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pivotTables/pivotTable7.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mc:AlternateContent xmlns:mc="http://schemas.openxmlformats.org/markup-compatibility/2006">
    <mc:Choice Requires="x15">
      <x15ac:absPath xmlns:x15ac="http://schemas.microsoft.com/office/spreadsheetml/2010/11/ac" url="C:\Users\19376\Downloads\"/>
    </mc:Choice>
  </mc:AlternateContent>
  <xr:revisionPtr revIDLastSave="0" documentId="13_ncr:1_{14441F5C-7315-4250-8870-191CDE2E79E1}" xr6:coauthVersionLast="47" xr6:coauthVersionMax="47" xr10:uidLastSave="{00000000-0000-0000-0000-000000000000}"/>
  <bookViews>
    <workbookView xWindow="-108" yWindow="-108" windowWidth="23256" windowHeight="12456" firstSheet="1" activeTab="1" xr2:uid="{00000000-000D-0000-FFFF-FFFF00000000}"/>
  </bookViews>
  <sheets>
    <sheet name="KPI YOY" sheetId="10" r:id="rId1"/>
    <sheet name="Final DashBoard" sheetId="12" r:id="rId2"/>
    <sheet name="Data" sheetId="1" r:id="rId3"/>
    <sheet name="KPIS" sheetId="9" r:id="rId4"/>
    <sheet name="DashBoard" sheetId="2" r:id="rId5"/>
    <sheet name="Sheet1" sheetId="11" r:id="rId6"/>
    <sheet name="Combo Chart" sheetId="4" r:id="rId7"/>
    <sheet name="Waterfall Chart" sheetId="5" r:id="rId8"/>
    <sheet name="Pie Chart" sheetId="6" r:id="rId9"/>
    <sheet name="Map Chart" sheetId="7" r:id="rId10"/>
    <sheet name="Top 5" sheetId="8" r:id="rId11"/>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Chart'!$E$4</definedName>
    <definedName name="_xlchart.v5.11" hidden="1">'Map Chart'!$E$5:$E$53</definedName>
    <definedName name="_xlchart.v5.12" hidden="1">'Map Chart'!$F$4</definedName>
    <definedName name="_xlchart.v5.13" hidden="1">'Map Chart'!$F$5:$F$53</definedName>
    <definedName name="_xlchart.v5.3" hidden="1">'Map Chart'!$E$4</definedName>
    <definedName name="_xlchart.v5.4" hidden="1">'Map Chart'!$E$5:$E$53</definedName>
    <definedName name="_xlchart.v5.5" hidden="1">'Map Chart'!$F$4</definedName>
    <definedName name="_xlchart.v5.6" hidden="1">'Map Chart'!$F$5:$F$53</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42" i="7" l="1"/>
  <c r="E43" i="7"/>
  <c r="E44" i="7"/>
  <c r="E45" i="7"/>
  <c r="E46" i="7"/>
  <c r="E47" i="7"/>
  <c r="E48" i="7"/>
  <c r="E49" i="7"/>
  <c r="E50" i="7"/>
  <c r="E23" i="7"/>
  <c r="E24" i="7"/>
  <c r="E25" i="7"/>
  <c r="E26" i="7"/>
  <c r="E27" i="7"/>
  <c r="E28" i="7"/>
  <c r="E29" i="7"/>
  <c r="E30" i="7"/>
  <c r="E31" i="7"/>
  <c r="E32" i="7"/>
  <c r="E33" i="7"/>
  <c r="E34" i="7"/>
  <c r="E35" i="7"/>
  <c r="E36" i="7"/>
  <c r="E37" i="7"/>
  <c r="E38" i="7"/>
  <c r="E39" i="7"/>
  <c r="E40" i="7"/>
  <c r="E41" i="7"/>
  <c r="E6" i="7"/>
  <c r="E7" i="7"/>
  <c r="E8" i="7"/>
  <c r="E9" i="7"/>
  <c r="E10" i="7"/>
  <c r="E11" i="7"/>
  <c r="E12" i="7"/>
  <c r="E13" i="7"/>
  <c r="E14" i="7"/>
  <c r="E15" i="7"/>
  <c r="E16" i="7"/>
  <c r="E17" i="7"/>
  <c r="E18" i="7"/>
  <c r="E19" i="7"/>
  <c r="E20" i="7"/>
  <c r="E21" i="7"/>
  <c r="E22" i="7"/>
  <c r="E5" i="7"/>
  <c r="D7" i="5"/>
  <c r="D5" i="5"/>
  <c r="D6"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O22" i="9"/>
  <c r="F47" i="7"/>
  <c r="F37" i="7"/>
  <c r="F41" i="7"/>
  <c r="F14" i="7"/>
  <c r="F18" i="7"/>
  <c r="L22" i="9"/>
  <c r="F12" i="7"/>
  <c r="G22" i="9"/>
  <c r="F49" i="7"/>
  <c r="F38" i="7"/>
  <c r="F22" i="7"/>
  <c r="F15" i="7"/>
  <c r="F11" i="7"/>
  <c r="F20" i="7"/>
  <c r="F21" i="7"/>
  <c r="F48" i="7"/>
  <c r="E21" i="9"/>
  <c r="F42" i="7"/>
  <c r="F27" i="7"/>
  <c r="F31" i="7"/>
  <c r="F23" i="7"/>
  <c r="F8" i="7"/>
  <c r="F19" i="7"/>
  <c r="F13" i="7"/>
  <c r="F30" i="7"/>
  <c r="B21" i="9"/>
  <c r="F43" i="7"/>
  <c r="F35" i="7"/>
  <c r="F39" i="7"/>
  <c r="F24" i="7"/>
  <c r="F16" i="7"/>
  <c r="F17" i="7"/>
  <c r="F5" i="7"/>
  <c r="F44" i="7"/>
  <c r="F28" i="7"/>
  <c r="F32" i="7"/>
  <c r="F25" i="7"/>
  <c r="F9" i="7"/>
  <c r="F45" i="7"/>
  <c r="F36" i="7"/>
  <c r="F40" i="7"/>
  <c r="F26" i="7"/>
  <c r="F34" i="7"/>
  <c r="F46" i="7"/>
  <c r="F29" i="7"/>
  <c r="F33" i="7"/>
  <c r="F6" i="7"/>
  <c r="F10" i="7"/>
  <c r="F7" i="7"/>
  <c r="E6" i="5"/>
  <c r="E7" i="5"/>
  <c r="E4" i="5"/>
  <c r="E5" i="5"/>
</calcChain>
</file>

<file path=xl/sharedStrings.xml><?xml version="1.0" encoding="utf-8"?>
<sst xmlns="http://schemas.openxmlformats.org/spreadsheetml/2006/main" count="130091" uniqueCount="10953">
  <si>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</si>
  <si>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</si>
  <si>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</si>
  <si>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</si>
  <si>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</si>
  <si>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</si>
  <si>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</si>
  <si>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</si>
  <si>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</si>
  <si>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</si>
  <si>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</si>
  <si>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</si>
  <si>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</si>
  <si>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</si>
  <si>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</si>
  <si>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</si>
  <si>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</si>
  <si>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</si>
  <si>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</si>
  <si>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</si>
  <si>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</si>
  <si>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</si>
  <si>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</si>
  <si>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</si>
  <si>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</si>
  <si>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</si>
  <si>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</si>
  <si>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</si>
  <si>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</si>
  <si>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</si>
  <si>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</si>
  <si>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</si>
  <si>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</si>
  <si>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</si>
  <si>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</si>
  <si>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</si>
  <si>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</si>
  <si>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</si>
  <si>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</si>
  <si>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</si>
  <si>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</si>
  <si>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</si>
  <si>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</si>
  <si>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</si>
  <si>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</si>
  <si>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</si>
  <si>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</si>
  <si>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</si>
  <si>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</si>
  <si>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</si>
  <si>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</si>
  <si>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</si>
  <si>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</si>
  <si>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</si>
  <si>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</si>
  <si>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</si>
  <si>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</si>
  <si>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</si>
  <si>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</si>
  <si>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</si>
  <si>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</si>
  <si>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</si>
  <si>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</si>
  <si>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</si>
  <si>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</si>
  <si>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</si>
  <si>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</si>
  <si>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</si>
  <si>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</si>
  <si>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</si>
  <si>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</si>
  <si>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</si>
  <si>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</si>
  <si>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</si>
  <si>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</si>
  <si>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</si>
  <si>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</si>
  <si>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</si>
  <si>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</si>
  <si>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</si>
  <si>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</si>
  <si>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</si>
  <si>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</si>
  <si>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</si>
  <si>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</si>
  <si>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</si>
  <si>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</si>
  <si>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</si>
  <si>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</si>
  <si>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</si>
  <si>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</si>
  <si>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</si>
  <si>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</si>
  <si>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</si>
  <si>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</si>
  <si>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</si>
  <si>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</si>
  <si>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</si>
  <si>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</si>
  <si>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</si>
  <si>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</si>
  <si>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</si>
  <si>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</si>
  <si>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</si>
  <si>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</si>
  <si>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</si>
  <si>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</si>
  <si>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</si>
  <si>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</si>
  <si>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</si>
  <si>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</si>
  <si>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</si>
  <si>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</si>
  <si>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</si>
  <si>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</si>
  <si>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</si>
  <si>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</si>
  <si>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</si>
  <si>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</si>
  <si>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</si>
  <si>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</si>
  <si>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</si>
  <si>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</si>
  <si>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</si>
  <si>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</si>
  <si>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</si>
  <si>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</si>
  <si>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</si>
  <si>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</si>
  <si>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</si>
  <si>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</si>
  <si>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</si>
  <si>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</si>
  <si>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</si>
  <si>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</si>
  <si>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</si>
  <si>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</si>
  <si>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</si>
  <si>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</si>
  <si>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</si>
  <si>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</si>
  <si>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</si>
  <si>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</si>
  <si>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</si>
  <si>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</si>
  <si>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</si>
  <si>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</si>
  <si>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</si>
  <si>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</si>
  <si>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</si>
  <si>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</si>
  <si>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</si>
  <si>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</si>
  <si>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</si>
  <si>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</si>
  <si>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</si>
  <si>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</si>
  <si>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</si>
  <si>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</si>
  <si>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</si>
  <si>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</si>
  <si>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</si>
  <si>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</si>
  <si>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</si>
  <si>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</si>
  <si>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</si>
  <si>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</si>
  <si>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</si>
  <si>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</si>
  <si>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</si>
  <si>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</si>
  <si>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</si>
  <si>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</si>
  <si>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</si>
  <si>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</si>
  <si>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</si>
  <si>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</si>
  <si>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</si>
  <si>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</si>
  <si>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</si>
  <si>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</si>
  <si>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</si>
  <si>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</si>
  <si>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</si>
  <si>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</si>
  <si>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</si>
  <si>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</si>
  <si>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</si>
  <si>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</si>
  <si>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</si>
  <si>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</si>
  <si>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</si>
  <si>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</si>
  <si>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</si>
  <si>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</si>
  <si>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</si>
  <si>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</si>
  <si>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</si>
  <si>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</si>
  <si>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</si>
  <si>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</si>
  <si>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</si>
  <si>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</si>
  <si>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</si>
  <si>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</si>
  <si>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</si>
  <si>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</si>
  <si>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</si>
  <si>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</si>
  <si>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</si>
  <si>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</si>
  <si>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</si>
  <si>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</si>
  <si>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</si>
  <si>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</si>
  <si>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</si>
  <si>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</si>
  <si>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</si>
  <si>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</si>
  <si>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</si>
  <si>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</si>
  <si>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</si>
  <si>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</si>
  <si>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</si>
  <si>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</si>
  <si>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</si>
  <si>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</si>
  <si>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</si>
  <si>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</si>
  <si>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</si>
  <si>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</si>
  <si>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</si>
  <si>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</si>
  <si>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</si>
  <si>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</si>
  <si>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</si>
  <si>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</si>
  <si>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</si>
  <si>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</si>
  <si>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</si>
  <si>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</si>
  <si>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</si>
  <si>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</si>
  <si>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</si>
  <si>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</si>
  <si>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</si>
  <si>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</si>
  <si>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</si>
  <si>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</si>
  <si>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</si>
  <si>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</si>
  <si>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</si>
  <si>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</si>
  <si>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</si>
  <si>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</si>
  <si>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</si>
  <si>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</si>
  <si>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</si>
  <si>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</si>
  <si>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</si>
  <si>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</si>
  <si>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</si>
  <si>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</si>
  <si>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</si>
  <si>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</si>
  <si>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</si>
  <si>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</si>
  <si>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</si>
  <si>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</si>
  <si>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</si>
  <si>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</si>
  <si>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</si>
  <si>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</si>
  <si>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</si>
  <si>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</si>
  <si>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</si>
  <si>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</si>
  <si>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</si>
  <si>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</si>
  <si>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</si>
  <si>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</si>
  <si>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</si>
  <si>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</si>
  <si>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</si>
  <si>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</si>
  <si>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</si>
  <si>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</si>
  <si>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</si>
  <si>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</si>
  <si>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</si>
  <si>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</si>
  <si>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</si>
  <si>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</si>
  <si>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</si>
  <si>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</si>
  <si>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</si>
  <si>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</si>
  <si>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</si>
  <si>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</si>
  <si>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</si>
  <si>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</si>
  <si>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</si>
  <si>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</si>
  <si>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</si>
  <si>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</si>
  <si>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</si>
  <si>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</si>
  <si>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</si>
  <si>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</si>
  <si>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</si>
  <si>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</si>
  <si>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</si>
  <si>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</si>
  <si>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</si>
  <si>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</si>
  <si>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</si>
  <si>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</si>
  <si>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</si>
  <si>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</si>
  <si>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</si>
  <si>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</si>
  <si>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</si>
  <si>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</si>
  <si>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</si>
  <si>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</si>
  <si>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</si>
  <si>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</si>
  <si>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</si>
  <si>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</si>
  <si>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</si>
  <si>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</si>
  <si>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</si>
  <si>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</si>
  <si>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</si>
  <si>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</si>
  <si>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</si>
  <si>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</si>
  <si>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</si>
  <si>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</si>
  <si>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</si>
  <si>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</si>
  <si>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</si>
  <si>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</si>
  <si>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</si>
  <si>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</si>
  <si>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</si>
  <si>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</si>
  <si>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</si>
  <si>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</si>
  <si>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</si>
  <si>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</si>
  <si>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</si>
  <si>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</si>
  <si>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</si>
  <si>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</si>
  <si>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</si>
  <si>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</si>
  <si>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</si>
  <si>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</si>
  <si>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</si>
  <si>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</si>
  <si>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</si>
  <si>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</si>
  <si>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</si>
  <si>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</si>
  <si>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</si>
  <si>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</si>
  <si>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</si>
  <si>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</si>
  <si>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</si>
  <si>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</si>
  <si>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</si>
  <si>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</si>
  <si>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</si>
  <si>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</si>
  <si>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</si>
  <si>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</si>
  <si>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</si>
  <si>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</si>
  <si>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</si>
  <si>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</si>
  <si>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</si>
  <si>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</si>
  <si>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</si>
  <si>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</si>
  <si>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</si>
  <si>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</si>
  <si>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</si>
  <si>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</si>
  <si>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</si>
  <si>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</si>
  <si>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</si>
  <si>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</si>
  <si>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</si>
  <si>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</si>
  <si>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</si>
  <si>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</si>
  <si>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</si>
  <si>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</si>
  <si>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</si>
  <si>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</si>
  <si>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</si>
  <si>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</si>
  <si>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</si>
  <si>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</si>
  <si>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</si>
  <si>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</si>
  <si>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</si>
  <si>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</si>
  <si>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</si>
  <si>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</si>
  <si>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</si>
  <si>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</si>
  <si>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</si>
  <si>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</si>
  <si>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</si>
  <si>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</si>
  <si>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</si>
  <si>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</si>
  <si>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</si>
  <si>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</si>
  <si>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</si>
  <si>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</si>
  <si>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</si>
  <si>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</si>
  <si>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</si>
  <si>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</si>
  <si>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</si>
  <si>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</si>
  <si>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</si>
  <si>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</si>
  <si>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</si>
  <si>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</si>
  <si>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</si>
  <si>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</si>
  <si>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</si>
  <si>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</si>
  <si>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</si>
  <si>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</si>
  <si>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</si>
  <si>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</si>
  <si>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</si>
  <si>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</si>
  <si>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</si>
  <si>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</si>
  <si>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</si>
  <si>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</si>
  <si>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</si>
  <si>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</si>
  <si>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</si>
  <si>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</si>
  <si>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</si>
  <si>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</si>
  <si>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</si>
  <si>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</si>
  <si>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</si>
  <si>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</si>
  <si>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</si>
  <si>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</si>
  <si>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</si>
  <si>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</si>
  <si>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</si>
  <si>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</si>
  <si>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</si>
  <si>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</si>
  <si>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</si>
  <si>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</si>
  <si>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</si>
  <si>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</si>
  <si>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</si>
  <si>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</si>
  <si>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</si>
  <si>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</si>
  <si>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</si>
  <si>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</si>
  <si>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</si>
  <si>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</si>
  <si>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</si>
  <si>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</si>
  <si>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</si>
  <si>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</si>
  <si>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</si>
  <si>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</si>
  <si>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</si>
  <si>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</si>
  <si>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</si>
  <si>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</si>
  <si>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</si>
  <si>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</si>
  <si>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</si>
  <si>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</si>
  <si>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</si>
  <si>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</si>
  <si>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</si>
  <si>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</si>
  <si>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</si>
  <si>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</si>
  <si>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</si>
  <si>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</si>
  <si>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</si>
  <si>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</si>
  <si>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</si>
  <si>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</si>
  <si>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</si>
  <si>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</si>
  <si>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</si>
  <si>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</si>
  <si>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</si>
  <si>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</si>
  <si>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</si>
  <si>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</si>
  <si>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</si>
  <si>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</si>
  <si>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</si>
  <si>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</si>
  <si>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</si>
  <si>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</si>
  <si>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</si>
  <si>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</si>
  <si>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</si>
  <si>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</si>
  <si>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</si>
  <si>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</si>
  <si>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</si>
  <si>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</si>
  <si>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</si>
  <si>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</si>
  <si>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</si>
  <si>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</si>
  <si>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</si>
  <si>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</si>
  <si>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</si>
  <si>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</si>
  <si>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</si>
  <si>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</si>
  <si>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</si>
  <si>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</si>
  <si>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</si>
  <si>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</si>
  <si>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</si>
  <si>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</si>
  <si>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</si>
  <si>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</si>
  <si>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</si>
  <si>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</si>
  <si>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</si>
  <si>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</si>
  <si>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</si>
  <si>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</si>
  <si>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</si>
  <si>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</si>
  <si>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</si>
  <si>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</si>
  <si>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</si>
  <si>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</si>
  <si>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</si>
  <si>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</si>
  <si>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</si>
  <si>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</si>
  <si>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</si>
  <si>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</si>
  <si>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</si>
  <si>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</si>
  <si>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</si>
  <si>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</si>
  <si>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</si>
  <si>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</si>
  <si>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</si>
  <si>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</si>
  <si>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</si>
  <si>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</si>
  <si>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</si>
  <si>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</si>
  <si>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</si>
  <si>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</si>
  <si>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</si>
  <si>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</si>
  <si>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</si>
  <si>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</si>
  <si>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</si>
  <si>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</si>
  <si>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</si>
  <si>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</si>
  <si>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</si>
  <si>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</si>
  <si>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</si>
  <si>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</si>
  <si>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</si>
  <si>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</si>
  <si>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</si>
  <si>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</si>
  <si>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</si>
  <si>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</si>
  <si>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</si>
  <si>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</si>
  <si>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</si>
  <si>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</si>
  <si>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</si>
  <si>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</si>
  <si>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</si>
  <si>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</si>
  <si>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</si>
  <si>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</si>
  <si>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</si>
  <si>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</si>
  <si>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</si>
  <si>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</si>
  <si>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</si>
  <si>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</si>
  <si>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</si>
  <si>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</si>
  <si>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</si>
  <si>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</si>
  <si>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</si>
  <si>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</si>
  <si>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</si>
  <si>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</si>
  <si>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</si>
  <si>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</si>
  <si>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</si>
  <si>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</si>
  <si>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</si>
  <si>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</si>
  <si>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</si>
  <si>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</si>
  <si>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</si>
  <si>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</si>
  <si>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</si>
  <si>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</si>
  <si>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</si>
  <si>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</si>
  <si>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</si>
  <si>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</si>
  <si>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</si>
  <si>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</si>
  <si>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</si>
  <si>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</si>
  <si>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</si>
  <si>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</si>
  <si>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</si>
  <si>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</si>
  <si>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</si>
  <si>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</si>
  <si>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</si>
  <si>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</si>
  <si>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</si>
  <si>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</si>
  <si>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</si>
  <si>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</si>
  <si>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</si>
  <si>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</si>
  <si>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</si>
  <si>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</si>
  <si>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</si>
  <si>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</si>
  <si>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</si>
  <si>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</si>
  <si>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</si>
  <si>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</si>
  <si>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</si>
  <si>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</si>
  <si>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</si>
  <si>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</si>
  <si>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</si>
  <si>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</si>
  <si>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</si>
  <si>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</si>
  <si>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</si>
  <si>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</si>
  <si>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</si>
  <si>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</si>
  <si>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</si>
  <si>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</si>
  <si>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</si>
  <si>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</si>
  <si>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</si>
  <si>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</si>
  <si>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</si>
  <si>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</si>
  <si>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</si>
  <si>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</si>
  <si>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</si>
  <si>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</si>
  <si>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</si>
  <si>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</si>
  <si>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</si>
  <si>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</si>
  <si>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</si>
  <si>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</si>
  <si>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</si>
  <si>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</si>
  <si>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</si>
  <si>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</si>
  <si>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</si>
  <si>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</si>
  <si>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</si>
  <si>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</si>
  <si>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</si>
  <si>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</si>
  <si>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</si>
  <si>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</si>
  <si>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</si>
  <si>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</si>
  <si>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</si>
  <si>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</si>
  <si>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</si>
  <si>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</si>
  <si>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</si>
  <si>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</si>
  <si>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</si>
  <si>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</si>
  <si>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</si>
  <si>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</si>
  <si>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</si>
  <si>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</si>
  <si>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</si>
  <si>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</si>
  <si>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</si>
  <si>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</si>
  <si>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</si>
  <si>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</si>
  <si>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</si>
  <si>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</si>
  <si>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</si>
  <si>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</si>
  <si>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</si>
  <si>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</si>
  <si>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</si>
  <si>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</si>
  <si>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</si>
  <si>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</si>
  <si>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</si>
  <si>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</si>
  <si>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</si>
  <si>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</si>
  <si>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</si>
  <si>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</si>
  <si>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</si>
  <si>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</si>
  <si>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</si>
  <si>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</si>
  <si>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</si>
  <si>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</si>
  <si>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</si>
  <si>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</si>
  <si>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</si>
  <si>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</si>
  <si>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</si>
  <si>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</si>
  <si>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</si>
  <si>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</si>
  <si>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</si>
  <si>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</si>
  <si>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</si>
  <si>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</si>
  <si>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</si>
  <si>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</si>
  <si>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</si>
  <si>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</si>
  <si>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</si>
  <si>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</si>
  <si>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</si>
  <si>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</si>
  <si>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</si>
  <si>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</si>
  <si>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</si>
  <si>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</si>
  <si>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</si>
  <si>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</si>
  <si>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</si>
  <si>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</si>
  <si>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</si>
  <si>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</si>
  <si>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</si>
  <si>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</si>
  <si>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</si>
  <si>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</si>
  <si>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</si>
  <si>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</si>
  <si>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</si>
  <si>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</si>
  <si>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</si>
  <si>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</si>
  <si>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</si>
  <si>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</si>
  <si>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</si>
  <si>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</si>
  <si>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</si>
  <si>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</si>
  <si>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</si>
  <si>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</si>
  <si>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</si>
  <si>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</si>
  <si>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</si>
  <si>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</si>
  <si>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</si>
  <si>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</si>
  <si>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</si>
  <si>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</si>
  <si>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</si>
  <si>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</si>
  <si>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</si>
  <si>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</si>
  <si>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</si>
  <si>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</si>
  <si>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</si>
  <si>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</si>
  <si>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</si>
  <si>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</si>
  <si>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</si>
  <si>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</si>
  <si>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</si>
  <si>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</si>
  <si>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</si>
  <si>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</si>
  <si>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</si>
  <si>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</si>
  <si>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</si>
  <si>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</si>
  <si>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</si>
  <si>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</si>
  <si>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</si>
  <si>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</si>
  <si>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</si>
  <si>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</si>
  <si>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</si>
  <si>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</si>
  <si>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</si>
  <si>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</si>
  <si>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</si>
  <si>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</si>
  <si>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</si>
  <si>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</si>
  <si>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</si>
  <si>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</si>
  <si>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</si>
  <si>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</si>
  <si>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</si>
  <si>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</si>
  <si>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</si>
  <si>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</si>
  <si>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</si>
  <si>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</si>
  <si>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</si>
  <si>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</si>
  <si>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</si>
  <si>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</si>
  <si>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</si>
  <si>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</si>
  <si>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</si>
  <si>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</si>
  <si>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</si>
  <si>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</si>
  <si>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</si>
  <si>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</si>
  <si>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</si>
  <si>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</si>
  <si>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</si>
  <si>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</si>
  <si>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</si>
  <si>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</si>
  <si>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</si>
  <si>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</si>
  <si>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</si>
  <si>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</si>
  <si>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</si>
  <si>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</si>
  <si>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</si>
  <si>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</si>
  <si>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</si>
  <si>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</si>
  <si>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</si>
  <si>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</si>
  <si>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</si>
  <si>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</si>
  <si>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</si>
  <si>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</si>
  <si>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</si>
  <si>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</si>
  <si>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</si>
  <si>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</si>
  <si>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</si>
  <si>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</si>
  <si>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</si>
  <si>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</si>
  <si>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</si>
  <si>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</si>
  <si>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</si>
  <si>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</si>
  <si>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</si>
  <si>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</si>
  <si>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</si>
  <si>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</si>
  <si>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</si>
  <si>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</si>
  <si>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</si>
  <si>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</si>
  <si>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</si>
  <si>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</si>
  <si>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</si>
  <si>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</si>
  <si>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</si>
  <si>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</si>
  <si>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</si>
  <si>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</si>
  <si>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</si>
  <si>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</si>
  <si>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</si>
  <si>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</si>
  <si>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</si>
  <si>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</si>
  <si>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</si>
  <si>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</si>
  <si>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</si>
  <si>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</si>
  <si>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</si>
  <si>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</si>
  <si>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</si>
  <si>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</si>
  <si>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</si>
  <si>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</si>
  <si>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</si>
  <si>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</si>
  <si>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</si>
  <si>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</si>
  <si>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</si>
  <si>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</si>
  <si>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</si>
  <si>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</si>
  <si>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</si>
  <si>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</si>
  <si>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</si>
  <si>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</si>
  <si>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</si>
  <si>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</si>
  <si>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</si>
  <si>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</si>
  <si>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</si>
  <si>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</si>
  <si>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</si>
  <si>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</si>
  <si>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</si>
  <si>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</si>
  <si>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</si>
  <si>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</si>
  <si>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</si>
  <si>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</si>
  <si>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</si>
  <si>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</si>
  <si>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</si>
  <si>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</si>
  <si>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</si>
  <si>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</si>
  <si>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</si>
  <si>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</si>
  <si>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</si>
  <si>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</si>
  <si>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</si>
  <si>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</si>
  <si>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</si>
  <si>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</si>
  <si>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</si>
  <si>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</si>
  <si>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</si>
  <si>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</si>
  <si>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</si>
  <si>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</si>
  <si>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</si>
  <si>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</si>
  <si>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</si>
  <si>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</si>
  <si>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</si>
  <si>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</si>
  <si>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</si>
  <si>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</si>
  <si>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</si>
  <si>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</si>
  <si>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</si>
  <si>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</si>
  <si>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</si>
  <si>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</si>
  <si>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</si>
  <si>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</si>
  <si>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</si>
  <si>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</si>
  <si>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</si>
  <si>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</si>
  <si>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</si>
  <si>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</si>
  <si>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</si>
  <si>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</si>
  <si>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</si>
  <si>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</si>
  <si>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</si>
  <si>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</si>
  <si>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</si>
  <si>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</si>
  <si>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</si>
  <si>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</si>
  <si>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</si>
  <si>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</si>
  <si>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</si>
  <si>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</si>
  <si>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</si>
  <si>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</si>
  <si>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</si>
  <si>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</si>
  <si>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</si>
  <si>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</si>
  <si>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</si>
  <si>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</si>
  <si>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</si>
  <si>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</si>
  <si>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</si>
  <si>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</si>
  <si>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</si>
  <si>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</si>
  <si>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</si>
  <si>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</si>
  <si>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</si>
  <si>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</si>
  <si>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</si>
  <si>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</si>
  <si>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</si>
  <si>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</si>
  <si>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</si>
  <si>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</si>
  <si>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</si>
  <si>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</si>
  <si>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</si>
  <si>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</si>
  <si>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</si>
  <si>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</si>
  <si>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</si>
  <si>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</si>
  <si>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</si>
  <si>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</si>
  <si>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</si>
  <si>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</si>
  <si>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</si>
  <si>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</si>
  <si>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</si>
  <si>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</si>
  <si>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</si>
  <si>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</si>
  <si>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</si>
  <si>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</si>
  <si>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</si>
  <si>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</si>
  <si>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</si>
  <si>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</si>
  <si>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</si>
  <si>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</si>
  <si>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</si>
  <si>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</si>
  <si>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</si>
  <si>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</si>
  <si>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</si>
  <si>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</si>
  <si>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</si>
  <si>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</si>
  <si>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</si>
  <si>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</si>
  <si>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</si>
  <si>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</si>
  <si>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</si>
  <si>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</si>
  <si>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</si>
  <si>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</si>
  <si>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</si>
  <si>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</si>
  <si>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</si>
  <si>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</si>
  <si>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</si>
  <si>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</si>
  <si>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</si>
  <si>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</si>
  <si>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</si>
  <si>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</si>
  <si>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</si>
  <si>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</si>
  <si>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</si>
  <si>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</si>
  <si>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</si>
  <si>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</si>
  <si>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</si>
  <si>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</si>
  <si>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</si>
  <si>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</si>
  <si>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</si>
  <si>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</si>
  <si>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</si>
  <si>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</si>
  <si>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</si>
  <si>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</si>
  <si>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</si>
  <si>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</si>
  <si>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</si>
  <si>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</si>
  <si>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</si>
  <si>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</si>
  <si>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</si>
  <si>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</si>
  <si>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</si>
  <si>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</si>
  <si>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</si>
  <si>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</si>
  <si>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</si>
  <si>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</si>
  <si>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</si>
  <si>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</si>
  <si>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</si>
  <si>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</si>
  <si>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</si>
  <si>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</si>
  <si>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</si>
  <si>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</si>
  <si>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</si>
  <si>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</si>
  <si>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</si>
  <si>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</si>
  <si>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</si>
  <si>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</si>
  <si>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</si>
  <si>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</si>
  <si>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</si>
  <si>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</si>
  <si>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</si>
  <si>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</si>
  <si>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</si>
  <si>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</si>
  <si>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</si>
  <si>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</si>
  <si>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</si>
  <si>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</si>
  <si>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</si>
  <si>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</si>
  <si>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</si>
  <si>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</si>
  <si>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</si>
  <si>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</si>
  <si>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</si>
  <si>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</si>
  <si>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</si>
  <si>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</si>
  <si>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</si>
  <si>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</si>
  <si>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</si>
  <si>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</si>
  <si>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</si>
  <si>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</si>
  <si>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</si>
  <si>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</si>
  <si>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</si>
  <si>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</si>
  <si>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</si>
  <si>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</si>
  <si>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</si>
  <si>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</si>
  <si>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</si>
  <si>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</si>
  <si>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</si>
  <si>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</si>
  <si>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</si>
  <si>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</si>
  <si>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</si>
  <si>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</si>
  <si>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</si>
  <si>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</si>
  <si>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</si>
  <si>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</si>
  <si>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</si>
  <si>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</si>
  <si>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</si>
  <si>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</si>
  <si>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</si>
  <si>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</si>
  <si>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</si>
  <si>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</si>
  <si>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</si>
  <si>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</si>
  <si>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</si>
  <si>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</si>
  <si>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</si>
  <si>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</si>
  <si>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</si>
  <si>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</si>
  <si>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</si>
  <si>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</si>
  <si>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</si>
  <si>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</si>
  <si>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</si>
  <si>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</si>
  <si>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</si>
  <si>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</si>
  <si>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</si>
  <si>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</si>
  <si>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</si>
  <si>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</si>
  <si>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</si>
  <si>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</si>
  <si>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</si>
  <si>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</si>
  <si>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</si>
  <si>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</si>
  <si>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</si>
  <si>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</si>
  <si>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</si>
  <si>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</si>
  <si>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</si>
  <si>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</si>
  <si>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</si>
  <si>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</si>
  <si>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</si>
  <si>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</si>
  <si>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</si>
  <si>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</si>
  <si>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</si>
  <si>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</si>
  <si>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</si>
  <si>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</si>
  <si>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</si>
  <si>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</si>
  <si>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</si>
  <si>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</si>
  <si>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</si>
  <si>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</si>
  <si>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</si>
  <si>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</si>
  <si>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</si>
  <si>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</si>
  <si>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</si>
  <si>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</si>
  <si>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</si>
  <si>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</si>
  <si>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</si>
  <si>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</si>
  <si>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</si>
  <si>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</si>
  <si>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</si>
  <si>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</si>
  <si>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</si>
  <si>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</si>
  <si>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</si>
  <si>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</si>
  <si>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</si>
  <si>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</si>
  <si>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</si>
  <si>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</si>
  <si>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</si>
  <si>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</si>
  <si>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</si>
  <si>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</si>
  <si>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</si>
  <si>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</si>
  <si>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</si>
  <si>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</si>
  <si>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</si>
  <si>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</si>
  <si>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</si>
  <si>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</si>
  <si>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</si>
  <si>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</si>
  <si>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</si>
  <si>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</si>
  <si>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</si>
  <si>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</si>
  <si>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</si>
  <si>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</si>
  <si>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</si>
  <si>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</si>
  <si>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</si>
  <si>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</si>
  <si>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</si>
  <si>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</si>
  <si>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</si>
  <si>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</si>
  <si>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</si>
  <si>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</si>
  <si>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</si>
  <si>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</si>
  <si>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</si>
  <si>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</si>
  <si>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</si>
  <si>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</si>
  <si>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</si>
  <si>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</si>
  <si>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</si>
  <si>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</si>
  <si>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</si>
  <si>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</si>
  <si>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</si>
  <si>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</si>
  <si>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</si>
  <si>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</si>
  <si>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</si>
  <si>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</si>
  <si>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</si>
  <si>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</si>
  <si>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</si>
  <si>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</si>
  <si>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</si>
  <si>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</si>
  <si>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</si>
  <si>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</si>
  <si>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</si>
  <si>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</si>
  <si>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</si>
  <si>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</si>
  <si>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</si>
  <si>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</si>
  <si>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</si>
  <si>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</si>
  <si>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</si>
  <si>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</si>
  <si>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</si>
  <si>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</si>
  <si>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</si>
  <si>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</si>
  <si>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</si>
  <si>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</si>
  <si>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</si>
  <si>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</si>
  <si>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</si>
  <si>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</si>
  <si>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</si>
  <si>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</si>
  <si>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</si>
  <si>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</si>
  <si>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</si>
  <si>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</si>
  <si>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</si>
  <si>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</si>
  <si>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</si>
  <si>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</si>
  <si>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</si>
  <si>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</si>
  <si>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</si>
  <si>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</si>
  <si>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</si>
  <si>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</si>
  <si>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</si>
  <si>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</si>
  <si>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</si>
  <si>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</si>
  <si>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</si>
  <si>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</si>
  <si>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</si>
  <si>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</si>
  <si>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</si>
  <si>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</si>
  <si>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</si>
  <si>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</si>
  <si>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</si>
  <si>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</si>
  <si>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</si>
  <si>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</si>
  <si>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</si>
  <si>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</si>
  <si>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</si>
  <si>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</si>
  <si>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</si>
  <si>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</si>
  <si>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</si>
  <si>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</si>
  <si>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</si>
  <si>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</si>
  <si>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</si>
  <si>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</si>
  <si>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</si>
  <si>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</si>
  <si>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</si>
  <si>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</si>
  <si>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</si>
  <si>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</si>
  <si>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</si>
  <si>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</si>
  <si>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</si>
  <si>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</si>
  <si>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</si>
  <si>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</si>
  <si>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</si>
  <si>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</si>
  <si>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</si>
  <si>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</si>
  <si>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</si>
  <si>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</si>
  <si>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</si>
  <si>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</si>
  <si>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</si>
  <si>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</si>
  <si>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</si>
  <si>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</si>
  <si>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</si>
  <si>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</si>
  <si>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</si>
  <si>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</si>
  <si>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</si>
  <si>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</si>
  <si>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</si>
  <si>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</si>
  <si>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</si>
  <si>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</si>
  <si>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</si>
  <si>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</si>
  <si>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</si>
  <si>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</si>
  <si>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</si>
  <si>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</si>
  <si>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</si>
  <si>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</si>
  <si>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</si>
  <si>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</si>
  <si>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</si>
  <si>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</si>
  <si>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</si>
  <si>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</si>
  <si>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</si>
  <si>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</si>
  <si>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</si>
  <si>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</si>
  <si>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</si>
  <si>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</si>
  <si>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</si>
  <si>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</si>
  <si>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</si>
  <si>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</si>
  <si>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</si>
  <si>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</si>
  <si>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</si>
  <si>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</si>
  <si>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</si>
  <si>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</si>
  <si>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</si>
  <si>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</si>
  <si>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</si>
  <si>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</si>
  <si>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</si>
  <si>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</si>
  <si>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</si>
  <si>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</si>
  <si>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</si>
  <si>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</si>
  <si>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</si>
  <si>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</si>
  <si>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</si>
  <si>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</si>
  <si>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</si>
  <si>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</si>
  <si>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</si>
  <si>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</si>
  <si>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</si>
  <si>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</si>
  <si>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</si>
  <si>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</si>
  <si>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</si>
  <si>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</si>
  <si>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</si>
  <si>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</si>
  <si>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</si>
  <si>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</si>
  <si>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</si>
  <si>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</si>
  <si>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</si>
  <si>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</si>
  <si>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</si>
  <si>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</si>
  <si>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</si>
  <si>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</si>
  <si>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</si>
  <si>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</si>
  <si>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</si>
  <si>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</si>
  <si>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</si>
  <si>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</si>
  <si>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</si>
  <si>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</si>
  <si>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</si>
  <si>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</si>
  <si>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</si>
  <si>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</si>
  <si>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</si>
  <si>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</si>
  <si>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</si>
  <si>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</si>
  <si>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</si>
  <si>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</si>
  <si>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</si>
  <si>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</si>
  <si>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</si>
  <si>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</si>
  <si>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</si>
  <si>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</si>
  <si>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</si>
  <si>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</si>
  <si>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</si>
  <si>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</si>
  <si>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</si>
  <si>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</si>
  <si>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</si>
  <si>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</si>
  <si>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</si>
  <si>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</si>
  <si>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</si>
  <si>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</si>
  <si>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</si>
  <si>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</si>
  <si>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</si>
  <si>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</si>
  <si>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</si>
  <si>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</si>
  <si>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</si>
  <si>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</si>
  <si>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</si>
  <si>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</si>
  <si>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</si>
  <si>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</si>
  <si>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</si>
  <si>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</si>
  <si>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</si>
  <si>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</si>
  <si>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</si>
  <si>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</si>
  <si>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</si>
  <si>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</si>
  <si>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</si>
  <si>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</si>
  <si>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</si>
  <si>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</si>
  <si>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</si>
  <si>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</si>
  <si>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</si>
  <si>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</si>
  <si>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</si>
  <si>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</si>
  <si>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</si>
  <si>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</si>
  <si>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</si>
  <si>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</si>
  <si>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</si>
  <si>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</si>
  <si>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</si>
  <si>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</si>
  <si>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</si>
  <si>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</si>
  <si>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</si>
  <si>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</si>
  <si>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</si>
  <si>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</si>
  <si>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</si>
  <si>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</si>
  <si>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</si>
  <si>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</si>
  <si>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</si>
  <si>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</si>
  <si>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</si>
  <si>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</si>
  <si>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</si>
  <si>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</si>
  <si>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</si>
  <si>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</si>
  <si>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</si>
  <si>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</si>
  <si>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</si>
  <si>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</si>
  <si>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</si>
  <si>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</si>
  <si>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</si>
  <si>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</si>
  <si>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</si>
  <si>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</si>
  <si>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</si>
  <si>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</si>
  <si>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</si>
  <si>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</si>
  <si>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</si>
  <si>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</si>
  <si>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</si>
  <si>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</si>
  <si>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</si>
  <si>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</si>
  <si>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</si>
  <si>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</si>
  <si>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</si>
  <si>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</si>
  <si>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</si>
  <si>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</si>
  <si>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</si>
  <si>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</si>
  <si>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</si>
  <si>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</si>
  <si>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</si>
  <si>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</si>
  <si>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</si>
  <si>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</si>
  <si>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</si>
  <si>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</si>
  <si>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</si>
  <si>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</si>
  <si>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</si>
  <si>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</si>
  <si>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</si>
  <si>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</si>
  <si>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</si>
  <si>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</si>
  <si>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</si>
  <si>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</si>
  <si>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</si>
  <si>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</si>
  <si>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</si>
  <si>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</si>
  <si>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</si>
  <si>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</si>
  <si>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</si>
  <si>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</si>
  <si>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</si>
  <si>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</si>
  <si>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</si>
  <si>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</si>
  <si>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</si>
  <si>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</si>
  <si>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</si>
  <si>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</si>
  <si>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</si>
  <si>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</si>
  <si>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</si>
  <si>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</si>
  <si>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</si>
  <si>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</si>
  <si>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</si>
  <si>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</si>
  <si>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</si>
  <si>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</si>
  <si>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</si>
  <si>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</si>
  <si>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</si>
  <si>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</si>
  <si>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</si>
  <si>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</si>
  <si>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</si>
  <si>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</si>
  <si>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</si>
  <si>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</si>
  <si>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</si>
  <si>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</si>
  <si>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</si>
  <si>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</si>
  <si>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</si>
  <si>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</si>
  <si>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</si>
  <si>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</si>
  <si>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</si>
  <si>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</si>
  <si>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</si>
  <si>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</si>
  <si>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</si>
  <si>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</si>
  <si>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</si>
  <si>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</si>
  <si>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</si>
  <si>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</si>
  <si>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</si>
  <si>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</si>
  <si>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</si>
  <si>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</si>
  <si>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</si>
  <si>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</si>
  <si>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</si>
  <si>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</si>
  <si>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</si>
  <si>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</si>
  <si>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</si>
  <si>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</si>
  <si>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</si>
  <si>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</si>
  <si>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</si>
  <si>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</si>
  <si>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</si>
  <si>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</si>
  <si>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</si>
  <si>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</si>
  <si>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</si>
  <si>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</si>
  <si>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</si>
  <si>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</si>
  <si>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</si>
  <si>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</si>
  <si>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</si>
  <si>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</si>
  <si>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</si>
  <si>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</si>
  <si>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</si>
  <si>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</si>
  <si>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</si>
  <si>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</si>
  <si>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</si>
  <si>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</si>
  <si>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</si>
  <si>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</si>
  <si>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</si>
  <si>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</si>
  <si>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</si>
  <si>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</si>
  <si>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</si>
  <si>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</si>
  <si>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</si>
  <si>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</si>
  <si>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</si>
  <si>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</si>
  <si>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</si>
  <si>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</si>
  <si>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</si>
  <si>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</si>
  <si>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</si>
  <si>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</si>
  <si>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</si>
  <si>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</si>
  <si>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</si>
  <si>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</si>
  <si>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</si>
  <si>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</si>
  <si>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</si>
  <si>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</si>
  <si>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</si>
  <si>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</si>
  <si>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</si>
  <si>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</si>
  <si>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</si>
  <si>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</si>
  <si>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</si>
  <si>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</si>
  <si>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</si>
  <si>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</si>
  <si>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</si>
  <si>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</si>
  <si>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</si>
  <si>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</si>
  <si>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</si>
  <si>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</si>
  <si>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</si>
  <si>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</si>
  <si>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</si>
  <si>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</si>
  <si>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</si>
  <si>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</si>
  <si>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</si>
  <si>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</si>
  <si>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</si>
  <si>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</si>
  <si>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</si>
  <si>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</si>
  <si>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</si>
  <si>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</si>
  <si>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</si>
  <si>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</si>
  <si>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</si>
  <si>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</si>
  <si>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</si>
  <si>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</si>
  <si>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</si>
  <si>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</si>
  <si>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</si>
  <si>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</si>
  <si>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</si>
  <si>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</si>
  <si>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</si>
  <si>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</si>
  <si>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</si>
  <si>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</si>
  <si>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</si>
  <si>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</si>
  <si>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</si>
  <si>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</si>
  <si>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</si>
  <si>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</si>
  <si>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</si>
  <si>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</si>
  <si>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</si>
  <si>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</si>
  <si>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</si>
  <si>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</si>
  <si>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</si>
  <si>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</si>
  <si>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</si>
  <si>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</si>
  <si>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</si>
  <si>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</si>
  <si>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</si>
  <si>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</si>
  <si>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</si>
  <si>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</si>
  <si>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</si>
  <si>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</si>
  <si>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</si>
  <si>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</si>
  <si>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</si>
  <si>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</si>
  <si>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</si>
  <si>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</si>
  <si>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</si>
  <si>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</si>
  <si>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</si>
  <si>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</si>
  <si>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</si>
  <si>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</si>
  <si>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</si>
  <si>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</si>
  <si>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</si>
  <si>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</si>
  <si>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</si>
  <si>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</si>
  <si>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</si>
  <si>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</si>
  <si>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</si>
  <si>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</si>
  <si>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</si>
  <si>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</si>
  <si>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</si>
  <si>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</si>
  <si>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</si>
  <si>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</si>
  <si>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</si>
  <si>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</si>
  <si>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</si>
  <si>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</si>
  <si>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</si>
  <si>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</si>
  <si>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</si>
  <si>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</si>
  <si>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</si>
  <si>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</si>
  <si>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</si>
  <si>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</si>
  <si>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</si>
  <si>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</si>
  <si>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</si>
  <si>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</si>
  <si>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</si>
  <si>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</si>
  <si>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</si>
  <si>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</si>
  <si>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</si>
  <si>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</si>
  <si>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</si>
  <si>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</si>
  <si>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</si>
  <si>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</si>
  <si>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</si>
  <si>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</si>
  <si>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</si>
  <si>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</si>
  <si>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</si>
  <si>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</si>
  <si>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</si>
  <si>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</si>
  <si>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</si>
  <si>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</si>
  <si>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</si>
  <si>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</si>
  <si>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</si>
  <si>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</si>
  <si>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</si>
  <si>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</si>
  <si>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</si>
  <si>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</si>
  <si>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</si>
  <si>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</si>
  <si>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</si>
  <si>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</si>
  <si>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</si>
  <si>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</si>
  <si>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</si>
  <si>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</si>
  <si>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</si>
  <si>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</si>
  <si>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</si>
  <si>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</si>
  <si>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</si>
  <si>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</si>
  <si>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</si>
  <si>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</si>
  <si>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</si>
  <si>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</si>
  <si>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</si>
  <si>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</si>
  <si>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</si>
  <si>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</si>
  <si>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</si>
  <si>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</si>
  <si>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</si>
  <si>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</si>
  <si>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</si>
  <si>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</si>
  <si>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</si>
  <si>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</si>
  <si>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</si>
  <si>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</si>
  <si>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</si>
  <si>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</si>
  <si>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</si>
  <si>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</si>
  <si>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</si>
  <si>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</si>
  <si>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</si>
  <si>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</si>
  <si>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</si>
  <si>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</si>
  <si>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</si>
  <si>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</si>
  <si>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</si>
  <si>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</si>
  <si>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</si>
  <si>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</si>
  <si>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</si>
  <si>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</si>
  <si>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</si>
  <si>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</si>
  <si>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</si>
  <si>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</si>
  <si>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</si>
  <si>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</si>
  <si>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</si>
  <si>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</si>
  <si>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</si>
  <si>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</si>
  <si>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</si>
  <si>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</si>
  <si>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</si>
  <si>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</si>
  <si>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</si>
  <si>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</si>
  <si>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</si>
  <si>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</si>
  <si>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</si>
  <si>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</si>
  <si>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</si>
  <si>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</si>
  <si>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</si>
  <si>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</si>
  <si>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</si>
  <si>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</si>
  <si>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</si>
  <si>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</si>
  <si>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</si>
  <si>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</si>
  <si>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</si>
  <si>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</si>
  <si>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</si>
  <si>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</si>
  <si>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</si>
  <si>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</si>
  <si>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</si>
  <si>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</si>
  <si>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</si>
  <si>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</si>
  <si>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</si>
  <si>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</si>
  <si>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</si>
  <si>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</si>
  <si>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</si>
  <si>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</si>
  <si>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</si>
  <si>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</si>
  <si>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</si>
  <si>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</si>
  <si>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</si>
  <si>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</si>
  <si>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</si>
  <si>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</si>
  <si>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</si>
  <si>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</si>
  <si>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</si>
  <si>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</si>
  <si>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</si>
  <si>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</si>
  <si>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</si>
  <si>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</si>
  <si>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</si>
  <si>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</si>
  <si>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</si>
  <si>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</si>
  <si>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</si>
  <si>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</si>
  <si>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</si>
  <si>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</si>
  <si>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</si>
  <si>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</si>
  <si>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</si>
  <si>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</si>
  <si>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</si>
  <si>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</si>
  <si>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</si>
  <si>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</si>
  <si>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</si>
  <si>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</si>
  <si>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</si>
  <si>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</si>
  <si>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</si>
  <si>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</si>
  <si>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</si>
  <si>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</si>
  <si>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</si>
  <si>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</si>
  <si>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</si>
  <si>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</si>
  <si>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</si>
  <si>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</si>
  <si>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</si>
  <si>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</si>
  <si>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</si>
  <si>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</si>
  <si>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</si>
  <si>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</si>
  <si>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</si>
  <si>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</si>
  <si>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</si>
  <si>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</si>
  <si>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</si>
  <si>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</si>
  <si>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</si>
  <si>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</si>
  <si>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</si>
  <si>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</si>
  <si>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</si>
  <si>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</si>
  <si>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</si>
  <si>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</si>
  <si>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</si>
  <si>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</si>
  <si>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</si>
  <si>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</si>
  <si>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</si>
  <si>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</si>
  <si>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</si>
  <si>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</si>
  <si>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</si>
  <si>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</si>
  <si>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</si>
  <si>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</si>
  <si>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</si>
  <si>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</si>
  <si>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</si>
  <si>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</si>
  <si>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</si>
  <si>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</si>
  <si>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</si>
  <si>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</si>
  <si>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</si>
  <si>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</si>
  <si>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</si>
  <si>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</si>
  <si>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</si>
  <si>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</si>
  <si>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</si>
  <si>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</si>
  <si>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</si>
  <si>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</si>
  <si>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</si>
  <si>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</si>
  <si>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</si>
  <si>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</si>
  <si>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</si>
  <si>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</si>
  <si>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</si>
  <si>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</si>
  <si>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</si>
  <si>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</si>
  <si>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</si>
  <si>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</si>
  <si>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</si>
  <si>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</si>
  <si>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</si>
  <si>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</si>
  <si>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</si>
  <si>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</si>
  <si>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</si>
  <si>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</si>
  <si>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</si>
  <si>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</si>
  <si>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</si>
  <si>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</si>
  <si>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</si>
  <si>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</si>
  <si>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</si>
  <si>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</si>
  <si>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</si>
  <si>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</si>
  <si>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</si>
  <si>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</si>
  <si>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</si>
  <si>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</si>
  <si>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</si>
  <si>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</si>
  <si>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</si>
  <si>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</si>
  <si>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</si>
  <si>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</si>
  <si>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</si>
  <si>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</si>
  <si>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</si>
  <si>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</si>
  <si>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</si>
  <si>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</si>
  <si>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</si>
  <si>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</si>
  <si>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</si>
  <si>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</si>
  <si>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</si>
  <si>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</si>
  <si>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</si>
  <si>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</si>
  <si>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</si>
  <si>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</si>
  <si>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</si>
  <si>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</si>
  <si>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</si>
  <si>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</si>
  <si>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</si>
  <si>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</si>
  <si>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</si>
  <si>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</si>
  <si>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</si>
  <si>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</si>
  <si>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</si>
  <si>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</si>
  <si>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</si>
  <si>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</si>
  <si>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</si>
  <si>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</si>
  <si>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</si>
  <si>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</si>
  <si>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</si>
  <si>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</si>
  <si>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</si>
  <si>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</si>
  <si>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</si>
  <si>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</si>
  <si>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</si>
  <si>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</si>
  <si>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</si>
  <si>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</si>
  <si>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</si>
  <si>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</si>
  <si>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</si>
  <si>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</si>
  <si>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</si>
  <si>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</si>
  <si>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</si>
  <si>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</si>
  <si>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</si>
  <si>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</si>
  <si>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</si>
  <si>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</si>
  <si>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</si>
  <si>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</si>
  <si>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</si>
  <si>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</si>
  <si>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</si>
  <si>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</si>
  <si>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</si>
  <si>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</si>
  <si>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</si>
  <si>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</si>
  <si>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</si>
  <si>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</si>
  <si>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</si>
  <si>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</si>
  <si>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</si>
  <si>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</si>
  <si>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</si>
  <si>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</si>
  <si>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</si>
  <si>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</si>
  <si>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</si>
  <si>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</si>
  <si>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</si>
  <si>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</si>
  <si>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</si>
  <si>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</si>
  <si>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</si>
  <si>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</si>
  <si>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</si>
  <si>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</si>
  <si>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</si>
  <si>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</si>
  <si>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</si>
  <si>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</si>
  <si>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</si>
  <si>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</si>
  <si>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</si>
  <si>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</si>
  <si>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</si>
  <si>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</si>
  <si>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</si>
  <si>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</si>
  <si>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</si>
  <si>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</si>
  <si>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</si>
  <si>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</si>
  <si>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</si>
  <si>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</si>
  <si>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</si>
  <si>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</si>
  <si>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</si>
  <si>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</si>
  <si>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</si>
  <si>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</si>
  <si>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</si>
  <si>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</si>
  <si>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</si>
  <si>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</si>
  <si>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</si>
  <si>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</si>
  <si>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</si>
  <si>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</si>
  <si>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</si>
  <si>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</si>
  <si>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</si>
  <si>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</si>
  <si>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</si>
  <si>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</si>
  <si>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</si>
  <si>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</si>
  <si>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</si>
  <si>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</si>
  <si>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</si>
  <si>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</si>
  <si>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</si>
  <si>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</si>
  <si>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</si>
  <si>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</si>
  <si>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</si>
  <si>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</si>
  <si>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</si>
  <si>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</si>
  <si>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</si>
  <si>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</si>
  <si>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</si>
  <si>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</si>
  <si>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</si>
  <si>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</si>
  <si>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</si>
  <si>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</si>
  <si>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</si>
  <si>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</si>
  <si>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</si>
  <si>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</si>
  <si>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</si>
  <si>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</si>
  <si>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</si>
  <si>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</si>
  <si>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</si>
  <si>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</si>
  <si>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</si>
  <si>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</si>
  <si>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</si>
  <si>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</si>
  <si>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</si>
  <si>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</si>
  <si>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</si>
  <si>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</si>
  <si>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</si>
  <si>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</si>
  <si>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</si>
  <si>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</si>
  <si>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</si>
  <si>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</si>
  <si>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</si>
  <si>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</si>
  <si>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</si>
  <si>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</si>
  <si>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</si>
  <si>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</si>
  <si>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</si>
  <si>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</si>
  <si>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</si>
  <si>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</si>
  <si>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</si>
  <si>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</si>
  <si>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</si>
  <si>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</si>
  <si>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</si>
  <si>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</si>
  <si>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</si>
  <si>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</si>
  <si>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</si>
  <si>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</si>
  <si>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</si>
  <si>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</si>
  <si>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</si>
  <si>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</si>
  <si>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</si>
  <si>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</si>
  <si>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</si>
  <si>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</si>
  <si>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</si>
  <si>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</si>
  <si>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</si>
  <si>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</si>
  <si>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</si>
  <si>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</si>
  <si>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</si>
  <si>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</si>
  <si>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</si>
  <si>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</si>
  <si>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</si>
  <si>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</si>
  <si>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</si>
  <si>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</si>
  <si>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</si>
  <si>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</si>
  <si>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</si>
  <si>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</si>
  <si>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</si>
  <si>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</si>
  <si>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</si>
  <si>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</si>
  <si>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</si>
  <si>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</si>
  <si>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</si>
  <si>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</si>
  <si>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</si>
  <si>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</si>
  <si>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</si>
  <si>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</si>
  <si>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</si>
  <si>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</si>
  <si>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</si>
  <si>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</si>
  <si>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</si>
  <si>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</si>
  <si>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</si>
  <si>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</si>
  <si>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</si>
  <si>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</si>
  <si>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</si>
  <si>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</si>
  <si>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</si>
  <si>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</si>
  <si>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</si>
  <si>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</si>
  <si>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</si>
  <si>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</si>
  <si>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</si>
  <si>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</si>
  <si>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</si>
  <si>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</si>
  <si>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</si>
  <si>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</si>
  <si>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</si>
  <si>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</si>
  <si>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</si>
  <si>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</si>
  <si>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</si>
  <si>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</si>
  <si>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</si>
  <si>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</si>
  <si>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</si>
  <si>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</si>
  <si>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</si>
  <si>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</si>
  <si>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</si>
  <si>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</si>
  <si>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</si>
  <si>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</si>
  <si>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</si>
  <si>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</si>
  <si>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</si>
  <si>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</si>
  <si>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</si>
  <si>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</si>
  <si>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</si>
  <si>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</si>
  <si>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</si>
  <si>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</si>
  <si>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</si>
  <si>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</si>
  <si>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</si>
  <si>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</si>
  <si>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</si>
  <si>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</si>
  <si>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</si>
  <si>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</si>
  <si>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</si>
  <si>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</si>
  <si>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</si>
  <si>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</si>
  <si>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</si>
  <si>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</si>
  <si>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</si>
  <si>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</si>
  <si>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</si>
  <si>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</si>
  <si>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</si>
  <si>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</si>
  <si>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</si>
  <si>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</si>
  <si>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</si>
  <si>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</si>
  <si>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</si>
  <si>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</si>
  <si>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</si>
  <si>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</si>
  <si>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</si>
  <si>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</si>
  <si>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</si>
  <si>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</si>
  <si>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</si>
  <si>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</si>
  <si>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</si>
  <si>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</si>
  <si>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</si>
  <si>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</si>
  <si>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</si>
  <si>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</si>
  <si>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</si>
  <si>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</si>
  <si>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</si>
  <si>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</si>
  <si>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</si>
  <si>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</si>
  <si>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</si>
  <si>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</si>
  <si>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</si>
  <si>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</si>
  <si>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</si>
  <si>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</si>
  <si>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</si>
  <si>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</si>
  <si>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</si>
  <si>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</si>
  <si>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</si>
  <si>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</si>
  <si>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</si>
  <si>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</si>
  <si>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</si>
  <si>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</si>
  <si>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</si>
  <si>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</si>
  <si>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</si>
  <si>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</si>
  <si>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</si>
  <si>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</si>
  <si>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</si>
  <si>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</si>
  <si>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</si>
  <si>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</si>
  <si>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</si>
  <si>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</si>
  <si>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</si>
  <si>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</si>
  <si>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</si>
  <si>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</si>
  <si>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</si>
  <si>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</si>
  <si>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</si>
  <si>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</si>
  <si>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</si>
  <si>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</si>
  <si>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</si>
  <si>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</si>
  <si>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</si>
  <si>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</si>
  <si>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</si>
  <si>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</si>
  <si>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</si>
  <si>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</si>
  <si>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</si>
  <si>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</si>
  <si>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</si>
  <si>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</si>
  <si>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</si>
  <si>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</si>
  <si>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</si>
  <si>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</si>
  <si>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</si>
  <si>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</si>
  <si>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</si>
  <si>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</si>
  <si>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</si>
  <si>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</si>
  <si>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</si>
  <si>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</si>
  <si>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</si>
  <si>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</si>
  <si>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</si>
  <si>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</si>
  <si>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</si>
  <si>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</si>
  <si>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</si>
  <si>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</si>
  <si>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</si>
  <si>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</si>
  <si>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</si>
  <si>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</si>
  <si>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</si>
  <si>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</si>
  <si>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</si>
  <si>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</si>
  <si>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</si>
  <si>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</si>
  <si>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</si>
  <si>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</si>
  <si>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</si>
  <si>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</si>
  <si>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</si>
  <si>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</si>
  <si>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</si>
  <si>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</si>
  <si>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</si>
  <si>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</si>
  <si>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</si>
  <si>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</si>
  <si>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</si>
  <si>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</si>
  <si>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</si>
  <si>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</si>
  <si>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</si>
  <si>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</si>
  <si>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</si>
  <si>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</si>
  <si>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</si>
  <si>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</si>
  <si>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</si>
  <si>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</si>
  <si>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</si>
  <si>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</si>
  <si>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</si>
  <si>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</si>
  <si>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</si>
  <si>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</si>
  <si>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</si>
  <si>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</si>
  <si>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</si>
  <si>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</si>
  <si>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</si>
  <si>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</si>
  <si>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</si>
  <si>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</si>
  <si>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</si>
  <si>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</si>
  <si>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</si>
  <si>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</si>
  <si>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</si>
  <si>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</si>
  <si>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</si>
  <si>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</si>
  <si>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</si>
  <si>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</si>
  <si>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</si>
  <si>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</si>
  <si>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</si>
  <si>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</si>
  <si>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</si>
  <si>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</si>
  <si>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</si>
  <si>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</si>
  <si>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</si>
  <si>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</si>
  <si>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</si>
  <si>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</si>
  <si>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</si>
  <si>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</si>
  <si>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</si>
  <si>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</si>
  <si>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</si>
  <si>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</si>
  <si>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</si>
  <si>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</si>
  <si>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</si>
  <si>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</si>
  <si>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</si>
  <si>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</si>
  <si>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</si>
  <si>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</si>
  <si>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</si>
  <si>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</si>
  <si>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</si>
  <si>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</si>
  <si>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</si>
  <si>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</si>
  <si>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</si>
  <si>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</si>
  <si>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</si>
  <si>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</si>
  <si>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</si>
  <si>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</si>
  <si>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</si>
  <si>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</si>
  <si>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</si>
  <si>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</si>
  <si>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</si>
  <si>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</si>
  <si>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</si>
  <si>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</si>
  <si>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</si>
  <si>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</si>
  <si>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</si>
  <si>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</si>
  <si>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</si>
  <si>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</si>
  <si>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</si>
  <si>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</si>
  <si>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</si>
  <si>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</si>
  <si>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</si>
  <si>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</si>
  <si>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</si>
  <si>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</si>
  <si>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</si>
  <si>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</si>
  <si>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</si>
  <si>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</si>
  <si>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</si>
  <si>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</si>
  <si>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</si>
  <si>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</si>
  <si>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</si>
  <si>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</si>
  <si>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</si>
  <si>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</si>
  <si>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</si>
  <si>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</si>
  <si>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</si>
  <si>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</si>
  <si>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</si>
  <si>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</si>
  <si>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</si>
  <si>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</si>
  <si>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</si>
  <si>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</si>
  <si>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</si>
  <si>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</si>
  <si>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</si>
  <si>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</si>
  <si>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</si>
  <si>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</si>
  <si>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</si>
  <si>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</si>
  <si>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</si>
  <si>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</si>
  <si>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</si>
  <si>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</si>
  <si>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</si>
  <si>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</si>
  <si>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</si>
  <si>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</si>
  <si>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</si>
  <si>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</si>
  <si>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</si>
  <si>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</si>
  <si>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</si>
  <si>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</si>
  <si>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</si>
  <si>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</si>
  <si>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</si>
  <si>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</si>
  <si>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</si>
  <si>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</si>
  <si>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</si>
  <si>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</si>
  <si>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</si>
  <si>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</si>
  <si>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</si>
  <si>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</si>
  <si>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</si>
  <si>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</si>
  <si>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</si>
  <si>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</si>
  <si>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</si>
  <si>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</si>
  <si>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</si>
  <si>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</si>
  <si>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</si>
  <si>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</si>
  <si>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</si>
  <si>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</si>
  <si>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</si>
  <si>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</si>
  <si>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</si>
  <si>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</si>
  <si>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</si>
  <si>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</si>
  <si>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</si>
  <si>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</si>
  <si>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</si>
  <si>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</si>
  <si>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</si>
  <si>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</si>
  <si>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</si>
  <si>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</si>
  <si>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</si>
  <si>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</si>
  <si>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</si>
  <si>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</si>
  <si>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</si>
  <si>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</si>
  <si>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</si>
  <si>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</si>
  <si>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</si>
  <si>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</si>
  <si>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</si>
  <si>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</si>
  <si>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</si>
  <si>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</si>
  <si>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</si>
  <si>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</si>
  <si>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</si>
  <si>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</si>
  <si>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</si>
  <si>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</si>
  <si>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</si>
  <si>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</si>
  <si>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</si>
  <si>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</si>
  <si>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</si>
  <si>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</si>
  <si>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</si>
  <si>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</si>
  <si>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</si>
  <si>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</si>
  <si>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</si>
  <si>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</si>
  <si>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</si>
  <si>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</si>
  <si>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</si>
  <si>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</si>
  <si>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</si>
  <si>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</si>
  <si>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</si>
  <si>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</si>
  <si>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</si>
  <si>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</si>
  <si>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</si>
  <si>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</si>
  <si>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</si>
  <si>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</si>
  <si>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</si>
  <si>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</si>
  <si>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</si>
  <si>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</si>
  <si>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</si>
  <si>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</si>
  <si>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</si>
  <si>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</si>
  <si>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</si>
  <si>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</si>
  <si>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</si>
  <si>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</si>
  <si>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</si>
  <si>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</si>
  <si>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</si>
  <si>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</si>
  <si>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</si>
  <si>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</si>
  <si>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</si>
  <si>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</si>
  <si>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</si>
  <si>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</si>
  <si>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</si>
  <si>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</si>
  <si>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</si>
  <si>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</si>
  <si>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</si>
  <si>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</si>
  <si>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</si>
  <si>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</si>
  <si>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</si>
  <si>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</si>
  <si>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</si>
  <si>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</si>
  <si>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</si>
  <si>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</si>
  <si>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</si>
  <si>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</si>
  <si>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</si>
  <si>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</si>
  <si>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</si>
  <si>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</si>
  <si>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</si>
  <si>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</si>
  <si>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</si>
  <si>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</si>
  <si>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</si>
  <si>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</si>
  <si>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</si>
  <si>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</si>
  <si>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</si>
  <si>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</si>
  <si>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</si>
  <si>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</si>
  <si>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</si>
  <si>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</si>
  <si>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</si>
  <si>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</si>
  <si>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</si>
  <si>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</si>
  <si>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</si>
  <si>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</si>
  <si>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</si>
  <si>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</si>
  <si>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</si>
  <si>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</si>
  <si>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</si>
  <si>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</si>
  <si>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</si>
  <si>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</si>
  <si>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</si>
  <si>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</si>
  <si>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</si>
  <si>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</si>
  <si>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</si>
  <si>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</si>
  <si>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</si>
  <si>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</si>
  <si>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</si>
  <si>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</si>
  <si>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</si>
  <si>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</si>
  <si>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</si>
  <si>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</si>
  <si>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</si>
  <si>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</si>
  <si>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</si>
  <si>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</si>
  <si>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</si>
  <si>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</si>
  <si>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</si>
  <si>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</si>
  <si>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</si>
  <si>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</si>
  <si>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</si>
  <si>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</si>
  <si>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</si>
  <si>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</si>
  <si>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</si>
  <si>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</si>
  <si>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</si>
  <si>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</si>
  <si>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</si>
  <si>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</si>
  <si>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</si>
  <si>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</si>
  <si>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</si>
  <si>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</si>
  <si>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</si>
  <si>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</si>
  <si>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</si>
  <si>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</si>
  <si>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</si>
  <si>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</si>
  <si>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</si>
  <si>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</si>
  <si>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</si>
  <si>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</si>
  <si>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</si>
  <si>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</si>
  <si>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</si>
  <si>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</si>
  <si>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</si>
  <si>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</si>
  <si>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</si>
  <si>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</si>
  <si>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</si>
  <si>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</si>
  <si>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</si>
  <si>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</si>
  <si>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</si>
  <si>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</si>
  <si>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</si>
  <si>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</si>
  <si>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</si>
  <si>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</si>
  <si>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</si>
  <si>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</si>
  <si>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</si>
  <si>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</si>
  <si>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</si>
  <si>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</si>
  <si>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</si>
  <si>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</si>
  <si>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</si>
  <si>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</si>
  <si>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</si>
  <si>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</si>
  <si>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</si>
  <si>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</si>
  <si>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</si>
  <si>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</si>
  <si>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</si>
  <si>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</si>
  <si>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</si>
  <si>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</si>
  <si>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</si>
  <si>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</si>
  <si>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</si>
  <si>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</si>
  <si>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</si>
  <si>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</si>
  <si>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</si>
  <si>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</si>
  <si>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</si>
  <si>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</si>
  <si>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</si>
  <si>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</si>
  <si>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</si>
  <si>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</si>
  <si>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</si>
  <si>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</si>
  <si>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</si>
  <si>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</si>
  <si>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</si>
  <si>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</si>
  <si>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</si>
  <si>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</si>
  <si>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</si>
  <si>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</si>
  <si>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</si>
  <si>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</si>
  <si>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</si>
  <si>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</si>
  <si>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</si>
  <si>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</si>
  <si>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</si>
  <si>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</si>
  <si>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</si>
  <si>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</si>
  <si>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</si>
  <si>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</si>
  <si>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</si>
  <si>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</si>
  <si>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</si>
  <si>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</si>
  <si>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</si>
  <si>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</si>
  <si>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</si>
  <si>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</si>
  <si>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</si>
  <si>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</si>
  <si>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</si>
  <si>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</si>
  <si>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</si>
  <si>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</si>
  <si>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</si>
  <si>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</si>
  <si>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</si>
  <si>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</si>
  <si>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</si>
  <si>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</si>
  <si>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</si>
  <si>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</si>
  <si>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</si>
  <si>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</si>
  <si>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</si>
  <si>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</si>
  <si>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</si>
  <si>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</si>
  <si>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</si>
  <si>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</si>
  <si>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</si>
  <si>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</si>
  <si>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</si>
  <si>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</si>
  <si>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</si>
  <si>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</si>
  <si>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</si>
  <si>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</si>
  <si>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</si>
  <si>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</si>
  <si>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</si>
  <si>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</si>
  <si>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</si>
  <si>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</si>
  <si>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</si>
  <si>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</si>
  <si>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</si>
  <si>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</si>
  <si>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</si>
  <si>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</si>
  <si>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</si>
  <si>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</si>
  <si>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</si>
  <si>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</si>
  <si>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</si>
  <si>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</si>
  <si>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</si>
  <si>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</si>
  <si>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</si>
  <si>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</si>
  <si>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</si>
  <si>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</si>
  <si>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</si>
  <si>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</si>
  <si>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</si>
  <si>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</si>
  <si>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</si>
  <si>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</si>
  <si>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</si>
  <si>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</si>
  <si>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</si>
  <si>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</si>
  <si>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</si>
  <si>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</si>
  <si>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</si>
  <si>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</si>
  <si>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</si>
  <si>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</si>
  <si>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</si>
  <si>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</si>
  <si>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</si>
  <si>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</si>
  <si>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</si>
  <si>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</si>
  <si>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</si>
  <si>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</si>
  <si>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</si>
  <si>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</si>
  <si>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</si>
  <si>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</si>
  <si>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</si>
  <si>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</si>
  <si>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</si>
  <si>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</si>
  <si>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</si>
  <si>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</si>
  <si>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</si>
  <si>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</si>
  <si>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</si>
  <si>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</si>
  <si>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</si>
  <si>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</si>
  <si>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</si>
  <si>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</si>
  <si>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</si>
  <si>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</si>
  <si>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</si>
  <si>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</si>
  <si>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</si>
  <si>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</si>
  <si>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</si>
  <si>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</si>
  <si>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</si>
  <si>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</si>
  <si>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</si>
  <si>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</si>
  <si>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</si>
  <si>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</si>
  <si>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</si>
  <si>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</si>
  <si>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</si>
  <si>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</si>
  <si>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</si>
  <si>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</si>
  <si>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</si>
  <si>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</si>
  <si>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</si>
  <si>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</si>
  <si>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</si>
  <si>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</si>
  <si>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</si>
  <si>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</si>
  <si>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</si>
  <si>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</si>
  <si>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</si>
  <si>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</si>
  <si>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</si>
  <si>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</si>
  <si>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</si>
  <si>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</si>
  <si>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</si>
  <si>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</si>
  <si>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</si>
  <si>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</si>
  <si>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</si>
  <si>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</si>
  <si>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</si>
  <si>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</si>
  <si>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</si>
  <si>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</si>
  <si>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</si>
  <si>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</si>
  <si>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</si>
  <si>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</si>
  <si>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</si>
  <si>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</si>
  <si>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</si>
  <si>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</si>
  <si>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</si>
  <si>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</si>
  <si>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</si>
  <si>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</si>
  <si>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</si>
  <si>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</si>
  <si>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</si>
  <si>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</si>
  <si>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</si>
  <si>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</si>
  <si>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</si>
  <si>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</si>
  <si>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</si>
  <si>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</si>
  <si>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</si>
  <si>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</si>
  <si>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</si>
  <si>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</si>
  <si>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</si>
  <si>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</si>
  <si>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</si>
  <si>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</si>
  <si>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</si>
  <si>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</si>
  <si>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</si>
  <si>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</si>
  <si>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</si>
  <si>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</si>
  <si>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</si>
  <si>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</si>
  <si>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</si>
  <si>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</si>
  <si>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</si>
  <si>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</si>
  <si>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</si>
  <si>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</si>
  <si>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</si>
  <si>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</si>
  <si>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</si>
  <si>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</si>
  <si>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</si>
  <si>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</si>
  <si>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</si>
  <si>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</si>
  <si>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</si>
  <si>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</si>
  <si>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</si>
  <si>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</si>
  <si>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</si>
  <si>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</si>
  <si>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</si>
  <si>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</si>
  <si>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</si>
  <si>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</si>
  <si>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</si>
  <si>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</si>
  <si>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</si>
  <si>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</si>
  <si>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</si>
  <si>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</si>
  <si>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</si>
  <si>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</si>
  <si>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</si>
  <si>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</si>
  <si>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</si>
  <si>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</si>
  <si>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</si>
  <si>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</si>
  <si>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</si>
  <si>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</si>
  <si>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</si>
  <si>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</si>
  <si>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</si>
  <si>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</si>
  <si>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</si>
  <si>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</si>
  <si>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</si>
  <si>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</si>
  <si>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</si>
  <si>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</si>
  <si>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</si>
  <si>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</si>
  <si>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</si>
  <si>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</si>
  <si>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</si>
  <si>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</si>
  <si>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</si>
  <si>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</si>
  <si>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</si>
  <si>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</si>
  <si>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</si>
  <si>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</si>
  <si>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</si>
  <si>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</si>
  <si>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</si>
  <si>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</si>
  <si>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</si>
  <si>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</si>
  <si>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</si>
  <si>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</si>
  <si>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</si>
  <si>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</si>
  <si>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</si>
  <si>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</si>
  <si>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</si>
  <si>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</si>
  <si>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</si>
  <si>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</si>
  <si>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</si>
  <si>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</si>
  <si>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</si>
  <si>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</si>
  <si>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</si>
  <si>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</si>
  <si>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</si>
  <si>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</si>
  <si>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</si>
  <si>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</si>
  <si>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</si>
  <si>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</si>
  <si>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</si>
  <si>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</si>
  <si>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</si>
  <si>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</si>
  <si>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</si>
  <si>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</si>
  <si>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</si>
  <si>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</si>
  <si>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</si>
  <si>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</si>
  <si>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</si>
  <si>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</si>
  <si>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</si>
  <si>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</si>
  <si>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</si>
  <si>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</si>
  <si>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</si>
  <si>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</si>
  <si>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</si>
  <si>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</si>
  <si>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</si>
  <si>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</si>
  <si>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</si>
  <si>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</si>
  <si>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</si>
  <si>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</si>
  <si>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</si>
  <si>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</si>
  <si>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</si>
  <si>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</si>
  <si>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</si>
  <si>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</si>
  <si>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</si>
  <si>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</si>
  <si>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</si>
  <si>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</si>
  <si>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</si>
  <si>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</si>
  <si>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</si>
  <si>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</si>
  <si>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</si>
  <si>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</si>
  <si>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</si>
  <si>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</si>
  <si>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</si>
  <si>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</si>
  <si>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</si>
  <si>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</si>
  <si>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</si>
  <si>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</si>
  <si>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</si>
  <si>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</si>
  <si>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</si>
  <si>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</si>
  <si>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</si>
  <si>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</si>
  <si>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</si>
  <si>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</si>
  <si>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</si>
  <si>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</si>
  <si>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</si>
  <si>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</si>
  <si>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</si>
  <si>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</si>
  <si>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</si>
  <si>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</si>
  <si>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</si>
  <si>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</si>
  <si>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</si>
  <si>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</si>
  <si>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</si>
  <si>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</si>
  <si>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</si>
  <si>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</si>
  <si>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</si>
  <si>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</si>
  <si>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</si>
  <si>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</si>
  <si>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</si>
  <si>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</si>
  <si>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</si>
  <si>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</si>
  <si>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</si>
  <si>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</si>
  <si>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</si>
  <si>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</si>
  <si>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</si>
  <si>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</si>
  <si>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</si>
  <si>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</si>
  <si>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</si>
  <si>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</si>
  <si>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</si>
  <si>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</si>
  <si>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</si>
  <si>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</si>
  <si>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</si>
  <si>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</si>
  <si>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</si>
  <si>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</si>
  <si>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</si>
  <si>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</si>
  <si>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</si>
  <si>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</si>
  <si>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</si>
  <si>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</si>
  <si>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</si>
  <si>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</si>
  <si>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</si>
  <si>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</si>
  <si>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</si>
  <si>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</si>
  <si>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</si>
  <si>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</si>
  <si>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</si>
  <si>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</si>
  <si>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</si>
  <si>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</si>
  <si>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</si>
  <si>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</si>
  <si>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</si>
  <si>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</si>
  <si>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</si>
  <si>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</si>
  <si>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</si>
  <si>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</si>
  <si>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</si>
  <si>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</si>
  <si>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</si>
  <si>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</si>
  <si>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</si>
  <si>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</si>
  <si>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</si>
  <si>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</si>
  <si>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</si>
  <si>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</si>
  <si>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</si>
  <si>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</si>
  <si>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</si>
  <si>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</si>
  <si>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</si>
  <si>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</si>
  <si>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</si>
  <si>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</si>
  <si>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</si>
  <si>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</si>
  <si>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</si>
  <si>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</si>
  <si>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</si>
  <si>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</si>
  <si>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</si>
  <si>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</si>
  <si>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</si>
  <si>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</si>
  <si>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</si>
  <si>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</si>
  <si>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</si>
  <si>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</si>
  <si>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</si>
  <si>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</si>
  <si>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</si>
  <si>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</si>
  <si>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</si>
  <si>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</si>
  <si>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</si>
  <si>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</si>
  <si>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</si>
  <si>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</si>
  <si>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</si>
  <si>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</si>
  <si>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</si>
  <si>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</si>
  <si>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</si>
  <si>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</si>
  <si>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</si>
  <si>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</si>
  <si>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</si>
  <si>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</si>
  <si>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</si>
  <si>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</si>
  <si>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</si>
  <si>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</si>
  <si>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</si>
  <si>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</si>
  <si>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</si>
  <si>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</si>
  <si>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</si>
  <si>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</si>
  <si>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</si>
  <si>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</si>
  <si>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</si>
  <si>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</si>
  <si>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</si>
  <si>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</si>
  <si>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</si>
  <si>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</si>
  <si>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</si>
  <si>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</si>
  <si>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</si>
  <si>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</si>
  <si>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</si>
  <si>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</si>
  <si>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</si>
  <si>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</si>
  <si>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</si>
  <si>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</si>
  <si>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</si>
  <si>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</si>
  <si>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</si>
  <si>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</si>
  <si>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</si>
  <si>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</si>
  <si>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</si>
  <si>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</si>
  <si>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</si>
  <si>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</si>
  <si>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</si>
  <si>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</si>
  <si>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</si>
  <si>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</si>
  <si>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</si>
  <si>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</si>
  <si>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</si>
  <si>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</si>
  <si>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</si>
  <si>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</si>
  <si>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</si>
  <si>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</si>
  <si>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</si>
  <si>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</si>
  <si>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</si>
  <si>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</si>
  <si>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</si>
  <si>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</si>
  <si>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</si>
  <si>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</si>
  <si>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</si>
  <si>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</si>
  <si>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</si>
  <si>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</si>
  <si>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</si>
  <si>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</si>
  <si>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</si>
  <si>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</si>
  <si>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</si>
  <si>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</si>
  <si>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</si>
  <si>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</si>
  <si>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</si>
  <si>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</si>
  <si>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</si>
  <si>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</si>
  <si>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</si>
  <si>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</si>
  <si>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</si>
  <si>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</si>
  <si>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</si>
  <si>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</si>
  <si>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</si>
  <si>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</si>
  <si>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</si>
  <si>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</si>
  <si>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</si>
  <si>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</si>
  <si>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</si>
  <si>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</si>
  <si>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</si>
  <si>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</si>
  <si>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</si>
  <si>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</si>
  <si>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</si>
  <si>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</si>
  <si>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</si>
  <si>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</si>
  <si>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</si>
  <si>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</si>
  <si>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</si>
  <si>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</si>
  <si>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</si>
  <si>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</si>
  <si>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</si>
  <si>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</si>
  <si>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</si>
  <si>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</si>
  <si>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</si>
  <si>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</si>
  <si>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</si>
  <si>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</si>
  <si>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</si>
  <si>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</si>
  <si>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</si>
  <si>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</si>
  <si>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</si>
  <si>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</si>
  <si>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</si>
  <si>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</si>
  <si>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</si>
  <si>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</si>
  <si>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</si>
  <si>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</si>
  <si>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</si>
  <si>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</si>
  <si>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</si>
  <si>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</si>
  <si>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</si>
  <si>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</si>
  <si>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</si>
  <si>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</si>
  <si>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</si>
  <si>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</si>
  <si>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</si>
  <si>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</si>
  <si>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</si>
  <si>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</si>
  <si>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</si>
  <si>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</si>
  <si>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</si>
  <si>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</si>
  <si>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</si>
  <si>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</si>
  <si>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</si>
  <si>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</si>
  <si>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</si>
  <si>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</si>
  <si>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</si>
  <si>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</si>
  <si>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</si>
  <si>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</si>
  <si>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</si>
  <si>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</si>
  <si>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</si>
  <si>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</si>
  <si>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</si>
  <si>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</si>
  <si>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</si>
  <si>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</si>
  <si>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</si>
  <si>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</si>
  <si>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</si>
  <si>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</si>
  <si>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</si>
  <si>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</si>
  <si>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</si>
  <si>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</si>
  <si>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</si>
  <si>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</si>
  <si>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</si>
  <si>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</si>
  <si>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</si>
  <si>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</si>
  <si>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</si>
  <si>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</si>
  <si>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</si>
  <si>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</si>
  <si>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</si>
  <si>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</si>
  <si>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</si>
  <si>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</si>
  <si>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</si>
  <si>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</si>
  <si>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</si>
  <si>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</si>
  <si>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</si>
  <si>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</si>
  <si>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</si>
  <si>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</si>
  <si>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</si>
  <si>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</si>
  <si>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</si>
  <si>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</si>
  <si>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</si>
  <si>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</si>
  <si>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</si>
  <si>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</si>
  <si>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</si>
  <si>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</si>
  <si>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</si>
  <si>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</si>
  <si>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</si>
  <si>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</si>
  <si>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</si>
  <si>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</si>
  <si>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</si>
  <si>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</si>
  <si>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</si>
  <si>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</si>
  <si>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</si>
  <si>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</si>
  <si>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</si>
  <si>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</si>
  <si>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</si>
  <si>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</si>
  <si>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</si>
  <si>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</si>
  <si>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</si>
  <si>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</si>
  <si>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</si>
  <si>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</si>
  <si>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</si>
  <si>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</si>
  <si>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</si>
  <si>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</si>
  <si>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</si>
  <si>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</si>
  <si>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</si>
  <si>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</si>
  <si>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</si>
  <si>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</si>
  <si>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</si>
  <si>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</si>
  <si>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</si>
  <si>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</si>
  <si>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</si>
  <si>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</si>
  <si>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</si>
  <si>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</si>
  <si>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</si>
  <si>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</si>
  <si>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</si>
  <si>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</si>
  <si>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</si>
  <si>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</si>
  <si>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</si>
  <si>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</si>
  <si>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</si>
  <si>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</si>
  <si>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</si>
  <si>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</si>
  <si>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</si>
  <si>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</si>
  <si>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</si>
  <si>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</si>
  <si>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</si>
  <si>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</si>
  <si>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</si>
  <si>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</si>
  <si>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</si>
  <si>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</si>
  <si>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</si>
  <si>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</si>
  <si>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</si>
  <si>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</si>
  <si>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</si>
  <si>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</si>
  <si>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</si>
  <si>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</si>
  <si>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</si>
  <si>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</si>
  <si>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</si>
  <si>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</si>
  <si>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</si>
  <si>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</si>
  <si>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</si>
  <si>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</si>
  <si>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</si>
  <si>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</si>
  <si>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</si>
  <si>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</si>
  <si>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</si>
  <si>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</si>
  <si>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</si>
  <si>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</si>
  <si>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</si>
  <si>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</si>
  <si>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</si>
  <si>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</si>
  <si>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</si>
  <si>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</si>
  <si>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</si>
  <si>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</si>
  <si>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</si>
  <si>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</si>
  <si>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</si>
  <si>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</si>
  <si>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</si>
  <si>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</si>
  <si>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</si>
  <si>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</si>
  <si>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</si>
  <si>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</si>
  <si>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</si>
  <si>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</si>
  <si>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</si>
  <si>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</si>
  <si>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</si>
  <si>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</si>
  <si>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</si>
  <si>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</si>
  <si>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</si>
  <si>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</si>
  <si>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</si>
  <si>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</si>
  <si>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</si>
  <si>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</si>
  <si>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</si>
  <si>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</si>
  <si>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</si>
  <si>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</si>
  <si>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</si>
  <si>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</si>
  <si>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</si>
  <si>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</si>
  <si>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</si>
  <si>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</si>
  <si>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</si>
  <si>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</si>
  <si>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</si>
  <si>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</si>
  <si>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</si>
  <si>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</si>
  <si>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</si>
  <si>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</si>
  <si>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</si>
  <si>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</si>
  <si>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</si>
  <si>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</si>
  <si>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</si>
  <si>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</si>
  <si>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</si>
  <si>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</si>
  <si>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</si>
  <si>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</si>
  <si>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</si>
  <si>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</si>
  <si>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</si>
  <si>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</si>
  <si>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</si>
  <si>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</si>
  <si>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</si>
  <si>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</si>
  <si>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</si>
  <si>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</si>
  <si>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</si>
  <si>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</si>
  <si>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</si>
  <si>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</si>
  <si>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</si>
  <si>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</si>
  <si>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</si>
  <si>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</si>
  <si>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</si>
  <si>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</si>
  <si>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</si>
  <si>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</si>
  <si>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</si>
  <si>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</si>
  <si>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</si>
  <si>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</si>
  <si>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</si>
  <si>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</si>
  <si>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</si>
  <si>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</si>
  <si>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</si>
  <si>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</si>
  <si>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</si>
  <si>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</si>
  <si>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</si>
  <si>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</si>
  <si>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</si>
  <si>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</si>
  <si>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</si>
  <si>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</si>
  <si>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</si>
  <si>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</si>
  <si>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</si>
  <si>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</si>
  <si>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</si>
  <si>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</si>
  <si>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</si>
  <si>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</si>
  <si>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</si>
  <si>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</si>
  <si>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</si>
  <si>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</si>
  <si>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</si>
  <si>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</si>
  <si>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</si>
  <si>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</si>
  <si>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</si>
  <si>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</si>
  <si>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</si>
  <si>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</si>
  <si>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</si>
  <si>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</si>
  <si>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</si>
  <si>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</si>
  <si>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</si>
  <si>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</si>
  <si>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</si>
  <si>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</si>
  <si>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</si>
  <si>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</si>
  <si>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</si>
  <si>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</si>
  <si>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</si>
  <si>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</si>
  <si>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</si>
  <si>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</si>
  <si>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</si>
  <si>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</si>
  <si>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</si>
  <si>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</si>
  <si>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</si>
  <si>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</si>
  <si>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</si>
  <si>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</si>
  <si>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</si>
  <si>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</si>
  <si>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</si>
  <si>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</si>
  <si>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</si>
  <si>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</si>
  <si>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</si>
  <si>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</si>
  <si>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</si>
  <si>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</si>
  <si>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</si>
  <si>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</si>
  <si>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</si>
  <si>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</si>
  <si>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</si>
  <si>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</si>
  <si>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</si>
  <si>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</si>
  <si>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</si>
  <si>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</si>
  <si>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</si>
  <si>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</si>
  <si>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</si>
  <si>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</si>
  <si>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</si>
  <si>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</si>
  <si>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</si>
  <si>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</si>
  <si>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</si>
  <si>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</si>
  <si>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</si>
  <si>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</si>
  <si>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</si>
  <si>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</si>
  <si>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</si>
  <si>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</si>
  <si>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</si>
  <si>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</si>
  <si>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</si>
  <si>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</si>
  <si>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</si>
  <si>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</si>
  <si>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</si>
  <si>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</si>
  <si>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</si>
  <si>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</si>
  <si>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</si>
  <si>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</si>
  <si>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</si>
  <si>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</si>
  <si>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</si>
  <si>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</si>
  <si>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</si>
  <si>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</si>
  <si>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</si>
  <si>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</si>
  <si>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</si>
  <si>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</si>
  <si>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</si>
  <si>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</si>
  <si>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</si>
  <si>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</si>
  <si>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</si>
  <si>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</si>
  <si>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</si>
  <si>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</si>
  <si>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</si>
  <si>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</si>
  <si>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</si>
  <si>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</si>
  <si>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</si>
  <si>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</si>
  <si>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</si>
  <si>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</si>
  <si>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</si>
  <si>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</si>
  <si>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</si>
  <si>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</si>
  <si>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</si>
  <si>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</si>
  <si>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</si>
  <si>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</si>
  <si>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</si>
  <si>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</si>
  <si>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</si>
  <si>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</si>
  <si>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</si>
  <si>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</si>
  <si>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</si>
  <si>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</si>
  <si>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</si>
  <si>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</si>
  <si>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</si>
  <si>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</si>
  <si>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</si>
  <si>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</si>
  <si>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</si>
  <si>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</si>
  <si>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</si>
  <si>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</si>
  <si>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</si>
  <si>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</si>
  <si>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</si>
  <si>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</si>
  <si>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</si>
  <si>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</si>
  <si>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</si>
  <si>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</si>
  <si>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</si>
  <si>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</si>
  <si>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</si>
  <si>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</si>
  <si>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</si>
  <si>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</si>
  <si>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</si>
  <si>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</si>
  <si>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</si>
  <si>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</si>
  <si>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</si>
  <si>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</si>
  <si>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</si>
  <si>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</si>
  <si>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</si>
  <si>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</si>
  <si>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</si>
  <si>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</si>
  <si>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</si>
  <si>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</si>
  <si>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</si>
  <si>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</si>
  <si>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</si>
  <si>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</si>
  <si>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</si>
  <si>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</si>
  <si>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</si>
  <si>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</si>
  <si>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</si>
  <si>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</si>
  <si>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</si>
  <si>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</si>
  <si>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</si>
  <si>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</si>
  <si>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</si>
  <si>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</si>
  <si>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</si>
  <si>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</si>
  <si>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</si>
  <si>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</si>
  <si>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</si>
  <si>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</si>
  <si>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</si>
  <si>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</si>
  <si>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</si>
  <si>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</si>
  <si>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</si>
  <si>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</si>
  <si>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</si>
  <si>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</si>
  <si>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</si>
  <si>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</si>
  <si>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</si>
  <si>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</si>
  <si>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</si>
  <si>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</si>
  <si>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</si>
  <si>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</si>
  <si>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</si>
  <si>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</si>
  <si>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</si>
  <si>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</si>
  <si>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</si>
  <si>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</si>
  <si>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</si>
  <si>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</si>
  <si>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</si>
  <si>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</si>
  <si>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</si>
  <si>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</si>
  <si>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</si>
  <si>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</si>
  <si>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</si>
  <si>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</si>
  <si>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</si>
  <si>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</si>
  <si>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</si>
  <si>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</si>
  <si>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</si>
  <si>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</si>
  <si>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</si>
  <si>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</si>
  <si>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</si>
  <si>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</si>
  <si>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</si>
  <si>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</si>
  <si>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</si>
  <si>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</si>
  <si>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</si>
  <si>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</si>
  <si>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</si>
  <si>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</si>
  <si>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</si>
  <si>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</si>
  <si>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</si>
  <si>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</si>
  <si>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</si>
  <si>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</si>
  <si>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</si>
  <si>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</si>
  <si>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</si>
  <si>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</si>
  <si>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</si>
  <si>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</si>
  <si>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</si>
  <si>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</si>
  <si>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</si>
  <si>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</si>
  <si>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</si>
  <si>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</si>
  <si>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</si>
  <si>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</si>
  <si>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</si>
  <si>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</si>
  <si>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</si>
  <si>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</si>
  <si>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</si>
  <si>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</si>
  <si>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</si>
  <si>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</si>
  <si>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</si>
  <si>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</si>
  <si>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</si>
  <si>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</si>
  <si>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</si>
  <si>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</si>
  <si>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</si>
  <si>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</si>
  <si>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</si>
  <si>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</si>
  <si>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</si>
  <si>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</si>
  <si>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</si>
  <si>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</si>
  <si>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</si>
  <si>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</si>
  <si>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</si>
  <si>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</si>
  <si>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</si>
  <si>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</si>
  <si>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</si>
  <si>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</si>
  <si>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</si>
  <si>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</si>
  <si>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</si>
  <si>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</si>
  <si>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</si>
  <si>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</si>
  <si>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</si>
  <si>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</si>
  <si>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</si>
  <si>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</si>
  <si>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</si>
  <si>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</si>
  <si>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</si>
  <si>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</si>
  <si>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</si>
  <si>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</si>
  <si>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</si>
  <si>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</si>
  <si>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</si>
  <si>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</si>
  <si>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</si>
  <si>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</si>
  <si>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</si>
  <si>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</si>
  <si>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</si>
  <si>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</si>
  <si>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</si>
  <si>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</si>
  <si>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</si>
  <si>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</si>
  <si>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</si>
  <si>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</si>
  <si>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</si>
  <si>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</si>
  <si>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</si>
  <si>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</si>
  <si>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</si>
  <si>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</si>
  <si>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</si>
  <si>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</si>
  <si>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</si>
  <si>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</si>
  <si>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</si>
  <si>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</si>
  <si>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</si>
  <si>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</si>
  <si>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</si>
  <si>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</si>
  <si>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</si>
  <si>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</si>
  <si>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</si>
  <si>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</si>
  <si>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</si>
  <si>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</si>
  <si>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</si>
  <si>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</si>
  <si>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</si>
  <si>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</si>
  <si>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</si>
  <si>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</si>
  <si>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</si>
  <si>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</si>
  <si>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</si>
  <si>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</si>
  <si>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</si>
  <si>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</si>
  <si>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</si>
  <si>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</si>
  <si>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</si>
  <si>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</si>
  <si>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</si>
  <si>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</si>
  <si>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</si>
  <si>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</si>
  <si>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</si>
  <si>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</si>
  <si>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</si>
  <si>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</si>
  <si>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</si>
  <si>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</si>
  <si>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</si>
  <si>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</si>
  <si>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</si>
  <si>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</si>
  <si>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</si>
  <si>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</si>
  <si>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</si>
  <si>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</si>
  <si>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</si>
  <si>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</si>
  <si>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</si>
  <si>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</si>
  <si>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</si>
  <si>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</si>
  <si>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</si>
  <si>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</si>
  <si>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</si>
  <si>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</si>
  <si>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</si>
  <si>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</si>
  <si>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</si>
  <si>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</si>
  <si>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</si>
  <si>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</si>
  <si>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</si>
  <si>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</si>
  <si>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</si>
  <si>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</si>
  <si>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</si>
  <si>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</si>
  <si>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</si>
  <si>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</si>
  <si>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</si>
  <si>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</si>
  <si>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</si>
  <si>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</si>
  <si>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</si>
  <si>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</si>
  <si>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</si>
  <si>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</si>
  <si>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</si>
  <si>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</si>
  <si>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</si>
  <si>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</si>
  <si>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</si>
  <si>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</si>
  <si>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</si>
  <si>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</si>
  <si>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</si>
  <si>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</si>
  <si>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</si>
  <si>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</si>
  <si>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</si>
  <si>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</si>
  <si>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</si>
  <si>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</si>
  <si>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</si>
  <si>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</si>
  <si>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</si>
  <si>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</si>
  <si>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</si>
  <si>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</si>
  <si>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</si>
  <si>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</si>
  <si>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</si>
  <si>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</si>
  <si>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</si>
  <si>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</si>
  <si>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</si>
  <si>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</si>
  <si>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</si>
  <si>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</si>
  <si>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</si>
  <si>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</si>
  <si>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</si>
  <si>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</si>
  <si>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</si>
  <si>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</si>
  <si>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</si>
  <si>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</si>
  <si>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</si>
  <si>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</si>
  <si>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</si>
  <si>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</si>
  <si>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</si>
  <si>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</si>
  <si>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</si>
  <si>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</si>
  <si>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</si>
  <si>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</si>
  <si>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</si>
  <si>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</si>
  <si>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</si>
  <si>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</si>
  <si>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</si>
  <si>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</si>
  <si>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</si>
  <si>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</si>
  <si>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</si>
  <si>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</si>
  <si>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</si>
  <si>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</si>
  <si>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</si>
  <si>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</si>
  <si>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</si>
  <si>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</si>
  <si>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</si>
  <si>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</si>
  <si>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</si>
  <si>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</si>
  <si>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</si>
  <si>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</si>
  <si>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</si>
  <si>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</si>
  <si>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</si>
  <si>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</si>
  <si>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</si>
  <si>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</si>
  <si>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</si>
  <si>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</si>
  <si>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</si>
  <si>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</si>
  <si>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</si>
  <si>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</si>
  <si>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</si>
  <si>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</si>
  <si>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</si>
  <si>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</si>
  <si>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</si>
  <si>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</si>
  <si>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</si>
  <si>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</si>
  <si>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</si>
  <si>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</si>
  <si>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</si>
  <si>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</si>
  <si>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</si>
  <si>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</si>
  <si>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</si>
  <si>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</si>
  <si>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</si>
  <si>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</si>
  <si>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</si>
  <si>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</si>
  <si>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</si>
  <si>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</si>
  <si>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</si>
  <si>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</si>
  <si>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</si>
  <si>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</si>
  <si>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</si>
  <si>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</si>
  <si>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</si>
  <si>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</si>
  <si>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</si>
  <si>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</si>
  <si>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</si>
  <si>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</si>
  <si>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</si>
  <si>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</si>
  <si>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</si>
  <si>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</si>
  <si>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</si>
  <si>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</si>
  <si>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</si>
  <si>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</si>
  <si>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</si>
  <si>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</si>
  <si>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</si>
  <si>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</si>
  <si>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</si>
  <si>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</si>
  <si>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</si>
  <si>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</si>
  <si>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</si>
  <si>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</si>
  <si>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</si>
  <si>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</si>
  <si>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</si>
  <si>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</si>
  <si>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</si>
  <si>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</si>
  <si>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</si>
  <si>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</si>
  <si>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</si>
  <si>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</si>
  <si>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</si>
  <si>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</si>
  <si>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</si>
  <si>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</si>
  <si>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</si>
  <si>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</si>
  <si>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</si>
  <si>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</si>
  <si>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</si>
  <si>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</si>
  <si>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</si>
  <si>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</si>
  <si>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</si>
  <si>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</si>
  <si>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</si>
  <si>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</si>
  <si>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</si>
  <si>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</si>
  <si>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</si>
  <si>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</si>
  <si>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</si>
  <si>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</si>
  <si>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</si>
  <si>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</si>
  <si>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</si>
  <si>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</si>
  <si>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</si>
  <si>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</si>
  <si>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</si>
  <si>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</si>
  <si>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</si>
  <si>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</si>
  <si>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</si>
  <si>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</si>
  <si>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</si>
  <si>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</si>
  <si>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</si>
  <si>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</si>
  <si>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</si>
  <si>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</si>
  <si>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</si>
  <si>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</si>
  <si>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</si>
  <si>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</si>
  <si>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</si>
  <si>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</si>
  <si>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</si>
  <si>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</si>
  <si>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</si>
  <si>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</si>
  <si>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</si>
  <si>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</si>
  <si>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</si>
  <si>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</si>
  <si>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</si>
  <si>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</si>
  <si>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</si>
  <si>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</si>
  <si>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</si>
  <si>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</si>
  <si>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</si>
  <si>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</si>
  <si>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</si>
  <si>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</si>
  <si>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</si>
  <si>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</si>
  <si>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</si>
  <si>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</si>
  <si>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</si>
  <si>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</si>
  <si>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</si>
  <si>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</si>
  <si>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</si>
  <si>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</si>
  <si>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</si>
  <si>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</si>
  <si>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</si>
  <si>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</si>
  <si>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</si>
  <si>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</si>
  <si>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</si>
  <si>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</si>
  <si>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</si>
  <si>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</si>
  <si>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</si>
  <si>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</si>
  <si>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</si>
  <si>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</si>
  <si>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</si>
  <si>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</si>
  <si>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</si>
  <si>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</si>
  <si>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</si>
  <si>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</si>
  <si>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</si>
  <si>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</si>
  <si>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</si>
  <si>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</si>
  <si>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</si>
  <si>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</si>
  <si>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</si>
  <si>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</si>
  <si>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</si>
  <si>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</si>
  <si>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</si>
  <si>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</si>
  <si>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</si>
  <si>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</si>
  <si>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</si>
  <si>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</si>
  <si>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</si>
  <si>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</si>
  <si>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</si>
  <si>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</si>
  <si>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</si>
  <si>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</si>
  <si>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</si>
  <si>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</si>
  <si>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</si>
  <si>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</si>
  <si>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</si>
  <si>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</si>
  <si>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</si>
  <si>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</si>
  <si>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</si>
  <si>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</si>
  <si>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</si>
  <si>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</si>
  <si>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</si>
  <si>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</si>
  <si>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</si>
  <si>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</si>
  <si>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</si>
  <si>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</si>
  <si>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</si>
  <si>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</si>
  <si>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</si>
  <si>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</si>
  <si>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</si>
  <si>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</si>
  <si>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</si>
  <si>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</si>
  <si>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</si>
  <si>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</si>
  <si>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</si>
  <si>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</si>
  <si>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</si>
  <si>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</si>
  <si>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</si>
  <si>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</si>
  <si>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</si>
  <si>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</si>
  <si>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</si>
  <si>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</si>
  <si>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</si>
  <si>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</si>
  <si>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</si>
  <si>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</si>
  <si>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</si>
  <si>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</si>
  <si>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</si>
  <si>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</si>
  <si>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</si>
  <si>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</si>
  <si>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</si>
  <si>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</si>
  <si>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</si>
  <si>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</si>
  <si>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</si>
  <si>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</si>
  <si>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</si>
  <si>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</si>
  <si>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</si>
  <si>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</si>
  <si>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</si>
  <si>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</si>
  <si>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</si>
  <si>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</si>
  <si>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</si>
  <si>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</si>
  <si>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</si>
  <si>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</si>
  <si>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</si>
  <si>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</si>
  <si>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</si>
  <si>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</si>
  <si>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</si>
  <si>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</si>
  <si>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</si>
  <si>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</si>
  <si>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</si>
  <si>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</si>
  <si>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</si>
  <si>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</si>
  <si>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</si>
  <si>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</si>
  <si>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</si>
  <si>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</si>
  <si>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</si>
  <si>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</si>
  <si>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</si>
  <si>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</si>
  <si>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</si>
  <si>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</si>
  <si>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</si>
  <si>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</si>
  <si>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</si>
  <si>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</si>
  <si>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</si>
  <si>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</si>
  <si>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</si>
  <si>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</si>
  <si>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</si>
  <si>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</si>
  <si>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</si>
  <si>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</si>
  <si>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</si>
  <si>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</si>
  <si>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</si>
  <si>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</si>
  <si>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</si>
  <si>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</si>
  <si>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</si>
  <si>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</si>
  <si>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</si>
  <si>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</si>
  <si>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</si>
  <si>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</si>
  <si>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</si>
  <si>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</si>
  <si>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</si>
  <si>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</si>
  <si>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</si>
  <si>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</si>
  <si>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</si>
  <si>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</si>
  <si>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</si>
  <si>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</si>
  <si>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</si>
  <si>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</si>
  <si>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</si>
  <si>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</si>
  <si>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</si>
  <si>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</si>
  <si>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</si>
  <si>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</si>
  <si>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</si>
  <si>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</si>
  <si>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</si>
  <si>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</si>
  <si>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</si>
  <si>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</si>
  <si>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</si>
  <si>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</si>
  <si>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</si>
  <si>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</si>
  <si>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</si>
  <si>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</si>
  <si>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</si>
  <si>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</si>
  <si>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</si>
  <si>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</si>
  <si>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</si>
  <si>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</si>
  <si>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</si>
  <si>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</si>
  <si>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</si>
  <si>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</si>
  <si>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</si>
  <si>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</si>
  <si>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</si>
  <si>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</si>
  <si>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</si>
  <si>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</si>
  <si>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</si>
  <si>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</si>
  <si>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</si>
  <si>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</si>
  <si>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</si>
  <si>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</si>
  <si>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</si>
  <si>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</si>
  <si>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</si>
  <si>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</si>
  <si>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</si>
  <si>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</si>
  <si>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</si>
  <si>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</si>
  <si>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</si>
  <si>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</si>
  <si>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</si>
  <si>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</si>
  <si>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</si>
  <si>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</si>
  <si>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</si>
  <si>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</si>
  <si>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</si>
  <si>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</si>
  <si>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</si>
  <si>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</si>
  <si>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</si>
  <si>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</si>
  <si>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</si>
  <si>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</si>
  <si>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</si>
  <si>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</si>
  <si>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</si>
  <si>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</si>
  <si>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</si>
  <si>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</si>
  <si>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</si>
  <si>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</si>
  <si>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</si>
  <si>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</si>
  <si>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</si>
  <si>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</si>
  <si>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</si>
  <si>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</si>
  <si>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</si>
  <si>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</si>
  <si>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</si>
  <si>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</si>
  <si>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</si>
  <si>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</si>
  <si>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</si>
  <si>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</si>
  <si>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</si>
  <si>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</si>
  <si>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</si>
  <si>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</si>
  <si>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</si>
  <si>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</si>
  <si>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</si>
  <si>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</si>
  <si>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</si>
  <si>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</si>
  <si>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</si>
  <si>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</si>
  <si>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</si>
  <si>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</si>
  <si>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</si>
  <si>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</si>
  <si>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</si>
  <si>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</si>
  <si>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</si>
  <si>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</si>
  <si>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</si>
  <si>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</si>
  <si>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</si>
  <si>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</si>
  <si>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</si>
  <si>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</si>
  <si>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</si>
  <si>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</si>
  <si>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</si>
  <si>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</si>
  <si>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</si>
  <si>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</si>
  <si>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</si>
  <si>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</si>
  <si>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</si>
  <si>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</si>
  <si>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</si>
  <si>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</si>
  <si>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</si>
  <si>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</si>
  <si>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</si>
  <si>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</si>
  <si>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</si>
  <si>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</si>
  <si>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</si>
  <si>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</si>
  <si>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</si>
  <si>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</si>
  <si>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</si>
  <si>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</si>
  <si>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</si>
  <si>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</si>
  <si>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</si>
  <si>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</si>
  <si>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</si>
  <si>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</si>
  <si>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</si>
  <si>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</si>
  <si>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</si>
  <si>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</si>
  <si>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</si>
  <si>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</si>
  <si>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</si>
  <si>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</si>
  <si>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</si>
  <si>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</si>
  <si>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</si>
  <si>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</si>
  <si>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</si>
  <si>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</si>
  <si>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</si>
  <si>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</si>
  <si>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</si>
  <si>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</si>
  <si>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</si>
  <si>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</si>
  <si>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</si>
  <si>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</si>
  <si>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</si>
  <si>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</si>
  <si>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</si>
  <si>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</si>
  <si>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</si>
  <si>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</si>
  <si>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</si>
  <si>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</si>
  <si>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</si>
  <si>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</si>
  <si>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</si>
  <si>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</si>
  <si>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</si>
  <si>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</si>
  <si>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</si>
  <si>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</si>
  <si>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</si>
  <si>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</si>
  <si>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</si>
  <si>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</si>
  <si>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</si>
  <si>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</si>
  <si>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</si>
  <si>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</si>
  <si>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</si>
  <si>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</si>
  <si>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</si>
  <si>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</si>
  <si>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</si>
  <si>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</si>
  <si>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</si>
  <si>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</si>
  <si>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</si>
  <si>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</si>
  <si>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</si>
  <si>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</si>
  <si>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</si>
  <si>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</si>
  <si>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</si>
  <si>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</si>
  <si>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</si>
  <si>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</si>
  <si>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</si>
  <si>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</si>
  <si>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</si>
  <si>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</si>
  <si>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</si>
  <si>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</si>
  <si>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</si>
  <si>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</si>
  <si>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</si>
  <si>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</si>
  <si>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</si>
  <si>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</si>
  <si>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</si>
  <si>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</si>
  <si>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</si>
  <si>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</si>
  <si>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</si>
  <si>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</si>
  <si>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</si>
  <si>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</si>
  <si>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</si>
  <si>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</si>
  <si>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</si>
  <si>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</si>
  <si>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</si>
  <si>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</si>
  <si>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</si>
  <si>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</si>
  <si>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</si>
  <si>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</si>
  <si>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</si>
  <si>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</si>
  <si>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</si>
  <si>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</si>
  <si>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</si>
  <si>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</si>
  <si>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</si>
  <si>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</si>
  <si>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</si>
  <si>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</si>
  <si>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</si>
  <si>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</si>
  <si>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</si>
  <si>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</si>
  <si>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</si>
  <si>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</si>
  <si>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</si>
  <si>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</si>
  <si>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</si>
  <si>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</si>
  <si>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</si>
  <si>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</si>
  <si>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</si>
  <si>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</si>
  <si>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</si>
  <si>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</si>
  <si>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</si>
  <si>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</si>
  <si>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</si>
  <si>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</si>
  <si>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</si>
  <si>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</si>
  <si>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</si>
  <si>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</si>
  <si>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</si>
  <si>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</si>
  <si>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</si>
  <si>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</si>
  <si>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</si>
  <si>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</si>
  <si>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</si>
  <si>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</si>
  <si>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</si>
  <si>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</si>
  <si>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</si>
  <si>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</si>
  <si>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</si>
  <si>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</si>
  <si>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</si>
  <si>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</si>
  <si>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</si>
  <si>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</si>
  <si>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</si>
  <si>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</si>
  <si>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</si>
  <si>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</si>
  <si>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</si>
  <si>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</si>
  <si>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</si>
  <si>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</si>
  <si>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</si>
  <si>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</si>
  <si>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</si>
  <si>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</si>
  <si>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</si>
  <si>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</si>
  <si>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</si>
  <si>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</si>
  <si>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</si>
  <si>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</si>
  <si>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</si>
  <si>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</si>
  <si>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</si>
  <si>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</si>
  <si>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</si>
  <si>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</si>
  <si>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</si>
  <si>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</si>
  <si>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</si>
  <si>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</si>
  <si>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</si>
  <si>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</si>
  <si>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</si>
  <si>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</si>
  <si>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</si>
  <si>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</si>
  <si>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</si>
  <si>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</si>
  <si>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</si>
  <si>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</si>
  <si>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</si>
  <si>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</si>
  <si>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</si>
  <si>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</si>
  <si>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</si>
  <si>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</si>
  <si>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</si>
  <si>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</si>
  <si>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</si>
  <si>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</si>
  <si>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</si>
  <si>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</si>
  <si>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</si>
  <si>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</si>
  <si>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</si>
  <si>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</si>
  <si>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</si>
  <si>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</si>
  <si>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</si>
  <si>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</si>
  <si>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</si>
  <si>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</si>
  <si>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</si>
  <si>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</si>
  <si>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</si>
  <si>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</si>
  <si>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</si>
  <si>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</si>
  <si>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</si>
  <si>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</si>
  <si>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</si>
  <si>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</si>
  <si>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</si>
  <si>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</si>
  <si>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</si>
  <si>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</si>
  <si>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</si>
  <si>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</si>
  <si>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</si>
  <si>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</si>
  <si>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</si>
  <si>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</si>
  <si>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</si>
  <si>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</si>
  <si>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</si>
  <si>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</si>
  <si>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</si>
  <si>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</si>
  <si>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</si>
  <si>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</si>
  <si>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</si>
  <si>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</si>
  <si>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</si>
  <si>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</si>
  <si>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</si>
  <si>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</si>
  <si>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</si>
  <si>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</si>
  <si>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</si>
  <si>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</si>
  <si>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</si>
  <si>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</si>
  <si>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</si>
  <si>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</si>
  <si>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</si>
  <si>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</si>
  <si>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</si>
  <si>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</si>
  <si>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</si>
  <si>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</si>
  <si>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</si>
  <si>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</si>
  <si>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</si>
  <si>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</si>
  <si>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</si>
  <si>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</si>
  <si>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</si>
  <si>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</si>
  <si>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</si>
  <si>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</si>
  <si>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</si>
  <si>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</si>
  <si>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</si>
  <si>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</si>
  <si>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</si>
  <si>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</si>
  <si>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</si>
  <si>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</si>
  <si>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</si>
  <si>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</si>
  <si>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</si>
  <si>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</si>
  <si>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</si>
  <si>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</si>
  <si>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</si>
  <si>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</si>
  <si>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</si>
  <si>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</si>
  <si>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</si>
  <si>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</si>
  <si>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</si>
  <si>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</si>
  <si>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</si>
  <si>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</si>
  <si>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</si>
  <si>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</si>
  <si>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</si>
  <si>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</si>
  <si>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</si>
  <si>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</si>
  <si>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</si>
  <si>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</si>
  <si>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</si>
  <si>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</si>
  <si>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</si>
  <si>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</si>
  <si>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</si>
  <si>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</si>
  <si>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</si>
  <si>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</si>
  <si>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</si>
  <si>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</si>
  <si>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</si>
  <si>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</si>
  <si>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</si>
  <si>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</si>
  <si>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</si>
  <si>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</si>
  <si>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</si>
  <si>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</si>
  <si>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</si>
  <si>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</si>
  <si>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</si>
  <si>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</si>
  <si>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</si>
  <si>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</si>
  <si>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</si>
  <si>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</si>
  <si>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</si>
  <si>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</si>
  <si>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</si>
  <si>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</si>
  <si>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</si>
  <si>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</si>
  <si>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</si>
  <si>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</si>
  <si>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</si>
  <si>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</si>
  <si>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</si>
  <si>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</si>
  <si>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</si>
  <si>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</si>
  <si>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</si>
  <si>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</si>
  <si>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</si>
  <si>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</si>
  <si>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</si>
  <si>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</si>
  <si>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</si>
  <si>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</si>
  <si>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</si>
  <si>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</si>
  <si>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</si>
  <si>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</si>
  <si>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</si>
  <si>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</si>
  <si>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</si>
  <si>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</si>
  <si>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</si>
  <si>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</si>
  <si>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</si>
  <si>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</si>
  <si>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</si>
  <si>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</si>
  <si>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</si>
  <si>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</si>
  <si>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</si>
  <si>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</si>
  <si>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</si>
  <si>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</si>
  <si>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</si>
  <si>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</si>
  <si>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</si>
  <si>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</si>
  <si>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</si>
  <si>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</si>
  <si>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</si>
  <si>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</si>
  <si>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</si>
  <si>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</si>
  <si>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</si>
  <si>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</si>
  <si>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</si>
  <si>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</si>
  <si>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</si>
  <si>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</si>
  <si>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</si>
  <si>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</si>
  <si>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</si>
  <si>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</si>
  <si>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</si>
  <si>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</si>
  <si>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</si>
  <si>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</si>
  <si>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</si>
  <si>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</si>
  <si>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</si>
  <si>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</si>
  <si>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</si>
  <si>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</si>
  <si>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</si>
  <si>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</si>
  <si>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</si>
  <si>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</si>
  <si>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</si>
  <si>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</si>
  <si>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</si>
  <si>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</si>
  <si>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</si>
  <si>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</si>
  <si>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</si>
  <si>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</si>
  <si>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</si>
  <si>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</si>
  <si>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</si>
  <si>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</si>
  <si>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</si>
  <si>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</si>
  <si>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</si>
  <si>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</si>
  <si>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</si>
  <si>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</si>
  <si>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</si>
  <si>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</si>
  <si>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</si>
  <si>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</si>
  <si>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</si>
  <si>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</si>
  <si>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</si>
  <si>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</si>
  <si>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</si>
  <si>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</si>
  <si>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</si>
  <si>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</si>
  <si>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</si>
  <si>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</si>
  <si>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</si>
  <si>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</si>
  <si>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</si>
  <si>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</si>
  <si>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</si>
  <si>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</si>
  <si>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</si>
  <si>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</si>
  <si>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</si>
  <si>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</si>
  <si>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</si>
  <si>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</si>
  <si>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</si>
  <si>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</si>
  <si>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</si>
  <si>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</si>
  <si>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</si>
  <si>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</si>
  <si>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</si>
  <si>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</si>
  <si>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</si>
  <si>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</si>
  <si>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</si>
  <si>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</si>
  <si>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</si>
  <si>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</si>
  <si>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</si>
  <si>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</si>
  <si>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</si>
  <si>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</si>
  <si>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</si>
  <si>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</si>
  <si>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</si>
  <si>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</si>
  <si>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</si>
  <si>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</si>
  <si>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</si>
  <si>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</si>
  <si>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</si>
  <si>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</si>
  <si>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</si>
  <si>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</si>
  <si>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</si>
  <si>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</si>
  <si>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</si>
  <si>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</si>
  <si>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</si>
  <si>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</si>
  <si>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</si>
  <si>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</si>
  <si>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</si>
  <si>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</si>
  <si>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</si>
  <si>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</si>
  <si>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</si>
  <si>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</si>
  <si>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</si>
  <si>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</si>
  <si>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</si>
  <si>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</si>
  <si>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</si>
  <si>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</si>
  <si>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</si>
  <si>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</si>
  <si>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</si>
  <si>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</si>
  <si>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</si>
  <si>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</si>
  <si>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</si>
  <si>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</si>
  <si>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</si>
  <si>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</si>
  <si>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</si>
  <si>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</si>
  <si>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</si>
  <si>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</si>
  <si>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</si>
  <si>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</si>
  <si>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</si>
  <si>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</si>
  <si>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</si>
  <si>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</si>
  <si>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</si>
  <si>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</si>
  <si>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</si>
  <si>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</si>
  <si>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</si>
  <si>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</si>
  <si>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</si>
  <si>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</si>
  <si>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</si>
  <si>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</si>
  <si>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</si>
  <si>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</si>
  <si>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</si>
  <si>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</si>
  <si>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</si>
  <si>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</si>
  <si>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</si>
  <si>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</si>
  <si>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</si>
  <si>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</si>
  <si>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</si>
  <si>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</si>
  <si>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</si>
  <si>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</si>
  <si>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</si>
  <si>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</si>
  <si>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</si>
  <si>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</si>
  <si>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</si>
  <si>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</si>
  <si>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</si>
  <si>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</si>
  <si>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</si>
  <si>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</si>
  <si>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</si>
  <si>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</si>
  <si>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</si>
  <si>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</si>
  <si>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</si>
  <si>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</si>
  <si>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</si>
  <si>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</si>
  <si>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</si>
  <si>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</si>
  <si>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</si>
  <si>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</si>
  <si>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</si>
  <si>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</si>
  <si>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</si>
  <si>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</si>
  <si>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</si>
  <si>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</si>
  <si>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</si>
  <si>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</si>
  <si>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</si>
  <si>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</si>
  <si>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</si>
  <si>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</si>
  <si>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</si>
  <si>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</si>
  <si>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</si>
  <si>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</si>
  <si>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</si>
  <si>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</si>
  <si>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</si>
  <si>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</si>
  <si>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</si>
  <si>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</si>
  <si>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</si>
  <si>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</si>
  <si>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</si>
  <si>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</si>
  <si>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</si>
  <si>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</si>
  <si>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</si>
  <si>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</si>
  <si>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</si>
  <si>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</si>
  <si>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</si>
  <si>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</si>
  <si>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</si>
  <si>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</si>
  <si>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</si>
  <si>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</si>
  <si>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</si>
  <si>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</si>
  <si>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</si>
  <si>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</si>
  <si>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</si>
  <si>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</si>
  <si>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</si>
  <si>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</si>
  <si>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</si>
  <si>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</si>
  <si>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</si>
  <si>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</si>
  <si>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</si>
  <si>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</si>
  <si>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</si>
  <si>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</si>
  <si>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</si>
  <si>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</si>
  <si>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</si>
  <si>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</si>
  <si>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</si>
  <si>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</si>
  <si>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</si>
  <si>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</si>
  <si>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</si>
  <si>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</si>
  <si>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</si>
  <si>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</si>
  <si>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</si>
  <si>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</si>
  <si>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</si>
  <si>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</si>
  <si>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</si>
  <si>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</si>
  <si>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</si>
  <si>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</si>
  <si>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</si>
  <si>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</si>
  <si>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</si>
  <si>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</si>
  <si>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</si>
  <si>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</si>
  <si>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</si>
  <si>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</si>
  <si>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</si>
  <si>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</si>
  <si>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</si>
  <si>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</si>
  <si>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</si>
  <si>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</si>
  <si>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</si>
  <si>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</si>
  <si>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</si>
  <si>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</si>
  <si>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</si>
  <si>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</si>
  <si>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</si>
  <si>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</si>
  <si>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</si>
  <si>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</si>
  <si>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</si>
  <si>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</si>
  <si>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</si>
  <si>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</si>
  <si>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</si>
  <si>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</si>
  <si>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</si>
  <si>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</si>
  <si>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</si>
  <si>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</si>
  <si>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</si>
  <si>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</si>
  <si>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</si>
  <si>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</si>
  <si>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</si>
  <si>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</si>
  <si>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</si>
  <si>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</si>
  <si>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</si>
  <si>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</si>
  <si>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</si>
  <si>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</si>
  <si>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</si>
  <si>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</si>
  <si>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</si>
  <si>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</si>
  <si>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</si>
  <si>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</si>
  <si>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</si>
  <si>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</si>
  <si>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</si>
  <si>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</si>
  <si>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</si>
  <si>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</si>
  <si>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</si>
  <si>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</si>
  <si>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</si>
  <si>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</si>
  <si>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</si>
  <si>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</si>
  <si>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</si>
  <si>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</si>
  <si>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</si>
  <si>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</si>
  <si>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</si>
  <si>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</si>
  <si>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</si>
  <si>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</si>
  <si>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</si>
  <si>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</si>
  <si>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</si>
  <si>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</si>
  <si>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</si>
  <si>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</si>
  <si>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</si>
  <si>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</si>
  <si>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</si>
  <si>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</si>
  <si>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</si>
  <si>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</si>
  <si>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</si>
  <si>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</si>
  <si>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</si>
  <si>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</si>
  <si>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</si>
  <si>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</si>
  <si>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</si>
  <si>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</si>
  <si>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</si>
  <si>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</si>
  <si>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</si>
  <si>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</si>
  <si>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</si>
  <si>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</si>
  <si>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</si>
  <si>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</si>
  <si>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</si>
  <si>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</si>
  <si>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</si>
  <si>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</si>
  <si>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</si>
  <si>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</si>
  <si>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</si>
  <si>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</si>
  <si>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</si>
  <si>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</si>
  <si>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</si>
  <si>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</si>
  <si>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</si>
  <si>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</si>
  <si>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</si>
  <si>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</si>
  <si>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</si>
  <si>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</si>
  <si>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</si>
  <si>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</si>
  <si>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</si>
  <si>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</si>
  <si>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</si>
  <si>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</si>
  <si>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</si>
  <si>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</si>
  <si>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</si>
  <si>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</si>
  <si>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</si>
  <si>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</si>
  <si>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</si>
  <si>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</si>
  <si>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</si>
  <si>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</si>
  <si>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</si>
  <si>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</si>
  <si>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</si>
  <si>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</si>
  <si>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</si>
  <si>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</si>
  <si>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</si>
  <si>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</si>
  <si>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</si>
  <si>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</si>
  <si>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</si>
  <si>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</si>
  <si>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</si>
  <si>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</si>
  <si>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</si>
  <si>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</si>
  <si>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</si>
  <si>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</si>
  <si>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</si>
  <si>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</si>
  <si>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</si>
  <si>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</si>
  <si>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</si>
  <si>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</si>
  <si>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</si>
  <si>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</si>
  <si>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</si>
  <si>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</si>
  <si>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</si>
  <si>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</si>
  <si>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</si>
  <si>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</si>
  <si>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</si>
  <si>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</si>
  <si>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</si>
  <si>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</si>
  <si>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</si>
  <si>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</si>
  <si>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</si>
  <si>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</si>
  <si>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</si>
  <si>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</si>
  <si>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</si>
  <si>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</si>
  <si>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</si>
  <si>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</si>
  <si>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</si>
  <si>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</si>
  <si>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</si>
  <si>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</si>
  <si>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</si>
  <si>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</si>
  <si>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</si>
  <si>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</si>
  <si>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</si>
  <si>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</si>
  <si>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</si>
  <si>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</si>
  <si>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</si>
  <si>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</si>
  <si>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</si>
  <si>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</si>
  <si>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</si>
  <si>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</si>
  <si>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</si>
  <si>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</si>
  <si>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</si>
  <si>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</si>
  <si>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</si>
  <si>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</si>
  <si>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</si>
  <si>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</si>
  <si>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</si>
  <si>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</si>
  <si>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</si>
  <si>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</si>
  <si>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</si>
  <si>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</si>
  <si>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</si>
  <si>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</si>
  <si>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</si>
  <si>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</si>
  <si>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</si>
  <si>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</si>
  <si>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</si>
  <si>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</si>
  <si>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</si>
  <si>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</si>
  <si>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</si>
  <si>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</si>
  <si>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</si>
  <si>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</si>
  <si>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</si>
  <si>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</si>
  <si>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</si>
  <si>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</si>
  <si>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</si>
  <si>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</si>
  <si>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</si>
  <si>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</si>
  <si>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</si>
  <si>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</si>
  <si>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</si>
  <si>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</si>
  <si>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</si>
  <si>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</si>
  <si>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</si>
  <si>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</si>
  <si>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</si>
  <si>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</si>
  <si>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</si>
  <si>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</si>
  <si>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</si>
  <si>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</si>
  <si>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</si>
  <si>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</si>
  <si>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</si>
  <si>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</si>
  <si>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</si>
  <si>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</si>
  <si>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</si>
  <si>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</si>
  <si>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</si>
  <si>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</si>
  <si>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</si>
  <si>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</si>
  <si>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</si>
  <si>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</si>
  <si>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</si>
  <si>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</si>
  <si>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</si>
  <si>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</si>
  <si>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</si>
  <si>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</si>
  <si>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</si>
  <si>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</si>
  <si>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</si>
  <si>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</si>
  <si>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</si>
  <si>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</si>
  <si>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</si>
  <si>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</si>
  <si>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</si>
  <si>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</si>
  <si>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</si>
  <si>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</si>
  <si>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</si>
  <si>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</si>
  <si>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</si>
  <si>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</si>
  <si>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</si>
  <si>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</si>
  <si>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</si>
  <si>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</si>
  <si>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</si>
  <si>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</si>
  <si>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</si>
  <si>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</si>
  <si>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</si>
  <si>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</si>
  <si>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</si>
  <si>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</si>
  <si>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</si>
  <si>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</si>
  <si>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</si>
  <si>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</si>
  <si>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</si>
  <si>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</si>
  <si>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</si>
  <si>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</si>
  <si>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</si>
  <si>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</si>
  <si>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</si>
  <si>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</si>
  <si>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</si>
  <si>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</si>
  <si>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</si>
  <si>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</si>
  <si>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</si>
  <si>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</si>
  <si>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</si>
  <si>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</si>
  <si>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</si>
  <si>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</si>
  <si>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</si>
  <si>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</si>
  <si>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</si>
  <si>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</si>
  <si>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</si>
  <si>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</si>
  <si>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</si>
  <si>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</si>
  <si>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</si>
  <si>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</si>
  <si>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</si>
  <si>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</si>
  <si>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</si>
  <si>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</si>
  <si>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</si>
  <si>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</si>
  <si>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</si>
  <si>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</si>
  <si>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</si>
  <si>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</si>
  <si>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</si>
  <si>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</si>
  <si>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</si>
  <si>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</si>
  <si>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</si>
  <si>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</si>
  <si>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</si>
  <si>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</si>
  <si>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</si>
  <si>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</si>
  <si>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</si>
  <si>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</si>
  <si>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</si>
  <si>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</si>
  <si>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</si>
  <si>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</si>
  <si>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</si>
  <si>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</si>
  <si>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</si>
  <si>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</si>
  <si>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</si>
  <si>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</si>
  <si>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</si>
  <si>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</si>
  <si>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</si>
  <si>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</si>
  <si>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</si>
  <si>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</si>
  <si>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</si>
  <si>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</si>
  <si>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</si>
  <si>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</si>
  <si>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</si>
  <si>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</si>
  <si>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</si>
  <si>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</si>
  <si>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</si>
  <si>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</si>
  <si>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</si>
  <si>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</si>
  <si>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</si>
  <si>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</si>
  <si>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</si>
  <si>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</si>
  <si>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</si>
  <si>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</si>
  <si>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</si>
  <si>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</si>
  <si>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</si>
  <si>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</si>
  <si>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</si>
  <si>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</si>
  <si>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</si>
  <si>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</si>
  <si>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</si>
  <si>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</si>
  <si>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</si>
  <si>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</si>
  <si>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</si>
  <si>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</si>
  <si>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</si>
  <si>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</si>
  <si>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</si>
  <si>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</si>
  <si>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</si>
  <si>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</si>
  <si>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</si>
  <si>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</si>
  <si>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</si>
  <si>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</si>
  <si>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</si>
  <si>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</si>
  <si>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</si>
  <si>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</si>
  <si>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</si>
  <si>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</si>
  <si>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</si>
  <si>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</si>
  <si>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</si>
  <si>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</si>
  <si>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</si>
  <si>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</si>
  <si>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</si>
  <si>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</si>
  <si>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</si>
  <si>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</si>
  <si>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</si>
  <si>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</si>
  <si>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</si>
  <si>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</si>
  <si>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</si>
  <si>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</si>
  <si>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</si>
  <si>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</si>
  <si>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</si>
  <si>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</si>
  <si>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</si>
  <si>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</si>
  <si>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</si>
  <si>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</si>
  <si>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</si>
  <si>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</si>
  <si>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</si>
  <si>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</si>
  <si>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</si>
  <si>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</si>
  <si>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</si>
  <si>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</si>
  <si>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</si>
  <si>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</si>
  <si>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</si>
  <si>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</si>
  <si>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</si>
  <si>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</si>
  <si>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</si>
  <si>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</si>
  <si>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</si>
  <si>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</si>
  <si>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</si>
  <si>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</si>
  <si>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</si>
  <si>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</si>
  <si>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</si>
  <si>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</si>
  <si>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</si>
  <si>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</si>
  <si>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</si>
  <si>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</si>
  <si>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</si>
  <si>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</si>
  <si>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</si>
  <si>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</si>
  <si>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</si>
  <si>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</si>
  <si>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</si>
  <si>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</si>
  <si>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</si>
  <si>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</si>
  <si>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</si>
  <si>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</si>
  <si>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</si>
  <si>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</si>
  <si>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</si>
  <si>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</si>
  <si>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</si>
  <si>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</si>
  <si>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</si>
  <si>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</si>
  <si>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</si>
  <si>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</si>
  <si>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</si>
  <si>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</si>
  <si>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</si>
  <si>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</si>
  <si>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</si>
  <si>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</si>
  <si>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</si>
  <si>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</si>
  <si>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</si>
  <si>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</si>
  <si>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</si>
  <si>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</si>
  <si>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</si>
  <si>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</si>
  <si>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</si>
  <si>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</si>
  <si>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</si>
  <si>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</si>
  <si>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</si>
  <si>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</si>
  <si>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</si>
  <si>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</si>
  <si>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</si>
  <si>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</si>
  <si>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</si>
  <si>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</si>
  <si>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</si>
  <si>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</si>
  <si>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</si>
  <si>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</si>
  <si>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</si>
  <si>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</si>
  <si>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</si>
  <si>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</si>
  <si>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</si>
  <si>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</si>
  <si>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</si>
  <si>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</si>
  <si>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</si>
  <si>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</si>
  <si>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</si>
  <si>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</si>
  <si>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</si>
  <si>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</si>
  <si>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</si>
  <si>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</si>
  <si>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</si>
  <si>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</si>
  <si>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</si>
  <si>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</si>
  <si>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</si>
  <si>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</si>
  <si>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</si>
  <si>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</si>
  <si>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</si>
  <si>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</si>
  <si>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</si>
  <si>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</si>
  <si>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</si>
  <si>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</si>
  <si>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</si>
  <si>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</si>
  <si>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</si>
  <si>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</si>
  <si>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</si>
  <si>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</si>
  <si>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</si>
  <si>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</si>
  <si>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</si>
  <si>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</si>
  <si>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</si>
  <si>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</si>
  <si>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</si>
  <si>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</si>
  <si>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</si>
  <si>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</si>
  <si>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</si>
  <si>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</si>
  <si>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</si>
  <si>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</si>
  <si>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</si>
  <si>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</si>
  <si>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</si>
  <si>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</si>
  <si>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</si>
  <si>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</si>
  <si>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</si>
  <si>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</si>
  <si>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</si>
  <si>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</si>
  <si>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</si>
  <si>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</si>
  <si>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</si>
  <si>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</si>
  <si>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</si>
  <si>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</si>
  <si>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</si>
  <si>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</si>
  <si>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</si>
  <si>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</si>
  <si>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</si>
  <si>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</si>
  <si>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</si>
  <si>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</si>
  <si>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</si>
  <si>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</si>
  <si>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</si>
  <si>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</si>
  <si>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</si>
  <si>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</si>
  <si>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</si>
  <si>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</si>
  <si>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</si>
  <si>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</si>
  <si>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</si>
  <si>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</si>
  <si>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</si>
  <si>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</si>
  <si>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</si>
  <si>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</si>
  <si>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</si>
  <si>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</si>
  <si>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</si>
  <si>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</si>
  <si>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</si>
  <si>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</si>
  <si>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</si>
  <si>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</si>
  <si>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</si>
  <si>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</si>
  <si>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</si>
  <si>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</si>
  <si>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</si>
  <si>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</si>
  <si>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</si>
  <si>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</si>
  <si>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</si>
  <si>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</si>
  <si>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</si>
  <si>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</si>
  <si>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</si>
  <si>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</si>
  <si>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</si>
  <si>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</si>
  <si>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</si>
  <si>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</si>
  <si>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</si>
  <si>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</si>
  <si>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</si>
  <si>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</si>
  <si>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</si>
  <si>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</si>
  <si>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</si>
  <si>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</si>
  <si>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</si>
  <si>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</si>
  <si>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</si>
  <si>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</si>
  <si>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</si>
  <si>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</si>
  <si>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</si>
  <si>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</si>
  <si>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</si>
  <si>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</si>
  <si>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</si>
  <si>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</si>
  <si>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</si>
  <si>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</si>
  <si>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</si>
  <si>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</si>
  <si>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</si>
  <si>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</si>
  <si>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</si>
  <si>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</si>
  <si>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</si>
  <si>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</si>
  <si>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</si>
  <si>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</si>
  <si>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</si>
  <si>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</si>
  <si>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</si>
  <si>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</si>
  <si>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</si>
  <si>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</si>
  <si>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</si>
  <si>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</si>
  <si>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</si>
  <si>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</si>
  <si>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</si>
  <si>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</si>
  <si>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</si>
  <si>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</si>
  <si>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</si>
  <si>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</si>
  <si>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</si>
  <si>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</si>
  <si>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</si>
  <si>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</si>
  <si>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</si>
  <si>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</si>
  <si>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</si>
  <si>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</si>
  <si>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</si>
  <si>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</si>
  <si>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</si>
  <si>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</si>
  <si>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</si>
  <si>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</si>
  <si>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</si>
  <si>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</si>
  <si>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</si>
  <si>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</si>
  <si>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</si>
  <si>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</si>
  <si>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</si>
  <si>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</si>
  <si>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</si>
  <si>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</si>
  <si>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</si>
  <si>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</si>
  <si>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</si>
  <si>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</si>
  <si>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</si>
  <si>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</si>
  <si>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</si>
  <si>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</si>
  <si>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</si>
  <si>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</si>
  <si>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</si>
  <si>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</si>
  <si>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</si>
  <si>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</si>
  <si>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</si>
  <si>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</si>
  <si>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</si>
  <si>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</si>
  <si>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</si>
  <si>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</si>
  <si>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</si>
  <si>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</si>
  <si>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</si>
  <si>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</si>
  <si>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</si>
  <si>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</si>
  <si>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</si>
  <si>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</si>
  <si>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</si>
  <si>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</si>
  <si>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</si>
  <si>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</si>
  <si>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</si>
  <si>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</si>
  <si>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</si>
  <si>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</si>
  <si>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</si>
  <si>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</si>
  <si>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</si>
  <si>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</si>
  <si>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</si>
  <si>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</si>
  <si>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</si>
  <si>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</si>
  <si>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</si>
  <si>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</si>
  <si>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</si>
  <si>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</si>
  <si>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</si>
  <si>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</si>
  <si>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</si>
  <si>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</si>
  <si>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</si>
  <si>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</si>
  <si>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</si>
  <si>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</si>
  <si>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</si>
  <si>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</si>
  <si>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</si>
  <si>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</si>
  <si>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</si>
  <si>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</si>
  <si>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</si>
  <si>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</si>
  <si>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</si>
  <si>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</si>
  <si>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</si>
  <si>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</si>
  <si>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</si>
  <si>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</si>
  <si>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</si>
  <si>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</si>
  <si>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</si>
  <si>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</si>
  <si>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</si>
  <si>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</si>
  <si>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</si>
  <si>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</si>
  <si>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</si>
  <si>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</si>
  <si>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</si>
  <si>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</si>
  <si>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</si>
  <si>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</si>
  <si>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</si>
  <si>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</si>
  <si>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</si>
  <si>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</si>
  <si>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</si>
  <si>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</si>
  <si>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</si>
  <si>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</si>
  <si>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</si>
  <si>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</si>
  <si>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</si>
  <si>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</si>
  <si>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</si>
  <si>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</si>
  <si>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</si>
  <si>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</si>
  <si>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</si>
  <si>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</si>
  <si>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</si>
  <si>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</si>
  <si>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</si>
  <si>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</si>
  <si>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</si>
  <si>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</si>
  <si>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</si>
  <si>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</si>
  <si>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</si>
  <si>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</si>
  <si>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</si>
  <si>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</si>
  <si>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</si>
  <si>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</si>
  <si>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</si>
  <si>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</si>
  <si>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</si>
  <si>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</si>
  <si>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</si>
  <si>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</si>
  <si>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</si>
  <si>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</si>
  <si>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</si>
  <si>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</si>
  <si>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</si>
  <si>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</si>
  <si>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</si>
  <si>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</si>
  <si>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</si>
  <si>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</si>
  <si>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</si>
  <si>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</si>
  <si>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</si>
  <si>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</si>
  <si>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</si>
  <si>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</si>
  <si>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</si>
  <si>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</si>
  <si>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</si>
  <si>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</si>
  <si>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</si>
  <si>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</si>
  <si>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</si>
  <si>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</si>
  <si>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</si>
  <si>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</si>
  <si>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</si>
  <si>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</si>
  <si>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</si>
  <si>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</si>
  <si>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</si>
  <si>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</si>
  <si>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</si>
  <si>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</si>
  <si>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</si>
  <si>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</si>
  <si>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</si>
  <si>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</si>
  <si>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</si>
  <si>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</si>
  <si>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</si>
  <si>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</si>
  <si>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</si>
  <si>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</si>
  <si>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</si>
  <si>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</si>
  <si>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</si>
  <si>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</si>
  <si>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</si>
  <si>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</si>
  <si>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</si>
  <si>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</si>
  <si>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</si>
  <si>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</si>
  <si>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</si>
  <si>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</si>
  <si>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</si>
  <si>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</si>
  <si>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</si>
  <si>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</si>
  <si>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</si>
  <si>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</si>
  <si>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</si>
  <si>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</si>
  <si>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</si>
  <si>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</si>
  <si>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</si>
  <si>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</si>
  <si>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</si>
  <si>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</si>
  <si>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</si>
  <si>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</si>
  <si>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</si>
  <si>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</si>
  <si>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</si>
  <si>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</si>
  <si>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</si>
  <si>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</si>
  <si>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</si>
  <si>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</si>
  <si>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</si>
  <si>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</si>
  <si>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</si>
  <si>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</si>
  <si>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</si>
  <si>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</si>
  <si>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</si>
  <si>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</si>
  <si>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</si>
  <si>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</si>
  <si>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</si>
  <si>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</si>
  <si>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</si>
  <si>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</si>
  <si>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</si>
  <si>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</si>
  <si>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</si>
  <si>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</si>
  <si>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</si>
  <si>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</si>
  <si>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</si>
  <si>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</si>
  <si>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</si>
  <si>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</si>
  <si>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</si>
  <si>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</si>
  <si>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</si>
  <si>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</si>
  <si>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</si>
  <si>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</si>
  <si>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</si>
  <si>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</si>
  <si>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</si>
  <si>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</si>
  <si>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</si>
  <si>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</si>
  <si>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</si>
  <si>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</si>
  <si>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</si>
  <si>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</si>
  <si>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</si>
  <si>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</si>
  <si>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</si>
  <si>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</si>
  <si>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</si>
  <si>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</si>
  <si>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</si>
  <si>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</si>
  <si>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</si>
  <si>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</si>
  <si>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</si>
  <si>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</si>
  <si>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</si>
  <si>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</si>
  <si>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</si>
  <si>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</si>
  <si>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</si>
  <si>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</si>
  <si>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</si>
  <si>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</si>
  <si>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</si>
  <si>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</si>
  <si>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</si>
  <si>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</si>
  <si>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</si>
  <si>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</si>
  <si>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</si>
  <si>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</si>
  <si>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</si>
  <si>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</si>
  <si>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</si>
  <si>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</si>
  <si>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</si>
  <si>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</si>
  <si>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</si>
  <si>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</si>
  <si>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</si>
  <si>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</si>
  <si>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</si>
  <si>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</si>
  <si>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</si>
  <si>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</si>
  <si>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</si>
  <si>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</si>
  <si>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</si>
  <si>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</si>
  <si>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</si>
  <si>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</si>
  <si>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</si>
  <si>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</si>
  <si>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</si>
  <si>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</si>
  <si>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</si>
  <si>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</si>
  <si>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</si>
  <si>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</si>
  <si>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</si>
  <si>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</si>
  <si>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</si>
  <si>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</si>
  <si>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</si>
  <si>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</si>
  <si>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</si>
  <si>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</si>
  <si>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</si>
  <si>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</si>
  <si>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</si>
  <si>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</si>
  <si>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</si>
  <si>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</si>
  <si>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</si>
  <si>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</si>
  <si>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</si>
  <si>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</si>
  <si>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</si>
  <si>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</si>
  <si>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</si>
  <si>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</si>
  <si>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</si>
  <si>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</si>
  <si>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</si>
  <si>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</si>
  <si>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</si>
  <si>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</si>
  <si>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</si>
  <si>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</si>
  <si>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</si>
  <si>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</si>
  <si>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</si>
  <si>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</si>
  <si>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</si>
  <si>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</si>
  <si>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</si>
  <si>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</si>
  <si>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</si>
  <si>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</si>
  <si>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</si>
  <si>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</si>
  <si>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</si>
  <si>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</si>
  <si>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</si>
  <si>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</si>
  <si>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</si>
  <si>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</si>
  <si>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</si>
  <si>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</si>
  <si>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</si>
  <si>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</si>
  <si>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</si>
  <si>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</si>
  <si>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</si>
  <si>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</si>
  <si>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</si>
  <si>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</si>
  <si>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</si>
  <si>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</si>
  <si>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</si>
  <si>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</si>
  <si>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</si>
  <si>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</si>
  <si>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</si>
  <si>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</si>
  <si>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</si>
  <si>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</si>
  <si>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</si>
  <si>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</si>
  <si>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</si>
  <si>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</si>
  <si>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</si>
  <si>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</si>
  <si>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</si>
  <si>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</si>
  <si>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</si>
  <si>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</si>
  <si>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</si>
  <si>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</si>
  <si>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</si>
  <si>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</si>
  <si>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</si>
  <si>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</si>
  <si>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</si>
  <si>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</si>
  <si>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</si>
  <si>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</si>
  <si>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</si>
  <si>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</si>
  <si>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</si>
  <si>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</si>
  <si>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</si>
  <si>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</si>
  <si>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</si>
  <si>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</si>
  <si>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</si>
  <si>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</si>
  <si>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</si>
  <si>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</si>
  <si>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</si>
  <si>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</si>
  <si>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</si>
  <si>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</si>
  <si>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</si>
  <si>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</si>
  <si>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</si>
  <si>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</si>
  <si>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</si>
  <si>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</si>
  <si>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</si>
  <si>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</si>
  <si>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</si>
  <si>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</si>
  <si>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</si>
  <si>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</si>
  <si>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</si>
  <si>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</si>
  <si>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</si>
  <si>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</si>
  <si>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</si>
  <si>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</si>
  <si>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</si>
  <si>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</si>
  <si>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</si>
  <si>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</si>
  <si>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</si>
  <si>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</si>
  <si>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</si>
  <si>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</si>
  <si>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</si>
  <si>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</si>
  <si>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</si>
  <si>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</si>
  <si>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</si>
  <si>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</si>
  <si>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</si>
  <si>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</si>
  <si>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</si>
  <si>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</si>
  <si>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</si>
  <si>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</si>
  <si>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</si>
  <si>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</si>
  <si>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</si>
  <si>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</si>
  <si>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</si>
  <si>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</si>
  <si>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</si>
  <si>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</si>
  <si>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</si>
  <si>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</si>
  <si>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</si>
  <si>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</si>
  <si>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</si>
  <si>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</si>
  <si>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</si>
  <si>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</si>
  <si>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</si>
  <si>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</si>
  <si>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</si>
  <si>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</si>
  <si>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</si>
  <si>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</si>
  <si>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</si>
  <si>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</si>
  <si>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</si>
  <si>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</si>
  <si>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</si>
  <si>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</si>
  <si>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</si>
  <si>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</si>
  <si>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</si>
  <si>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</si>
  <si>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</si>
  <si>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</si>
  <si>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</si>
  <si>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</si>
  <si>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</si>
  <si>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</si>
  <si>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</si>
  <si>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</si>
  <si>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</si>
  <si>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</si>
  <si>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</si>
  <si>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</si>
  <si>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</si>
  <si>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</si>
  <si>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</si>
  <si>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</si>
  <si>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</si>
  <si>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</si>
  <si>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</si>
  <si>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</si>
  <si>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</si>
  <si>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</si>
  <si>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</si>
  <si>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</si>
  <si>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</si>
  <si>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</si>
  <si>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</si>
  <si>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</si>
  <si>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</si>
  <si>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</si>
  <si>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</si>
  <si>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</si>
  <si>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</si>
  <si>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</si>
  <si>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</si>
  <si>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</si>
  <si>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</si>
  <si>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</si>
  <si>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</si>
  <si>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</si>
  <si>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</si>
  <si>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</si>
  <si>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</si>
  <si>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</si>
  <si>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</si>
  <si>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</si>
  <si>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</si>
  <si>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</si>
  <si>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</si>
  <si>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</si>
  <si>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</si>
  <si>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</si>
  <si>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</si>
  <si>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</si>
  <si>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</si>
  <si>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</si>
  <si>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</si>
  <si>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</si>
  <si>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</si>
  <si>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</si>
  <si>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</si>
  <si>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</si>
  <si>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</si>
  <si>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</si>
  <si>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</si>
  <si>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</si>
  <si>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</si>
  <si>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</si>
  <si>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</si>
  <si>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</si>
  <si>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</si>
  <si>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</si>
  <si>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</si>
  <si>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</si>
  <si>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</si>
  <si>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</si>
  <si>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</si>
  <si>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</si>
  <si>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</si>
  <si>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</si>
  <si>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</si>
  <si>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</si>
  <si>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</si>
  <si>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</si>
  <si>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</si>
  <si>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</si>
  <si>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</si>
  <si>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</si>
  <si>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</si>
  <si>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</si>
  <si>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</si>
  <si>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</si>
  <si>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</si>
  <si>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</si>
  <si>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</si>
  <si>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</si>
  <si>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</si>
  <si>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</si>
  <si>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</si>
  <si>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</si>
  <si>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</si>
  <si>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</si>
  <si>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</si>
  <si>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</si>
  <si>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</si>
  <si>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</si>
  <si>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</si>
  <si>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</si>
  <si>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</si>
  <si>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</si>
  <si>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</si>
  <si>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</si>
  <si>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</si>
  <si>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</si>
  <si>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</si>
  <si>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</si>
  <si>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</si>
  <si>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</si>
  <si>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</si>
  <si>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</si>
  <si>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</si>
  <si>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</si>
  <si>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</si>
  <si>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</si>
  <si>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</si>
  <si>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</si>
  <si>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</si>
  <si>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</si>
  <si>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</si>
  <si>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</si>
  <si>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</si>
  <si>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</si>
  <si>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</si>
  <si>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</si>
  <si>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</si>
  <si>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</si>
  <si>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</si>
  <si>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</si>
  <si>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</si>
  <si>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</si>
  <si>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</si>
  <si>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</si>
  <si>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</si>
  <si>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</si>
  <si>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</si>
  <si>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</si>
  <si>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</si>
  <si>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</si>
  <si>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</si>
  <si>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</si>
  <si>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</si>
  <si>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</si>
  <si>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</si>
  <si>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</si>
  <si>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</si>
  <si>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</si>
  <si>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</si>
  <si>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</si>
  <si>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</si>
  <si>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</si>
  <si>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</si>
  <si>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</si>
  <si>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</si>
  <si>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</si>
  <si>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</si>
  <si>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</si>
  <si>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</si>
  <si>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</si>
  <si>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</si>
  <si>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</si>
  <si>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</si>
  <si>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</si>
  <si>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</si>
  <si>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</si>
  <si>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</si>
  <si>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</si>
  <si>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</si>
  <si>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</si>
  <si>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</si>
  <si>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</si>
  <si>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</si>
  <si>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</si>
  <si>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</si>
  <si>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</si>
  <si>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</si>
  <si>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</si>
  <si>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</si>
  <si>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</si>
  <si>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</si>
  <si>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</si>
  <si>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</si>
  <si>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</si>
  <si>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</si>
  <si>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</si>
  <si>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</si>
  <si>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</si>
  <si>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</si>
  <si>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</si>
  <si>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</si>
  <si>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</si>
  <si>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</si>
  <si>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</si>
  <si>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</si>
  <si>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</si>
  <si>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</si>
  <si>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</si>
  <si>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</si>
  <si>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</si>
  <si>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</si>
  <si>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</si>
  <si>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</si>
  <si>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</si>
  <si>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</si>
  <si>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</si>
  <si>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</si>
  <si>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</si>
  <si>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</si>
  <si>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</si>
  <si>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</si>
  <si>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</si>
  <si>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</si>
  <si>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</si>
  <si>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</si>
  <si>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</si>
  <si>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</si>
  <si>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</si>
  <si>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</si>
  <si>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</si>
  <si>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</si>
  <si>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</si>
  <si>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</si>
  <si>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</si>
  <si>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</si>
  <si>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</si>
  <si>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</si>
  <si>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</si>
  <si>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</si>
  <si>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</si>
  <si>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</si>
  <si>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</si>
  <si>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</si>
  <si>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</si>
  <si>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</si>
  <si>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</si>
  <si>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</si>
  <si>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</si>
  <si>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</si>
  <si>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</si>
  <si>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</si>
  <si>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</si>
  <si>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</si>
  <si>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</si>
  <si>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</si>
  <si>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</si>
  <si>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</si>
  <si>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</si>
  <si>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</si>
  <si>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</si>
  <si>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</si>
  <si>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</si>
  <si>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</si>
  <si>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</si>
  <si>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</si>
  <si>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</si>
  <si>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</si>
  <si>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</si>
  <si>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</si>
  <si>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</si>
  <si>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</si>
  <si>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</si>
  <si>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</si>
  <si>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</si>
  <si>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</si>
  <si>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</si>
  <si>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</si>
  <si>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</si>
  <si>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</si>
  <si>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</si>
  <si>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</si>
  <si>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</si>
  <si>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</si>
  <si>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</si>
  <si>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</si>
  <si>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</si>
  <si>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</si>
  <si>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</si>
  <si>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</si>
  <si>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</si>
  <si>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</si>
  <si>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</si>
  <si>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</si>
  <si>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</si>
  <si>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</si>
  <si>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</si>
  <si>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</si>
  <si>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</si>
  <si>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</si>
  <si>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</si>
  <si>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</si>
  <si>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</si>
  <si>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</si>
  <si>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</si>
  <si>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</si>
  <si>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</si>
  <si>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</si>
  <si>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</si>
  <si>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</si>
  <si>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</si>
  <si>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</si>
  <si>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</si>
  <si>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</si>
  <si>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</si>
  <si>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</si>
  <si>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</si>
  <si>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</si>
  <si>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</si>
  <si>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</si>
  <si>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</si>
  <si>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</si>
  <si>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</si>
  <si>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</si>
  <si>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</si>
  <si>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</si>
  <si>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</si>
  <si>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</si>
  <si>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</si>
  <si>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</si>
  <si>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</si>
  <si>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</si>
  <si>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</si>
  <si>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</si>
  <si>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</si>
  <si>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</si>
  <si>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</si>
  <si>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</si>
  <si>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</si>
  <si>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</si>
  <si>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</si>
  <si>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</si>
  <si>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</si>
  <si>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</si>
  <si>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</si>
  <si>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</si>
  <si>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</si>
  <si>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</si>
  <si>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</si>
  <si>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</si>
  <si>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</si>
  <si>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</si>
  <si>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</si>
  <si>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</si>
  <si>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</si>
  <si>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</si>
  <si>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</si>
  <si>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</si>
  <si>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</si>
  <si>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</si>
  <si>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</si>
  <si>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</si>
  <si>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</si>
  <si>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</si>
  <si>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</si>
  <si>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</si>
  <si>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</si>
  <si>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</si>
  <si>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</si>
  <si>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</si>
  <si>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</si>
  <si>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</si>
  <si>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</si>
  <si>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</si>
  <si>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</si>
  <si>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</si>
  <si>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</si>
  <si>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</si>
  <si>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</si>
  <si>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</si>
  <si>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</si>
  <si>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</si>
  <si>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</si>
  <si>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</si>
  <si>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</si>
  <si>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</si>
  <si>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</si>
  <si>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</si>
  <si>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</si>
  <si>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</si>
  <si>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</si>
  <si>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</si>
  <si>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</si>
  <si>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</si>
  <si>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</si>
  <si>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</si>
  <si>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</si>
  <si>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</si>
  <si>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</si>
  <si>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</si>
  <si>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</si>
  <si>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</si>
  <si>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</si>
  <si>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</si>
  <si>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</si>
  <si>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</si>
  <si>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</si>
  <si>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</si>
  <si>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</si>
  <si>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</si>
  <si>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</si>
  <si>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</si>
  <si>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</si>
  <si>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</si>
  <si>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</si>
  <si>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</si>
  <si>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</si>
  <si>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</si>
  <si>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</si>
  <si>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</si>
  <si>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</si>
  <si>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</si>
  <si>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</si>
  <si>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</si>
  <si>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</si>
  <si>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</si>
  <si>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</si>
  <si>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</si>
  <si>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</si>
  <si>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</si>
  <si>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</si>
  <si>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</si>
  <si>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</si>
  <si>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</si>
  <si>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</si>
  <si>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</si>
  <si>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</si>
  <si>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</si>
  <si>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</si>
  <si>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</si>
  <si>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</si>
  <si>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</si>
  <si>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</si>
  <si>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</si>
  <si>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</si>
  <si>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</si>
  <si>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</si>
  <si>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</si>
  <si>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</si>
  <si>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</si>
  <si>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</si>
  <si>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</si>
  <si>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</si>
  <si>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</si>
  <si>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</si>
  <si>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</si>
  <si>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</si>
  <si>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</si>
  <si>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</si>
  <si>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</si>
  <si>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</si>
  <si>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</si>
  <si>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</si>
  <si>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</si>
  <si>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</si>
  <si>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</si>
  <si>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</si>
  <si>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</si>
  <si>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</si>
  <si>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</si>
  <si>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</si>
  <si>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</si>
  <si>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</si>
  <si>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</si>
  <si>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</si>
  <si>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</si>
  <si>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</si>
  <si>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</si>
  <si>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</si>
  <si>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</si>
  <si>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</si>
  <si>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</si>
  <si>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</si>
  <si>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</si>
  <si>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</si>
  <si>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</si>
  <si>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</si>
  <si>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</si>
  <si>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</si>
  <si>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</si>
  <si>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</si>
  <si>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</si>
  <si>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</si>
  <si>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</si>
  <si>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</si>
  <si>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</si>
  <si>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</si>
  <si>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</si>
  <si>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</si>
  <si>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</si>
  <si>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</si>
  <si>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</si>
  <si>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</si>
  <si>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</si>
  <si>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</si>
  <si>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</si>
  <si>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</si>
  <si>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</si>
  <si>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</si>
  <si>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</si>
  <si>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</si>
  <si>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</si>
  <si>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</si>
  <si>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</si>
  <si>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</si>
  <si>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</si>
  <si>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</si>
  <si>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</si>
  <si>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</si>
  <si>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</si>
  <si>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</si>
  <si>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</si>
  <si>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</si>
  <si>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</si>
  <si>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</si>
  <si>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</si>
  <si>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</si>
  <si>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</si>
  <si>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</si>
  <si>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</si>
  <si>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</si>
  <si>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</si>
  <si>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</si>
  <si>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</si>
  <si>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</si>
  <si>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</si>
  <si>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</si>
  <si>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</si>
  <si>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</si>
  <si>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</si>
  <si>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</si>
  <si>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</si>
  <si>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</si>
  <si>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</si>
  <si>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</si>
  <si>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</si>
  <si>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</si>
  <si>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</si>
  <si>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</si>
  <si>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</si>
  <si>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</si>
  <si>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</si>
  <si>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</si>
  <si>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</si>
  <si>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</si>
  <si>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</si>
  <si>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</si>
  <si>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</si>
  <si>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</si>
  <si>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</si>
  <si>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</si>
  <si>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</si>
  <si>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</si>
  <si>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</si>
  <si>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</si>
  <si>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</si>
  <si>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</si>
  <si>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</si>
  <si>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</si>
  <si>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</si>
  <si>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</si>
  <si>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</si>
  <si>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</si>
  <si>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</si>
  <si>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</si>
  <si>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</si>
  <si>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</si>
  <si>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</si>
  <si>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</si>
  <si>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</si>
  <si>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</si>
  <si>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</si>
  <si>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</si>
  <si>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</si>
  <si>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</si>
  <si>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</si>
  <si>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</si>
  <si>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</si>
  <si>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</si>
  <si>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</si>
  <si>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</si>
  <si>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</si>
  <si>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</si>
  <si>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</si>
  <si>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</si>
  <si>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</si>
  <si>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</si>
  <si>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</si>
  <si>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</si>
  <si>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</si>
  <si>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</si>
  <si>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</si>
  <si>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</si>
  <si>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</si>
  <si>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</si>
  <si>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</si>
  <si>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</si>
  <si>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</si>
  <si>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</si>
  <si>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</si>
  <si>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</si>
  <si>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</si>
  <si>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</si>
  <si>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</si>
  <si>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</si>
  <si>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</si>
  <si>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</si>
  <si>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</si>
  <si>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</si>
  <si>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</si>
  <si>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</si>
  <si>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</si>
  <si>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</si>
  <si>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</si>
  <si>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</si>
  <si>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</si>
  <si>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</si>
  <si>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</si>
  <si>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</si>
  <si>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</si>
  <si>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</si>
  <si>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</si>
  <si>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</si>
  <si>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</si>
  <si>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</si>
  <si>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</si>
  <si>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</si>
  <si>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</si>
  <si>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</si>
  <si>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</si>
  <si>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</si>
  <si>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</si>
  <si>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</si>
  <si>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</si>
  <si>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</si>
  <si>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</si>
  <si>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</si>
  <si>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</si>
  <si>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</si>
  <si>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</si>
  <si>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</si>
  <si>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</si>
  <si>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</si>
  <si>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</si>
  <si>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</si>
  <si>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</si>
  <si>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</si>
  <si>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</si>
  <si>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</si>
  <si>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</si>
  <si>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</si>
  <si>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</si>
  <si>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</si>
  <si>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</si>
  <si>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</si>
  <si>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</si>
  <si>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</si>
  <si>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</si>
  <si>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</si>
  <si>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</si>
  <si>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</si>
  <si>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</si>
  <si>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</si>
  <si>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</si>
  <si>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</si>
  <si>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</si>
  <si>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</si>
  <si>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</si>
  <si>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</si>
  <si>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</si>
  <si>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</si>
  <si>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</si>
  <si>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</si>
  <si>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</si>
  <si>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</si>
  <si>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</si>
  <si>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</si>
  <si>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</si>
  <si>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</si>
  <si>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</si>
  <si>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</si>
  <si>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</si>
  <si>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</si>
  <si>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</si>
  <si>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</si>
  <si>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</si>
  <si>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</si>
  <si>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</si>
  <si>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</si>
  <si>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</si>
  <si>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</si>
  <si>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</si>
  <si>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</si>
  <si>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</si>
  <si>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</si>
  <si>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</si>
  <si>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</si>
  <si>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</si>
  <si>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</si>
  <si>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</si>
  <si>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</si>
  <si>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</si>
  <si>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</si>
  <si>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</si>
  <si>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</si>
  <si>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</si>
  <si>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</si>
  <si>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</si>
  <si>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</si>
  <si>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</si>
  <si>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</si>
  <si>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</si>
  <si>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</si>
  <si>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</si>
  <si>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</si>
  <si>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</si>
  <si>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</si>
  <si>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</si>
  <si>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</si>
  <si>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</si>
  <si>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</si>
  <si>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</si>
  <si>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</si>
  <si>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</si>
  <si>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</si>
  <si>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</si>
  <si>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</si>
  <si>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</si>
  <si>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</si>
  <si>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</si>
  <si>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</si>
  <si>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</si>
  <si>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</si>
  <si>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</si>
  <si>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</si>
  <si>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</si>
  <si>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</si>
  <si>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</si>
  <si>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</si>
  <si>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</si>
  <si>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</si>
  <si>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</si>
  <si>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</si>
  <si>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</si>
  <si>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</si>
  <si>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</si>
  <si>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</si>
  <si>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</si>
  <si>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</si>
  <si>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</si>
  <si>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</si>
  <si>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</si>
  <si>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</si>
  <si>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</si>
  <si>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</si>
  <si>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</si>
  <si>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</si>
  <si>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</si>
  <si>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</si>
  <si>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</si>
  <si>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</si>
  <si>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</si>
  <si>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</si>
  <si>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</si>
  <si>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</si>
  <si>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</si>
  <si>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</si>
  <si>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</si>
  <si>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</si>
  <si>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</si>
  <si>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</si>
  <si>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</si>
  <si>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</si>
  <si>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</si>
  <si>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</si>
  <si>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</si>
  <si>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</si>
  <si>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</si>
  <si>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</si>
  <si>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</si>
  <si>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</si>
  <si>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</si>
  <si>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</si>
  <si>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</si>
  <si>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</si>
  <si>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</si>
  <si>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</si>
  <si>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</si>
  <si>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</si>
  <si>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</si>
  <si>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</si>
  <si>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</si>
  <si>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</si>
  <si>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</si>
  <si>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</si>
  <si>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</si>
  <si>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</si>
  <si>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</si>
  <si>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</si>
  <si>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</si>
  <si>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</si>
  <si>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</si>
  <si>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</si>
  <si>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</si>
  <si>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</si>
  <si>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</si>
  <si>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</si>
  <si>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</si>
  <si>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</si>
  <si>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</si>
  <si>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</si>
  <si>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</si>
  <si>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</si>
  <si>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</si>
  <si>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</si>
  <si>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</si>
  <si>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</si>
  <si>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</si>
  <si>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</si>
  <si>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</si>
  <si>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</si>
  <si>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</si>
  <si>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</si>
  <si>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</si>
  <si>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</si>
  <si>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</si>
  <si>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</si>
  <si>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</si>
  <si>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</si>
  <si>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</si>
  <si>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</si>
  <si>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</si>
  <si>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</si>
  <si>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</si>
  <si>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</si>
  <si>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</si>
  <si>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</si>
  <si>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</si>
  <si>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</si>
  <si>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</si>
  <si>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</si>
  <si>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</si>
  <si>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</si>
  <si>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</si>
  <si>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</si>
  <si>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</si>
  <si>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</si>
  <si>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</si>
  <si>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</si>
  <si>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</si>
  <si>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</si>
  <si>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</si>
  <si>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</si>
  <si>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</si>
  <si>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</si>
  <si>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</si>
  <si>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</si>
  <si>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</si>
  <si>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</si>
  <si>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</si>
  <si>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</si>
  <si>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</si>
  <si>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</si>
  <si>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</si>
  <si>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</si>
  <si>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</si>
  <si>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</si>
  <si>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</si>
  <si>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</si>
  <si>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</si>
  <si>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</si>
  <si>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</si>
  <si>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</si>
  <si>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</si>
  <si>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</si>
  <si>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</si>
  <si>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</si>
  <si>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</si>
  <si>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</si>
  <si>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</si>
  <si>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</si>
  <si>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</si>
  <si>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</si>
  <si>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</si>
  <si>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</si>
  <si>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</si>
  <si>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</si>
  <si>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</si>
  <si>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</si>
  <si>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</si>
  <si>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</si>
  <si>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</si>
  <si>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</si>
  <si>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</si>
  <si>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</si>
  <si>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</si>
  <si>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</si>
  <si>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</si>
  <si>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</si>
  <si>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</si>
  <si>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</si>
  <si>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</si>
  <si>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</si>
  <si>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</si>
  <si>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</si>
  <si>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</si>
  <si>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</si>
  <si>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</si>
  <si>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</si>
  <si>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</si>
  <si>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</si>
  <si>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</si>
  <si>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</si>
  <si>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</si>
  <si>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</si>
  <si>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</si>
  <si>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</si>
  <si>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</si>
  <si>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</si>
  <si>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</si>
  <si>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</si>
  <si>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</si>
  <si>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</si>
  <si>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</si>
  <si>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</si>
  <si>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</si>
  <si>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</si>
  <si>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</si>
  <si>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</si>
  <si>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</si>
  <si>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</si>
  <si>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</si>
  <si>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</si>
  <si>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</si>
  <si>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</si>
  <si>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</si>
  <si>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</si>
  <si>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</si>
  <si>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</si>
  <si>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</si>
  <si>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</si>
  <si>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</si>
  <si>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</si>
  <si>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</si>
  <si>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</si>
  <si>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</si>
  <si>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</si>
  <si>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</si>
  <si>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</si>
  <si>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</si>
  <si>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</si>
  <si>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</si>
  <si>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</si>
  <si>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</si>
  <si>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</si>
  <si>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</si>
  <si>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</si>
  <si>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</si>
  <si>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</si>
  <si>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</si>
  <si>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</si>
  <si>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</si>
  <si>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</si>
  <si>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</si>
  <si>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</si>
  <si>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</si>
  <si>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</si>
  <si>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</si>
  <si>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</si>
  <si>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</si>
  <si>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</si>
  <si>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</si>
  <si>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</si>
  <si>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</si>
  <si>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</si>
  <si>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</si>
  <si>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</si>
  <si>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</si>
  <si>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</si>
  <si>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</si>
  <si>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</si>
  <si>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</si>
  <si>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</si>
  <si>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</si>
  <si>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</si>
  <si>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</si>
  <si>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</si>
  <si>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</si>
  <si>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</si>
  <si>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</si>
  <si>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</si>
  <si>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</si>
  <si>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</si>
  <si>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</si>
  <si>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</si>
  <si>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</si>
  <si>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</si>
  <si>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</si>
  <si>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</si>
  <si>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</si>
  <si>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</si>
  <si>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</si>
  <si>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</si>
  <si>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</si>
  <si>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</si>
  <si>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</si>
  <si>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</si>
  <si>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</si>
  <si>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</si>
  <si>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</si>
  <si>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</si>
  <si>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</si>
  <si>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</si>
  <si>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</si>
  <si>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</si>
  <si>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</si>
  <si>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</si>
  <si>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</si>
  <si>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</si>
  <si>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</si>
  <si>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</si>
  <si>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</si>
  <si>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</si>
  <si>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</si>
  <si>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</si>
  <si>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</si>
  <si>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</si>
  <si>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</si>
  <si>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</si>
  <si>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</si>
  <si>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</si>
  <si>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</si>
  <si>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</si>
  <si>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</si>
  <si>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</si>
  <si>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</si>
  <si>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</si>
  <si>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</si>
  <si>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</si>
  <si>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</si>
  <si>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</si>
  <si>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</si>
  <si>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</si>
  <si>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</si>
  <si>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</si>
  <si>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</si>
  <si>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</si>
  <si>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</si>
  <si>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</si>
  <si>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</si>
  <si>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</si>
  <si>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</si>
  <si>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</si>
  <si>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</si>
  <si>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</si>
  <si>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</si>
  <si>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</si>
  <si>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</si>
  <si>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</si>
  <si>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</si>
  <si>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</si>
  <si>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</si>
  <si>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</si>
  <si>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</si>
  <si>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</si>
  <si>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</si>
  <si>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</si>
  <si>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</si>
  <si>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</si>
  <si>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</si>
  <si>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</si>
  <si>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</si>
  <si>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</si>
  <si>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</si>
  <si>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</si>
  <si>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</si>
  <si>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</si>
  <si>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</si>
  <si>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</si>
  <si>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</si>
  <si>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</si>
  <si>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</si>
  <si>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</si>
  <si>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</si>
  <si>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</si>
  <si>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</si>
  <si>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</si>
  <si>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</si>
  <si>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</si>
  <si>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</si>
  <si>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</si>
  <si>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</si>
  <si>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</si>
  <si>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</si>
  <si>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</si>
  <si>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</si>
  <si>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</si>
  <si>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</si>
  <si>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</si>
  <si>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</si>
  <si>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</si>
  <si>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</si>
  <si>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</si>
  <si>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</si>
  <si>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</si>
  <si>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</si>
  <si>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</si>
  <si>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</si>
  <si>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</si>
  <si>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</si>
  <si>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</si>
  <si>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</si>
  <si>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</si>
  <si>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</si>
  <si>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</si>
  <si>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</si>
  <si>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</si>
  <si>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</si>
  <si>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</si>
  <si>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</si>
  <si>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</si>
  <si>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</si>
  <si>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</si>
  <si>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</si>
  <si>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</si>
  <si>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</si>
  <si>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</si>
  <si>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</si>
  <si>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</si>
  <si>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</si>
  <si>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</si>
  <si>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</si>
  <si>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</si>
  <si>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</si>
  <si>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</si>
  <si>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</si>
  <si>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</si>
  <si>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</si>
  <si>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</si>
  <si>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</si>
  <si>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</si>
  <si>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</si>
  <si>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</si>
  <si>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</si>
  <si>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</si>
  <si>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</si>
  <si>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</si>
  <si>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</si>
  <si>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</si>
  <si>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</si>
  <si>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</si>
  <si>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</si>
  <si>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</si>
  <si>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</si>
  <si>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</si>
  <si>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</si>
  <si>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</si>
  <si>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</si>
  <si>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</si>
  <si>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</si>
  <si>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</si>
  <si>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</si>
  <si>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</si>
  <si>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</si>
  <si>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</si>
  <si>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</si>
  <si>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</si>
  <si>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</si>
  <si>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</si>
  <si>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</si>
  <si>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</si>
  <si>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</si>
  <si>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</si>
  <si>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</si>
  <si>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</si>
  <si>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</si>
  <si>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</si>
  <si>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</si>
  <si>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</si>
  <si>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</si>
  <si>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</si>
  <si>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</si>
  <si>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</si>
  <si>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</si>
  <si>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</si>
  <si>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</si>
  <si>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</si>
  <si>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</si>
  <si>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</si>
  <si>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</si>
  <si>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</si>
  <si>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</si>
  <si>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</si>
  <si>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</si>
  <si>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</si>
  <si>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</si>
  <si>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</si>
  <si>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</si>
  <si>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</si>
  <si>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</si>
  <si>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</si>
  <si>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</si>
  <si>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</si>
  <si>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</si>
  <si>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</si>
  <si>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</si>
  <si>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</si>
  <si>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</si>
  <si>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</si>
  <si>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</si>
  <si>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</si>
  <si>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</si>
  <si>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</si>
  <si>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</si>
  <si>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</si>
  <si>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</si>
  <si>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</si>
  <si>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</si>
  <si>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</si>
  <si>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</si>
  <si>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</si>
  <si>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</si>
  <si>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</si>
  <si>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</si>
  <si>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</si>
  <si>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</si>
  <si>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</si>
  <si>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</si>
  <si>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</si>
  <si>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</si>
  <si>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</si>
  <si>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</si>
  <si>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</si>
  <si>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</si>
  <si>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</si>
  <si>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</si>
  <si>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</si>
  <si>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</si>
  <si>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</si>
  <si>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</si>
  <si>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</si>
  <si>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</si>
  <si>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</si>
  <si>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</si>
  <si>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</si>
  <si>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</si>
  <si>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</si>
  <si>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</si>
  <si>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</si>
  <si>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</si>
  <si>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</si>
  <si>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</si>
  <si>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</si>
  <si>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</si>
  <si>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</si>
  <si>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</si>
  <si>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</si>
  <si>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</si>
  <si>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</si>
  <si>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</si>
  <si>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</si>
  <si>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</si>
  <si>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</si>
  <si>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</si>
  <si>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</si>
  <si>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</si>
  <si>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</si>
  <si>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</si>
  <si>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</si>
  <si>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</si>
  <si>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</si>
  <si>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</si>
  <si>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</si>
  <si>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</si>
  <si>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</si>
  <si>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</si>
  <si>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</si>
  <si>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</si>
  <si>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</si>
  <si>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</si>
  <si>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</si>
  <si>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</si>
  <si>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</si>
  <si>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</si>
  <si>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</si>
  <si>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</si>
  <si>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</si>
  <si>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</si>
  <si>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</si>
  <si>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</si>
  <si>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</si>
  <si>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</si>
  <si>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</si>
  <si>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</si>
  <si>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</si>
  <si>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</si>
  <si>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</si>
  <si>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</si>
  <si>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</si>
  <si>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</si>
  <si>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</si>
  <si>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</si>
  <si>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</si>
  <si>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</si>
  <si>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</si>
  <si>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</si>
  <si>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</si>
  <si>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</si>
  <si>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</si>
  <si>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</si>
  <si>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</si>
  <si>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</si>
  <si>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</si>
  <si>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</si>
  <si>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</si>
  <si>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</si>
  <si>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</si>
  <si>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</si>
  <si>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</si>
  <si>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</si>
  <si>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</si>
  <si>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</si>
  <si>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</si>
  <si>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</si>
  <si>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</si>
  <si>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</si>
  <si>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</si>
  <si>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</si>
  <si>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</si>
  <si>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</si>
  <si>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</si>
  <si>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</si>
  <si>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</si>
  <si>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</si>
  <si>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</si>
  <si>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</si>
  <si>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</si>
  <si>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</si>
  <si>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</si>
  <si>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</si>
  <si>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</si>
  <si>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</si>
  <si>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</si>
  <si>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</si>
  <si>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</si>
  <si>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</si>
  <si>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</si>
  <si>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</si>
  <si>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</si>
  <si>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</si>
  <si>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</si>
  <si>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</si>
  <si>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</si>
  <si>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</si>
  <si>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</si>
  <si>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</si>
  <si>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</si>
  <si>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</si>
  <si>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</si>
  <si>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</si>
  <si>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</si>
  <si>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</si>
  <si>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</si>
  <si>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</si>
  <si>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</si>
  <si>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</si>
  <si>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</si>
  <si>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</si>
  <si>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</si>
  <si>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</si>
  <si>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</si>
  <si>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</si>
  <si>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</si>
  <si>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</si>
  <si>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</si>
  <si>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</si>
  <si>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</si>
  <si>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</si>
  <si>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</si>
  <si>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</si>
  <si>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</si>
  <si>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</si>
  <si>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</si>
  <si>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</si>
  <si>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</si>
  <si>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</si>
  <si>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</si>
  <si>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</si>
  <si>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</si>
  <si>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</si>
  <si>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</si>
  <si>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</si>
  <si>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</si>
  <si>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</si>
  <si>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</si>
  <si>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</si>
  <si>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</si>
  <si>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</si>
  <si>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</si>
  <si>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</si>
  <si>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</si>
  <si>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</si>
  <si>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</si>
  <si>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</si>
  <si>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</si>
  <si>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</si>
  <si>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</si>
  <si>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</si>
  <si>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</si>
  <si>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</si>
  <si>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</si>
  <si>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</si>
  <si>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</si>
  <si>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</si>
  <si>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</si>
  <si>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</si>
  <si>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</si>
  <si>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</si>
  <si>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</si>
  <si>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</si>
  <si>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</si>
  <si>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</si>
  <si>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</si>
  <si>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</si>
  <si>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</si>
  <si>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</si>
  <si>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</si>
  <si>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</si>
  <si>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</si>
  <si>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</si>
  <si>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</si>
  <si>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</si>
  <si>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</si>
  <si>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</si>
  <si>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</si>
  <si>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</si>
  <si>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</si>
  <si>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</si>
  <si>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</si>
  <si>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</si>
  <si>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</si>
  <si>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</si>
  <si>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</si>
  <si>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</si>
  <si>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</si>
  <si>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</si>
  <si>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</si>
  <si>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</si>
  <si>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</si>
  <si>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</si>
  <si>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</si>
  <si>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</si>
  <si>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</si>
  <si>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</si>
  <si>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</si>
  <si>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</si>
  <si>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</si>
  <si>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</si>
  <si>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</si>
  <si>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</si>
  <si>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</si>
  <si>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</si>
  <si>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</si>
  <si>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</si>
  <si>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</si>
  <si>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</si>
  <si>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</si>
  <si>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</si>
  <si>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</si>
  <si>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</si>
  <si>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</si>
  <si>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</si>
  <si>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</si>
  <si>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</si>
  <si>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</si>
  <si>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</si>
  <si>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</si>
  <si>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</si>
  <si>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</si>
  <si>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</si>
  <si>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</si>
  <si>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</si>
  <si>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</si>
  <si>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</si>
  <si>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</si>
  <si>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</si>
  <si>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</si>
  <si>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</si>
  <si>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</si>
  <si>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</si>
  <si>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</si>
  <si>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</si>
  <si>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</si>
  <si>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</si>
  <si>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</si>
  <si>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</si>
  <si>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</si>
  <si>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</si>
  <si>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</si>
  <si>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</si>
  <si>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</si>
  <si>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</si>
  <si>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</si>
  <si>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</si>
  <si>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</si>
  <si>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</si>
  <si>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</si>
  <si>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</si>
  <si>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</si>
  <si>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</si>
  <si>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</si>
  <si>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</si>
  <si>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</si>
  <si>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</si>
  <si>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</si>
  <si>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</si>
  <si>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</si>
  <si>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</si>
  <si>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</si>
  <si>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</si>
  <si>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</si>
  <si>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</si>
  <si>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</si>
  <si>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</si>
  <si>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</si>
  <si>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</si>
  <si>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</si>
  <si>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</si>
  <si>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</si>
  <si>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</si>
  <si>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</si>
  <si>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</si>
  <si>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</si>
  <si>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</si>
  <si>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</si>
  <si>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</si>
  <si>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</si>
  <si>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</si>
  <si>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</si>
  <si>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</si>
  <si>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</si>
  <si>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</si>
  <si>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</si>
  <si>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</si>
  <si>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</si>
  <si>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</si>
  <si>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</si>
  <si>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</si>
  <si>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</si>
  <si>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</si>
  <si>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</si>
  <si>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</si>
  <si>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</si>
  <si>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</si>
  <si>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</si>
  <si>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</si>
  <si>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</si>
  <si>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</si>
  <si>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</si>
  <si>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</si>
  <si>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</si>
  <si>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</si>
  <si>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</si>
  <si>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</si>
  <si>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</si>
  <si>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</si>
  <si>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</si>
  <si>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</si>
  <si>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</si>
  <si>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</si>
  <si>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</si>
  <si>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</si>
  <si>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</si>
  <si>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</si>
  <si>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</si>
  <si>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</si>
  <si>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</si>
  <si>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</si>
  <si>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</si>
  <si>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</si>
  <si>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</si>
  <si>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</si>
  <si>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</si>
  <si>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</si>
  <si>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</si>
  <si>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</si>
  <si>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</si>
  <si>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</si>
  <si>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</si>
  <si>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</si>
  <si>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</si>
  <si>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</si>
  <si>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</si>
  <si>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</si>
  <si>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</si>
  <si>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</si>
  <si>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</si>
  <si>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</si>
  <si>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</si>
  <si>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</si>
  <si>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</si>
  <si>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</si>
  <si>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</si>
  <si>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</si>
  <si>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</si>
  <si>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</si>
  <si>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</si>
  <si>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</si>
  <si>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</si>
  <si>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</si>
  <si>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</si>
  <si>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</si>
  <si>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</si>
  <si>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</si>
  <si>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</si>
  <si>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</si>
  <si>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</si>
  <si>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</si>
  <si>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</si>
  <si>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</si>
  <si>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</si>
  <si>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</si>
  <si>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</si>
  <si>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</si>
  <si>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</si>
  <si>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</si>
  <si>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</si>
  <si>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</si>
  <si>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</si>
  <si>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</si>
  <si>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</si>
  <si>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</si>
  <si>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</si>
  <si>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</si>
  <si>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</si>
  <si>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</si>
  <si>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</si>
  <si>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</si>
  <si>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</si>
  <si>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</si>
  <si>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</si>
  <si>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</si>
  <si>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</si>
  <si>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</si>
  <si>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</si>
  <si>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</si>
  <si>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</si>
  <si>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</si>
  <si>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</si>
  <si>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</si>
  <si>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</si>
  <si>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</si>
  <si>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</si>
  <si>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</si>
  <si>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</si>
  <si>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</si>
  <si>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</si>
  <si>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</si>
  <si>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</si>
  <si>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</si>
  <si>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</si>
  <si>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</si>
  <si>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</si>
  <si>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</si>
  <si>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</si>
  <si>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</si>
  <si>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</si>
  <si>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</si>
  <si>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</si>
  <si>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</si>
  <si>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</si>
  <si>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</si>
  <si>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</si>
  <si>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</si>
  <si>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</si>
  <si>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</si>
  <si>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</si>
  <si>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</si>
  <si>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</si>
  <si>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</si>
  <si>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</si>
  <si>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</si>
  <si>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</si>
  <si>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</si>
  <si>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</si>
  <si>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</si>
  <si>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</si>
  <si>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</si>
  <si>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</si>
  <si>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</si>
  <si>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</si>
  <si>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</si>
  <si>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</si>
  <si>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</si>
  <si>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</si>
  <si>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</si>
  <si>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</si>
  <si>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</si>
  <si>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</si>
  <si>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</si>
  <si>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</si>
  <si>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</si>
  <si>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</si>
  <si>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</si>
  <si>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</si>
  <si>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</si>
  <si>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</si>
  <si>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</si>
  <si>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</si>
  <si>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</si>
  <si>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</si>
  <si>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</si>
  <si>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</si>
  <si>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</si>
  <si>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</si>
  <si>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</si>
  <si>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</si>
  <si>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</si>
  <si>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</si>
  <si>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</si>
  <si>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</si>
  <si>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</si>
  <si>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</si>
  <si>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</si>
  <si>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</si>
  <si>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</si>
  <si>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</si>
  <si>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</si>
  <si>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</si>
  <si>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</si>
  <si>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</si>
  <si>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</si>
  <si>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</si>
  <si>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</si>
  <si>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</si>
  <si>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</si>
  <si>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</si>
  <si>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</si>
  <si>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</si>
  <si>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</si>
  <si>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</si>
  <si>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</si>
  <si>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</si>
  <si>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</si>
  <si>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</si>
  <si>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</si>
  <si>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</si>
  <si>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</si>
  <si>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</si>
  <si>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</si>
  <si>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</si>
  <si>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</si>
  <si>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</si>
  <si>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</si>
  <si>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</si>
  <si>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</si>
  <si>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</si>
  <si>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</si>
  <si>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</si>
  <si>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</si>
  <si>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</si>
  <si>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</si>
  <si>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</si>
  <si>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</si>
  <si>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</si>
  <si>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</si>
  <si>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</si>
  <si>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</si>
  <si>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</si>
  <si>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</si>
  <si>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</si>
  <si>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</si>
  <si>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</si>
  <si>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</si>
  <si>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</si>
  <si>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</si>
  <si>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</si>
  <si>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</si>
  <si>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</si>
  <si>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</si>
  <si>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</si>
  <si>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</si>
  <si>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</si>
  <si>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</si>
  <si>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</si>
  <si>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</si>
  <si>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</si>
  <si>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</si>
  <si>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</si>
  <si>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</si>
  <si>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</si>
  <si>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</si>
  <si>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</si>
  <si>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</si>
  <si>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</si>
  <si>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</si>
  <si>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</si>
  <si>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</si>
  <si>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</si>
  <si>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</si>
  <si>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</si>
  <si>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</si>
  <si>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</si>
  <si>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</si>
  <si>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</si>
  <si>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</si>
  <si>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</si>
  <si>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</si>
  <si>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</si>
  <si>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</si>
  <si>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</si>
  <si>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</si>
  <si>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</si>
  <si>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</si>
  <si>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</si>
  <si>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</si>
  <si>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</si>
  <si>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</si>
  <si>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</si>
  <si>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</si>
  <si>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</si>
  <si>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</si>
  <si>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</si>
  <si>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</si>
  <si>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</si>
  <si>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</si>
  <si>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</si>
  <si>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</si>
  <si>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</si>
  <si>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</si>
  <si>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</si>
  <si>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</si>
  <si>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</si>
  <si>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</si>
  <si>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</si>
  <si>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</si>
  <si>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</si>
  <si>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</si>
  <si>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</si>
  <si>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</si>
  <si>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</si>
  <si>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</si>
  <si>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</si>
  <si>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</si>
  <si>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</si>
  <si>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</si>
  <si>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</si>
  <si>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</si>
  <si>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</si>
  <si>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</si>
  <si>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</si>
  <si>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</si>
  <si>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</si>
  <si>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</si>
  <si>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</si>
  <si>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</si>
  <si>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</si>
  <si>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</si>
  <si>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</si>
  <si>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</si>
  <si>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</si>
  <si>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</si>
  <si>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</si>
  <si>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</si>
  <si>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</si>
  <si>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</si>
  <si>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</si>
  <si>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</si>
  <si>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</si>
  <si>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</si>
  <si>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</si>
  <si>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</si>
  <si>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</si>
  <si>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</si>
  <si>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</si>
  <si>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</si>
  <si>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</si>
  <si>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</si>
  <si>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</si>
  <si>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</si>
  <si>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</si>
  <si>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</si>
  <si>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</si>
  <si>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</si>
  <si>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</si>
  <si>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</si>
  <si>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</si>
  <si>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</si>
  <si>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</si>
  <si>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</si>
  <si>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</si>
  <si>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</si>
  <si>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</si>
  <si>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</si>
  <si>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</si>
  <si>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</si>
  <si>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</si>
  <si>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</si>
  <si>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</si>
  <si>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</si>
  <si>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</si>
  <si>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</si>
  <si>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</si>
  <si>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</si>
  <si>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</si>
  <si>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</si>
  <si>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</si>
  <si>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</si>
  <si>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</si>
  <si>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</si>
  <si>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</si>
  <si>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</si>
  <si>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</si>
  <si>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</si>
  <si>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</si>
  <si>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</si>
  <si>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</si>
  <si>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</si>
  <si>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</si>
  <si>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</si>
  <si>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</si>
  <si>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</si>
  <si>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</si>
  <si>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</si>
  <si>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</si>
  <si>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</si>
  <si>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</si>
  <si>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</si>
  <si>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</si>
  <si>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</si>
  <si>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</si>
  <si>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</si>
  <si>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</si>
  <si>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</si>
  <si>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</si>
  <si>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</si>
  <si>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</si>
  <si>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</si>
  <si>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</si>
  <si>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</si>
  <si>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</si>
  <si>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</si>
  <si>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</si>
  <si>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</si>
  <si>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</si>
  <si>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</si>
  <si>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</si>
  <si>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</si>
  <si>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</si>
  <si>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</si>
  <si>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</si>
  <si>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</si>
  <si>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</si>
  <si>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</si>
  <si>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</si>
  <si>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</si>
  <si>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</si>
  <si>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</si>
  <si>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</si>
  <si>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</si>
  <si>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</si>
  <si>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</si>
  <si>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</si>
  <si>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</si>
  <si>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</si>
  <si>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</si>
  <si>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</si>
  <si>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</si>
  <si>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</si>
  <si>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</si>
  <si>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</si>
  <si>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</si>
  <si>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</si>
  <si>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</si>
  <si>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</si>
  <si>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</si>
  <si>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</si>
  <si>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</si>
  <si>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</si>
  <si>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</si>
  <si>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</si>
  <si>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</si>
  <si>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</si>
  <si>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</si>
  <si>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</si>
  <si>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</si>
  <si>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</si>
  <si>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</si>
  <si>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</si>
  <si>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</si>
  <si>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</si>
  <si>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</si>
  <si>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</si>
  <si>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</si>
  <si>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</si>
  <si>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</si>
  <si>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</si>
  <si>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</si>
  <si>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</si>
  <si>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</si>
  <si>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</si>
  <si>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</si>
  <si>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</si>
  <si>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</si>
  <si>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</si>
  <si>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</si>
  <si>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</si>
  <si>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</si>
  <si>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</si>
  <si>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</si>
  <si>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</si>
  <si>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</si>
  <si>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</si>
  <si>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</si>
  <si>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</si>
  <si>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</si>
  <si>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</si>
  <si>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</si>
  <si>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</si>
  <si>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</si>
  <si>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</si>
  <si>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</si>
  <si>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</si>
  <si>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</si>
  <si>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</si>
  <si>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</si>
  <si>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</si>
  <si>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</si>
  <si>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</si>
  <si>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</si>
  <si>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</si>
  <si>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</si>
  <si>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</si>
  <si>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</si>
  <si>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</si>
  <si>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</si>
  <si>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</si>
  <si>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</si>
  <si>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</si>
  <si>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</si>
  <si>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</si>
  <si>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</si>
  <si>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</si>
  <si>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</si>
  <si>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</si>
  <si>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</si>
  <si>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</si>
  <si>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</si>
  <si>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</si>
  <si>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</si>
  <si>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</si>
  <si>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</si>
  <si>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</si>
  <si>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</si>
  <si>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</si>
  <si>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</si>
  <si>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</si>
  <si>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</si>
  <si>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</si>
  <si>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</si>
  <si>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</si>
  <si>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</si>
  <si>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</si>
  <si>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</si>
  <si>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</si>
  <si>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</si>
  <si>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</si>
  <si>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</si>
  <si>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</si>
  <si>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</si>
  <si>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</si>
  <si>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</si>
  <si>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</si>
  <si>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</si>
  <si>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</si>
  <si>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</si>
  <si>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</si>
  <si>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</si>
  <si>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</si>
  <si>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</si>
  <si>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</si>
  <si>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</si>
  <si>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</si>
  <si>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</si>
  <si>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</si>
  <si>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</si>
  <si>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</si>
  <si>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</si>
  <si>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</si>
  <si>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</si>
  <si>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</si>
  <si>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</si>
  <si>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</si>
  <si>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</si>
  <si>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</si>
  <si>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</si>
  <si>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</si>
  <si>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</si>
  <si>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</si>
  <si>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</si>
  <si>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</si>
  <si>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</si>
  <si>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</si>
  <si>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</si>
  <si>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</si>
  <si>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</si>
  <si>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</si>
  <si>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</si>
  <si>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</si>
  <si>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</si>
  <si>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</si>
  <si>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</si>
  <si>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</si>
  <si>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</si>
  <si>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</si>
  <si>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</si>
  <si>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</si>
  <si>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</si>
  <si>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</si>
  <si>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</si>
  <si>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</si>
  <si>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</si>
  <si>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</si>
  <si>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</si>
  <si>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</si>
  <si>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</si>
  <si>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</si>
  <si>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</si>
  <si>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</si>
  <si>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</si>
  <si>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</si>
  <si>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</si>
  <si>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</si>
  <si>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</si>
  <si>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</si>
  <si>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</si>
  <si>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</si>
  <si>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</si>
  <si>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</si>
  <si>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</si>
  <si>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</si>
  <si>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</si>
  <si>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</si>
  <si>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</si>
  <si>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</si>
  <si>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</si>
  <si>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</si>
  <si>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</si>
  <si>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</si>
  <si>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</si>
  <si>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</si>
  <si>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</si>
  <si>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</si>
  <si>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</si>
  <si>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</si>
  <si>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</si>
  <si>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</si>
  <si>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</si>
  <si>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</si>
  <si>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</si>
  <si>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</si>
  <si>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</si>
  <si>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</si>
  <si>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</si>
  <si>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</si>
  <si>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</si>
  <si>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</si>
  <si>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</si>
  <si>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</si>
  <si>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</si>
  <si>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</si>
  <si>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</si>
  <si>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</si>
  <si>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</si>
  <si>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</si>
  <si>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</si>
  <si>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</si>
  <si>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</si>
  <si>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</si>
  <si>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</si>
  <si>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</si>
  <si>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</si>
  <si>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</si>
  <si>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</si>
  <si>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</si>
  <si>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</si>
  <si>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</si>
  <si>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</si>
  <si>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</si>
  <si>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</si>
  <si>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</si>
  <si>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</si>
  <si>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</si>
  <si>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</si>
  <si>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</si>
  <si>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</si>
  <si>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</si>
  <si>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</si>
  <si>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</si>
  <si>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</si>
  <si>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</si>
  <si>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</si>
  <si>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</si>
  <si>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</si>
  <si>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</si>
  <si>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</si>
  <si>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</si>
  <si>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</si>
  <si>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</si>
  <si>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</si>
  <si>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</si>
  <si>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</si>
  <si>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</si>
  <si>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</si>
  <si>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</si>
  <si>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</si>
  <si>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</si>
  <si>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</si>
  <si>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</si>
  <si>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</si>
  <si>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</si>
  <si>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</si>
  <si>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</si>
  <si>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</si>
  <si>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</si>
  <si>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</si>
  <si>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</si>
  <si>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</si>
  <si>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</si>
  <si>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</si>
  <si>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</si>
  <si>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</si>
  <si>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</si>
  <si>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</si>
  <si>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</si>
  <si>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</si>
  <si>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</si>
  <si>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</si>
  <si>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</si>
  <si>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</si>
  <si>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</si>
  <si>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</si>
  <si>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</si>
  <si>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</si>
  <si>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</si>
  <si>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</si>
  <si>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</si>
  <si>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</si>
  <si>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</si>
  <si>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</si>
  <si>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</si>
  <si>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</si>
  <si>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</si>
  <si>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</si>
  <si>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</si>
  <si>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</si>
  <si>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</si>
  <si>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</si>
  <si>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</si>
  <si>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</si>
  <si>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</si>
  <si>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</si>
  <si>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</si>
  <si>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</si>
  <si>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</si>
  <si>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</si>
  <si>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</si>
  <si>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</si>
  <si>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</si>
  <si>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</si>
  <si>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</si>
  <si>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</si>
  <si>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</si>
  <si>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</si>
  <si>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</si>
  <si>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</si>
  <si>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</si>
  <si>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</si>
  <si>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</si>
  <si>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</si>
  <si>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</si>
  <si>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</si>
  <si>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</si>
  <si>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</si>
  <si>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</si>
  <si>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</si>
  <si>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</si>
  <si>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</si>
  <si>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</si>
  <si>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</si>
  <si>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</si>
  <si>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</si>
  <si>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</si>
  <si>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</si>
  <si>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</si>
  <si>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</si>
  <si>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</si>
  <si>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</si>
  <si>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</si>
  <si>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</si>
  <si>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</si>
  <si>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</si>
  <si>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</si>
  <si>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</si>
  <si>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</si>
  <si>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</si>
  <si>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</si>
  <si>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</si>
  <si>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</si>
  <si>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</si>
  <si>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</si>
  <si>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</si>
  <si>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</si>
  <si>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</si>
  <si>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</si>
  <si>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</si>
  <si>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</si>
  <si>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</si>
  <si>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</si>
  <si>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</si>
  <si>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</si>
  <si>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</si>
  <si>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</si>
  <si>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</si>
  <si>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</si>
  <si>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</si>
  <si>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</si>
  <si>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</si>
  <si>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</si>
  <si>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</si>
  <si>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</si>
  <si>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</si>
  <si>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</si>
  <si>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</si>
  <si>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</si>
  <si>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</si>
  <si>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</si>
  <si>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</si>
  <si>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</si>
  <si>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</si>
  <si>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</si>
  <si>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</si>
  <si>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</si>
  <si>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</si>
  <si>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</si>
  <si>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</si>
  <si>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</si>
  <si>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</si>
  <si>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</si>
  <si>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</si>
  <si>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</si>
  <si>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</si>
  <si>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</si>
  <si>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</si>
  <si>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</si>
  <si>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</si>
  <si>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</si>
  <si>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</si>
  <si>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</si>
  <si>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</si>
  <si>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</si>
  <si>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</si>
  <si>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</si>
  <si>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</si>
  <si>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</si>
  <si>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</si>
  <si>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</si>
  <si>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</si>
  <si>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</si>
  <si>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</si>
  <si>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</si>
  <si>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</si>
  <si>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</si>
  <si>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</si>
  <si>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</si>
  <si>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</si>
  <si>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</si>
  <si>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</si>
  <si>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</si>
  <si>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</si>
  <si>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</si>
  <si>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</si>
  <si>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</si>
  <si>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</si>
  <si>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</si>
  <si>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</si>
  <si>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</si>
  <si>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</si>
  <si>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</si>
  <si>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</si>
  <si>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</si>
  <si>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</si>
  <si>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</si>
  <si>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</si>
  <si>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</si>
  <si>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</si>
  <si>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</si>
  <si>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</si>
  <si>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</si>
  <si>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</si>
  <si>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</si>
  <si>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</si>
  <si>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</si>
  <si>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</si>
  <si>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</si>
  <si>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</si>
  <si>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</si>
  <si>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</si>
  <si>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</si>
  <si>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</si>
  <si>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</si>
  <si>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</si>
  <si>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</si>
  <si>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</si>
  <si>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</si>
  <si>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</si>
  <si>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</si>
  <si>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</si>
  <si>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</si>
  <si>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</si>
  <si>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</si>
  <si>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</si>
  <si>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</si>
  <si>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</si>
  <si>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</si>
  <si>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</si>
  <si>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</si>
  <si>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</si>
  <si>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</si>
  <si>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</si>
  <si>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</si>
  <si>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</si>
  <si>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</si>
  <si>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</si>
  <si>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</si>
  <si>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</si>
  <si>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</si>
  <si>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</si>
  <si>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</si>
  <si>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</si>
  <si>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</si>
  <si>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</si>
  <si>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</si>
  <si>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</si>
  <si>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</si>
  <si>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</si>
  <si>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</si>
  <si>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</si>
  <si>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</si>
  <si>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</si>
  <si>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</si>
  <si>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</si>
  <si>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</si>
  <si>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</si>
  <si>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</si>
  <si>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</si>
  <si>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</si>
  <si>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</si>
  <si>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</si>
  <si>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</si>
  <si>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</si>
  <si>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</si>
  <si>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</si>
  <si>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</si>
  <si>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</si>
  <si>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</si>
  <si>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</si>
  <si>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</si>
  <si>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</si>
  <si>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</si>
  <si>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</si>
  <si>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</si>
  <si>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</si>
  <si>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</si>
  <si>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</si>
  <si>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</si>
  <si>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</si>
  <si>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</si>
  <si>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</si>
  <si>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</si>
  <si>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</si>
  <si>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</si>
  <si>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</si>
  <si>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</si>
  <si>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</si>
  <si>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</si>
  <si>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</si>
  <si>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</si>
  <si>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</si>
  <si>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</si>
  <si>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</si>
  <si>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</si>
  <si>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</si>
  <si>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</si>
  <si>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</si>
  <si>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</si>
  <si>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</si>
  <si>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</si>
  <si>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</si>
  <si>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</si>
  <si>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</si>
  <si>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</si>
  <si>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</si>
  <si>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</si>
  <si>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</si>
  <si>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</si>
  <si>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</si>
  <si>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</si>
  <si>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</si>
  <si>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</si>
  <si>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</si>
  <si>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</si>
  <si>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</si>
  <si>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</si>
  <si>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</si>
  <si>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</si>
  <si>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</si>
  <si>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</si>
  <si>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</si>
  <si>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</si>
  <si>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</si>
  <si>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</si>
  <si>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</si>
  <si>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</si>
  <si>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</si>
  <si>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</si>
  <si>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</si>
  <si>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</si>
  <si>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</si>
  <si>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</si>
  <si>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</si>
  <si>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</si>
  <si>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</si>
  <si>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</si>
  <si>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</si>
  <si>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</si>
  <si>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</si>
  <si>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</si>
  <si>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</si>
  <si>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</si>
  <si>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</si>
  <si>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</si>
  <si>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</si>
  <si>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</si>
  <si>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</si>
  <si>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</si>
  <si>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</si>
  <si>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</si>
  <si>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</si>
  <si>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</si>
  <si>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</si>
  <si>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</si>
  <si>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</si>
  <si>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</si>
  <si>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</si>
  <si>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</si>
  <si>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</si>
  <si>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</si>
  <si>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</si>
  <si>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</si>
  <si>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</si>
  <si>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</si>
  <si>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</si>
  <si>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</si>
  <si>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</si>
  <si>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</si>
  <si>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</si>
  <si>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</si>
  <si>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</si>
  <si>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</si>
  <si>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</si>
  <si>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</si>
  <si>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</si>
  <si>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</si>
  <si>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</si>
  <si>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</si>
  <si>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</si>
  <si>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</si>
  <si>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</si>
  <si>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</si>
  <si>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</si>
  <si>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</si>
  <si>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</si>
  <si>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</si>
  <si>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</si>
  <si>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</si>
  <si>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</si>
  <si>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</si>
  <si>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</si>
  <si>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</si>
  <si>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</si>
  <si>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</si>
  <si>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</si>
  <si>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</si>
  <si>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</si>
  <si>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</si>
  <si>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</si>
  <si>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</si>
  <si>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</si>
  <si>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</si>
  <si>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</si>
  <si>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</si>
  <si>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</si>
  <si>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</si>
  <si>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</si>
  <si>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</si>
  <si>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</si>
  <si>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</si>
  <si>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</si>
  <si>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</si>
  <si>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</si>
  <si>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</si>
  <si>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</si>
  <si>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</si>
  <si>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</si>
  <si>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</si>
  <si>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</si>
  <si>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</si>
  <si>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</si>
  <si>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</si>
  <si>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</si>
  <si>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</si>
  <si>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</si>
  <si>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</si>
  <si>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</si>
  <si>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</si>
  <si>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</si>
  <si>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</si>
  <si>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</si>
  <si>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</si>
  <si>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</si>
  <si>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</si>
  <si>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</si>
  <si>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</si>
  <si>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</si>
  <si>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</si>
  <si>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</si>
  <si>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</si>
  <si>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</si>
  <si>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</si>
  <si>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</si>
  <si>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</si>
  <si>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</si>
  <si>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</si>
  <si>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</si>
  <si>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</si>
  <si>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</si>
  <si>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</si>
  <si>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</si>
  <si>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</si>
  <si>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</si>
  <si>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</si>
  <si>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</si>
  <si>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</si>
  <si>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</si>
  <si>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</si>
  <si>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</si>
  <si>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</si>
  <si>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</si>
  <si>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</si>
  <si>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</si>
  <si>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</si>
  <si>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</si>
  <si>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</si>
  <si>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</si>
  <si>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</si>
  <si>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</si>
  <si>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</si>
  <si>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</si>
  <si>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</si>
  <si>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</si>
  <si>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</si>
  <si>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</si>
  <si>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</si>
  <si>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</si>
  <si>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</si>
  <si>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</si>
  <si>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</si>
  <si>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</si>
  <si>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</si>
  <si>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</si>
  <si>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</si>
  <si>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</si>
  <si>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</si>
  <si>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</si>
  <si>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</si>
  <si>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</si>
  <si>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</si>
  <si>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</si>
  <si>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</si>
  <si>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</si>
  <si>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</si>
  <si>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</si>
  <si>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</si>
  <si>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</si>
  <si>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</si>
  <si>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</si>
  <si>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</si>
  <si>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</si>
  <si>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</si>
  <si>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</si>
  <si>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</si>
  <si>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</si>
  <si>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</si>
  <si>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</si>
  <si>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</si>
  <si>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</si>
  <si>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</si>
  <si>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</si>
  <si>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</si>
  <si>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</si>
  <si>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</si>
  <si>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</si>
  <si>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</si>
  <si>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</si>
  <si>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</si>
  <si>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</si>
  <si>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</si>
  <si>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</si>
  <si>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</si>
  <si>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</si>
  <si>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</si>
  <si>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</si>
  <si>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</si>
  <si>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</si>
  <si>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</si>
  <si>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</si>
  <si>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</si>
  <si>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</si>
  <si>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</si>
  <si>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</si>
  <si>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</si>
  <si>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</si>
  <si>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</si>
  <si>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</si>
  <si>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</si>
  <si>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</si>
  <si>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</si>
  <si>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</si>
  <si>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</si>
  <si>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</si>
  <si>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</si>
  <si>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</si>
  <si>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</si>
  <si>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</si>
  <si>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</si>
  <si>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</si>
  <si>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</si>
  <si>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</si>
  <si>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</si>
  <si>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</si>
  <si>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</si>
  <si>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</si>
  <si>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</si>
  <si>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</si>
  <si>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</si>
  <si>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</si>
  <si>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</si>
  <si>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</si>
  <si>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</si>
  <si>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</si>
  <si>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</si>
  <si>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</si>
  <si>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</si>
  <si>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</si>
  <si>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</si>
  <si>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</si>
  <si>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</si>
  <si>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</si>
  <si>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</si>
  <si>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</si>
  <si>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</si>
  <si>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</si>
  <si>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</si>
  <si>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</si>
  <si>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</si>
  <si>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</si>
  <si>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</si>
  <si>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</si>
  <si>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</si>
  <si>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</si>
  <si>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</si>
  <si>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</si>
  <si>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</si>
  <si>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</si>
  <si>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</si>
  <si>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</si>
  <si>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</si>
  <si>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</si>
  <si>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</si>
  <si>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</si>
  <si>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</si>
  <si>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</si>
  <si>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</si>
  <si>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</si>
  <si>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</si>
  <si>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</si>
  <si>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</si>
  <si>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</si>
  <si>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</si>
  <si>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</si>
  <si>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</si>
  <si>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</si>
  <si>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</si>
  <si>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</si>
  <si>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</si>
  <si>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</si>
  <si>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</si>
  <si>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</si>
  <si>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</si>
  <si>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</si>
  <si>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</si>
  <si>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</si>
  <si>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</si>
  <si>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</si>
  <si>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</si>
  <si>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</si>
  <si>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</si>
  <si>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</si>
  <si>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</si>
  <si>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</si>
  <si>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</si>
  <si>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</si>
  <si>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</si>
  <si>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</si>
  <si>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</si>
  <si>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</si>
  <si>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</si>
  <si>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</si>
  <si>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</si>
  <si>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</si>
  <si>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</si>
  <si>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</si>
  <si>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</si>
  <si>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</si>
  <si>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</si>
  <si>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</si>
  <si>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</si>
  <si>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</si>
  <si>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</si>
  <si>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</si>
  <si>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</si>
  <si>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</si>
  <si>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</si>
  <si>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</si>
  <si>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</si>
  <si>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</si>
  <si>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</si>
  <si>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</si>
  <si>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</si>
  <si>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</si>
  <si>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</si>
  <si>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</si>
  <si>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</si>
  <si>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</si>
  <si>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</si>
  <si>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</si>
  <si>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</si>
  <si>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</si>
  <si>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</si>
  <si>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</si>
  <si>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</si>
  <si>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</si>
  <si>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</si>
  <si>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</si>
  <si>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</si>
  <si>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</si>
  <si>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</si>
  <si>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</si>
  <si>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</si>
  <si>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</si>
  <si>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</si>
  <si>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</si>
  <si>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</si>
  <si>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</si>
  <si>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</si>
  <si>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</si>
  <si>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</si>
  <si>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</si>
  <si>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</si>
  <si>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</si>
  <si>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</si>
  <si>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</si>
  <si>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</si>
  <si>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</si>
  <si>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</si>
  <si>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</si>
  <si>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</si>
  <si>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</si>
  <si>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</si>
  <si>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</si>
  <si>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</si>
  <si>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</si>
  <si>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</si>
  <si>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</si>
  <si>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</si>
  <si>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</si>
  <si>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</si>
  <si>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</si>
  <si>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</si>
  <si>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</si>
  <si>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</si>
  <si>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</si>
  <si>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</si>
  <si>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</si>
  <si>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</si>
  <si>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</si>
  <si>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</si>
  <si>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</si>
  <si>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</si>
  <si>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</si>
  <si>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</si>
  <si>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</si>
  <si>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</si>
  <si>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</si>
  <si>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</si>
  <si>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</si>
  <si>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</si>
  <si>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</si>
  <si>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</si>
  <si>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</si>
  <si>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</si>
  <si>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</si>
  <si>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</si>
  <si>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</si>
  <si>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</si>
  <si>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</si>
  <si>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</si>
  <si>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</si>
  <si>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</si>
  <si>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</si>
  <si>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</si>
  <si>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</si>
  <si>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</si>
  <si>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</si>
  <si>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</si>
  <si>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</si>
  <si>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</si>
  <si>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</si>
  <si>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</si>
  <si>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</si>
  <si>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</si>
  <si>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</si>
  <si>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</si>
  <si>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</si>
  <si>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</si>
  <si>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</si>
  <si>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</si>
  <si>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</si>
  <si>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</si>
  <si>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</si>
  <si>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</si>
  <si>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</si>
  <si>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</si>
  <si>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</si>
  <si>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</si>
  <si>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</si>
  <si>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</si>
  <si>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</si>
  <si>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</si>
  <si>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</si>
  <si>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</si>
  <si>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</si>
  <si>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</si>
  <si>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</si>
  <si>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</si>
  <si>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</si>
  <si>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</si>
  <si>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</si>
  <si>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</si>
  <si>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</si>
  <si>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</si>
  <si>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</si>
  <si>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</si>
  <si>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</si>
  <si>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</si>
  <si>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</si>
  <si>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</si>
  <si>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</si>
  <si>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</si>
  <si>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</si>
  <si>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</si>
  <si>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</si>
  <si>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</si>
  <si>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</si>
  <si>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</si>
  <si>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</si>
  <si>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</si>
  <si>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</si>
  <si>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</si>
  <si>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</si>
  <si>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</si>
  <si>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</si>
  <si>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</si>
  <si>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</si>
  <si>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</si>
  <si>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</si>
  <si>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</si>
  <si>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</si>
  <si>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</si>
  <si>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</si>
  <si>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</si>
  <si>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</si>
  <si>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</si>
  <si>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</si>
  <si>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</si>
  <si>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</si>
  <si>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</si>
  <si>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</si>
  <si>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</si>
  <si>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</si>
  <si>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</si>
  <si>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</si>
  <si>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</si>
  <si>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</si>
  <si>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</si>
  <si>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</si>
  <si>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</si>
  <si>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</si>
  <si>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</si>
  <si>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</si>
  <si>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</si>
  <si>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</si>
  <si>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</si>
  <si>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</si>
  <si>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</si>
  <si>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</si>
  <si>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</si>
  <si>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</si>
  <si>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</si>
  <si>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</si>
  <si>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</si>
  <si>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</si>
  <si>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</si>
  <si>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</si>
  <si>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</si>
  <si>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</si>
  <si>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</si>
  <si>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</si>
  <si>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</si>
  <si>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</si>
  <si>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</si>
  <si>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</si>
  <si>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</si>
  <si>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</si>
  <si>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</si>
  <si>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</si>
  <si>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</si>
  <si>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</si>
  <si>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</si>
  <si>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</si>
  <si>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</si>
  <si>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</si>
  <si>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</si>
  <si>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</si>
  <si>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</si>
  <si>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</si>
  <si>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</si>
  <si>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</si>
  <si>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</si>
  <si>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</si>
  <si>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</si>
  <si>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</si>
  <si>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</si>
  <si>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</si>
  <si>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</si>
  <si>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</si>
  <si>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</si>
  <si>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</si>
  <si>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</si>
  <si>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</si>
  <si>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</si>
  <si>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</si>
  <si>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</si>
  <si>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</si>
  <si>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</si>
  <si>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</si>
  <si>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</si>
  <si>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</si>
  <si>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</si>
  <si>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</si>
  <si>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</si>
  <si>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</si>
  <si>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</si>
  <si>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</si>
  <si>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</si>
  <si>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</si>
  <si>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</si>
  <si>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</si>
  <si>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</si>
  <si>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</si>
  <si>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</si>
  <si>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</si>
  <si>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</si>
  <si>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</si>
  <si>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</si>
  <si>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</si>
  <si>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</si>
  <si>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</si>
  <si>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</si>
  <si>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</si>
  <si>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</si>
  <si>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</si>
  <si>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</si>
  <si>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</si>
  <si>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</si>
  <si>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</si>
  <si>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</si>
  <si>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</si>
  <si>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</si>
  <si>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</si>
  <si>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</si>
  <si>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</si>
  <si>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</si>
  <si>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</si>
  <si>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</si>
  <si>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</si>
  <si>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</si>
  <si>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</si>
  <si>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</si>
  <si>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</si>
  <si>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</si>
  <si>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</si>
  <si>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</si>
  <si>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</si>
  <si>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</si>
  <si>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</si>
  <si>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</si>
  <si>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</si>
  <si>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</si>
  <si>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</si>
  <si>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</si>
  <si>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</si>
  <si>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</si>
  <si>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</si>
  <si>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</si>
  <si>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</si>
  <si>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</si>
  <si>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</si>
  <si>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</si>
  <si>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</si>
  <si>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</si>
  <si>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</si>
  <si>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</si>
  <si>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</si>
  <si>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</si>
  <si>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</si>
  <si>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</si>
  <si>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</si>
  <si>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</si>
  <si>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</si>
  <si>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</si>
  <si>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</si>
  <si>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</si>
  <si>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</si>
  <si>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</si>
  <si>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</si>
  <si>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</si>
  <si>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</si>
  <si>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</si>
  <si>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</si>
  <si>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</si>
  <si>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</si>
  <si>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</si>
  <si>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</si>
  <si>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</si>
  <si>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</si>
  <si>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</si>
  <si>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</si>
  <si>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</si>
  <si>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</si>
  <si>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</si>
  <si>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</si>
  <si>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</si>
  <si>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</si>
  <si>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</si>
  <si>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</si>
  <si>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</si>
  <si>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</si>
  <si>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</si>
  <si>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</si>
  <si>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</si>
  <si>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</si>
  <si>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</si>
  <si>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</si>
  <si>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</si>
  <si>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</si>
  <si>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</si>
  <si>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</si>
  <si>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</si>
  <si>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</si>
  <si>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</si>
  <si>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</si>
  <si>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</si>
  <si>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</si>
  <si>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</si>
  <si>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</si>
  <si>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</si>
  <si>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</si>
  <si>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</si>
  <si>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</si>
  <si>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</si>
  <si>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</si>
  <si>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</si>
  <si>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</si>
  <si>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</si>
  <si>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</si>
  <si>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</si>
  <si>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</si>
  <si>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</si>
  <si>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</si>
  <si>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</si>
  <si>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</si>
  <si>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</si>
  <si>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</si>
  <si>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</si>
  <si>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</si>
  <si>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</si>
  <si>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</si>
  <si>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</si>
  <si>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</si>
  <si>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</si>
  <si>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</si>
  <si>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</si>
  <si>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</si>
  <si>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</si>
  <si>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</si>
  <si>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</si>
  <si>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</si>
  <si>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</si>
  <si>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</si>
  <si>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</si>
  <si>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</si>
  <si>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</si>
  <si>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</si>
  <si>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</si>
  <si>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</si>
  <si>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</si>
  <si>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</si>
  <si>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</si>
  <si>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</si>
  <si>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</si>
  <si>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</si>
  <si>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</si>
  <si>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</si>
  <si>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</si>
  <si>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</si>
  <si>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</si>
  <si>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</si>
  <si>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</si>
  <si>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</si>
  <si>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</si>
  <si>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</si>
  <si>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</si>
  <si>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</si>
  <si>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</si>
  <si>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</si>
  <si>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</si>
  <si>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</si>
  <si>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</si>
  <si>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</si>
  <si>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</si>
  <si>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</si>
  <si>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</si>
  <si>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</si>
  <si>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</si>
  <si>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</si>
  <si>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</si>
  <si>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</si>
  <si>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</si>
  <si>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</si>
  <si>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</si>
  <si>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</si>
  <si>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</si>
  <si>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</si>
  <si>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</si>
  <si>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</si>
  <si>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</si>
  <si>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</si>
  <si>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</si>
  <si>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</si>
  <si>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</si>
  <si>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</si>
  <si>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</si>
  <si>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</si>
  <si>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</si>
  <si>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</si>
  <si>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</si>
  <si>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</si>
  <si>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</si>
  <si>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</si>
  <si>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</si>
  <si>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</si>
  <si>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</si>
  <si>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</si>
  <si>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</si>
  <si>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</si>
  <si>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</si>
  <si>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</si>
  <si>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</si>
  <si>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</si>
  <si>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</si>
  <si>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</si>
  <si>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</si>
  <si>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</si>
  <si>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</si>
  <si>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</si>
  <si>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</si>
  <si>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</si>
  <si>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</si>
  <si>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</si>
  <si>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</si>
  <si>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</si>
  <si>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</si>
  <si>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</si>
  <si>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</si>
  <si>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</si>
  <si>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</si>
  <si>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</si>
  <si>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</si>
  <si>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</si>
  <si>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</si>
  <si>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</si>
  <si>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</si>
  <si>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</si>
  <si>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</si>
  <si>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</si>
  <si>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</si>
  <si>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</si>
  <si>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</si>
  <si>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</si>
  <si>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</si>
  <si>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</si>
  <si>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</si>
  <si>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</si>
  <si>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</si>
  <si>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</si>
  <si>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</si>
  <si>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</si>
  <si>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</si>
  <si>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</si>
  <si>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</si>
  <si>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</si>
  <si>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</si>
  <si>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</si>
  <si>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</si>
  <si>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</si>
  <si>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</si>
  <si>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</si>
  <si>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</si>
  <si>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</si>
  <si>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</si>
  <si>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</si>
  <si>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</si>
  <si>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</si>
  <si>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</si>
  <si>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</si>
  <si>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</si>
  <si>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</si>
  <si>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</si>
  <si>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</si>
  <si>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</si>
  <si>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</si>
  <si>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</si>
  <si>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</si>
  <si>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</si>
  <si>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</si>
  <si>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</si>
  <si>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</si>
  <si>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</si>
  <si>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</si>
  <si>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</si>
  <si>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</si>
  <si>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</si>
  <si>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</si>
  <si>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</si>
  <si>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</si>
  <si>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</si>
  <si>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</si>
  <si>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</si>
  <si>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</si>
  <si>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</si>
  <si>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</si>
  <si>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</si>
  <si>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</si>
  <si>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</si>
  <si>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</si>
  <si>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</si>
  <si>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</si>
  <si>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</si>
  <si>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</si>
  <si>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</si>
  <si>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</si>
  <si>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</si>
  <si>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</si>
  <si>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</si>
  <si>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</si>
  <si>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</si>
  <si>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</si>
  <si>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</si>
  <si>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</si>
  <si>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</si>
  <si>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</si>
  <si>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</si>
  <si>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</si>
  <si>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</si>
  <si>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</si>
  <si>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</si>
  <si>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</si>
  <si>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</si>
  <si>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</si>
  <si>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</si>
  <si>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</si>
  <si>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</si>
  <si>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</si>
  <si>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</si>
  <si>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</si>
  <si>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</si>
  <si>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</si>
  <si>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</si>
  <si>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</si>
  <si>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</si>
  <si>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</si>
  <si>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</si>
  <si>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</si>
  <si>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</si>
  <si>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</si>
  <si>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</si>
  <si>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</si>
  <si>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</si>
  <si>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</si>
  <si>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</si>
  <si>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</si>
  <si>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</si>
  <si>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</si>
  <si>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</si>
  <si>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</si>
  <si>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</si>
  <si>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</si>
  <si>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</si>
  <si>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</si>
  <si>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</si>
  <si>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</si>
  <si>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</si>
  <si>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</si>
  <si>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</si>
  <si>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</si>
  <si>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</si>
  <si>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</si>
  <si>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</si>
  <si>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</si>
  <si>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</si>
  <si>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</si>
  <si>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</si>
  <si>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</si>
  <si>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</si>
  <si>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</si>
  <si>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</si>
  <si>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</si>
  <si>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</si>
  <si>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</si>
  <si>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</si>
  <si>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</si>
  <si>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</si>
  <si>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</si>
  <si>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</si>
  <si>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</si>
  <si>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</si>
  <si>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</si>
  <si>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</si>
  <si>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</si>
  <si>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</si>
  <si>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</si>
  <si>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</si>
  <si>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</si>
  <si>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</si>
  <si>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</si>
  <si>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</si>
  <si>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</si>
  <si>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</si>
  <si>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</si>
  <si>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</si>
  <si>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</si>
  <si>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</si>
  <si>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</si>
  <si>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</si>
  <si>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</si>
  <si>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</si>
  <si>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</si>
  <si>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</si>
  <si>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</si>
  <si>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</si>
  <si>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</si>
  <si>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</si>
  <si>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</si>
  <si>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</si>
  <si>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</si>
  <si>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</si>
  <si>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</si>
  <si>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</si>
  <si>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</si>
  <si>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</si>
  <si>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</si>
  <si>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</si>
  <si>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</si>
  <si>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</si>
  <si>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</si>
  <si>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</si>
  <si>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</si>
  <si>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</si>
  <si>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</si>
  <si>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</si>
  <si>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</si>
  <si>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</si>
  <si>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</si>
  <si>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</si>
  <si>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</si>
  <si>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</si>
  <si>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</si>
  <si>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</si>
  <si>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</si>
  <si>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</si>
  <si>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</si>
  <si>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</si>
  <si>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</si>
  <si>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</si>
  <si>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</si>
  <si>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</si>
  <si>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</si>
  <si>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</si>
  <si>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</si>
  <si>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</si>
  <si>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</si>
  <si>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</si>
  <si>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</si>
  <si>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</si>
  <si>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</si>
  <si>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</si>
  <si>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</si>
  <si>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</si>
  <si>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</si>
  <si>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</si>
  <si>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</si>
  <si>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</si>
  <si>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</si>
  <si>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</si>
  <si>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</si>
  <si>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</si>
  <si>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</si>
  <si>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</si>
  <si>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</si>
  <si>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</si>
  <si>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</si>
  <si>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</si>
  <si>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</si>
  <si>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</si>
  <si>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</si>
  <si>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</si>
  <si>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</si>
  <si>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</si>
  <si>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</si>
  <si>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</si>
  <si>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</si>
  <si>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</si>
  <si>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</si>
  <si>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</si>
  <si>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</si>
  <si>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</si>
  <si>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</si>
  <si>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</si>
  <si>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</si>
  <si>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</si>
  <si>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</si>
  <si>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</si>
  <si>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</si>
  <si>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</si>
  <si>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</si>
  <si>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</si>
  <si>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</si>
  <si>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</si>
  <si>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</si>
  <si>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</si>
  <si>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</si>
  <si>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</si>
  <si>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</si>
  <si>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</si>
  <si>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</si>
  <si>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</si>
  <si>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</si>
  <si>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</si>
  <si>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</si>
  <si>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</si>
  <si>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</si>
  <si>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</si>
  <si>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</si>
  <si>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</si>
  <si>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</si>
  <si>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</si>
  <si>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</si>
  <si>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</si>
  <si>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</si>
  <si>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</si>
  <si>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</si>
  <si>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</si>
  <si>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</si>
  <si>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</si>
  <si>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</si>
  <si>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</si>
  <si>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</si>
  <si>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</si>
  <si>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</si>
  <si>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</si>
  <si>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</si>
  <si>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</si>
  <si>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</si>
  <si>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</si>
  <si>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</si>
  <si>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</si>
  <si>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</si>
  <si>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</si>
  <si>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</si>
  <si>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</si>
  <si>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</si>
  <si>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</si>
  <si>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</si>
  <si>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</si>
  <si>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</si>
  <si>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</si>
  <si>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</si>
  <si>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</si>
  <si>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</si>
  <si>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</si>
  <si>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</si>
  <si>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</si>
  <si>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</si>
  <si>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</si>
  <si>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</si>
  <si>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</si>
  <si>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</si>
  <si>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</si>
  <si>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</si>
  <si>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</si>
  <si>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</si>
  <si>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</si>
  <si>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</si>
  <si>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</si>
  <si>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</si>
  <si>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</si>
  <si>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</si>
  <si>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</si>
  <si>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</si>
  <si>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</si>
  <si>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</si>
  <si>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</si>
  <si>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</si>
  <si>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</si>
  <si>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</si>
  <si>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</si>
  <si>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</si>
  <si>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</si>
  <si>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</si>
  <si>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</si>
  <si>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</si>
  <si>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</si>
  <si>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</si>
  <si>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</si>
  <si>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</si>
  <si>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</si>
  <si>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</si>
  <si>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</si>
  <si>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</si>
  <si>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</si>
  <si>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</si>
  <si>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</si>
  <si>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</si>
  <si>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</si>
  <si>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</si>
  <si>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</si>
  <si>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</si>
  <si>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</si>
  <si>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</si>
  <si>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</si>
  <si>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</si>
  <si>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</si>
  <si>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</si>
  <si>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</si>
  <si>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</si>
  <si>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</si>
  <si>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</si>
  <si>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</si>
  <si>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</si>
  <si>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</si>
  <si>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</si>
  <si>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</si>
  <si>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</si>
  <si>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</si>
  <si>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</si>
  <si>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</si>
  <si>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</si>
  <si>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</si>
  <si>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</si>
  <si>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</si>
  <si>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</si>
  <si>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</si>
  <si>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</si>
  <si>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</si>
  <si>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</si>
  <si>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</si>
  <si>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</si>
  <si>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</si>
  <si>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</si>
  <si>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</si>
  <si>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</si>
  <si>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</si>
  <si>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</si>
  <si>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</si>
  <si>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</si>
  <si>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</si>
  <si>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</si>
  <si>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</si>
  <si>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</si>
  <si>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</si>
  <si>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</si>
  <si>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</si>
  <si>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</si>
  <si>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</si>
  <si>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</si>
  <si>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</si>
  <si>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</si>
  <si>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</si>
  <si>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</si>
  <si>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</si>
  <si>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</si>
  <si>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</si>
  <si>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</si>
  <si>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</si>
  <si>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</si>
  <si>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</si>
  <si>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</si>
  <si>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</si>
  <si>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</si>
  <si>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</si>
  <si>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</si>
  <si>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</si>
  <si>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</si>
  <si>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</si>
  <si>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</si>
  <si>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</si>
  <si>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</si>
  <si>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</si>
  <si>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</si>
  <si>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</si>
  <si>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</si>
  <si>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</si>
  <si>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</si>
  <si>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</si>
  <si>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</si>
  <si>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</si>
  <si>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</si>
  <si>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</si>
  <si>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</si>
  <si>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</si>
  <si>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</si>
  <si>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</si>
  <si>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</si>
  <si>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</si>
  <si>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</si>
  <si>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</si>
  <si>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</si>
  <si>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</si>
  <si>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</si>
  <si>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</si>
  <si>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</si>
  <si>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</si>
  <si>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</si>
  <si>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</si>
  <si>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</si>
  <si>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</si>
  <si>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</si>
  <si>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</si>
  <si>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</si>
  <si>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</si>
  <si>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</si>
  <si>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</si>
  <si>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</si>
  <si>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</si>
  <si>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</si>
  <si>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</si>
  <si>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</si>
  <si>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</si>
  <si>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</si>
  <si>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</si>
  <si>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</si>
  <si>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</si>
  <si>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</si>
  <si>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</si>
  <si>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</si>
  <si>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</si>
  <si>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</si>
  <si>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</si>
  <si>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</si>
  <si>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</si>
  <si>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</si>
  <si>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</si>
  <si>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</si>
  <si>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</si>
  <si>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</si>
  <si>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</si>
  <si>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</si>
  <si>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</si>
  <si>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</si>
  <si>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</si>
  <si>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</si>
  <si>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</si>
  <si>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</si>
  <si>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</si>
  <si>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</si>
  <si>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</si>
  <si>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</si>
  <si>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</si>
  <si>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</si>
  <si>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</si>
  <si>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</si>
  <si>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</si>
  <si>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</si>
  <si>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</si>
  <si>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</si>
  <si>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</si>
  <si>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</si>
  <si>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</si>
  <si>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</si>
  <si>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</si>
  <si>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</si>
  <si>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</si>
  <si>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</si>
  <si>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</si>
  <si>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</si>
  <si>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</si>
  <si>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</si>
  <si>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</si>
  <si>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</si>
  <si>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</si>
  <si>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</si>
  <si>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</si>
  <si>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</si>
  <si>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</si>
  <si>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</si>
  <si>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</si>
  <si>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</si>
  <si>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</si>
  <si>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</si>
  <si>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</si>
  <si>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</si>
  <si>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</si>
  <si>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</si>
  <si>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</si>
  <si>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</si>
  <si>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</si>
  <si>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</si>
  <si>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</si>
  <si>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</si>
  <si>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</si>
  <si>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</si>
  <si>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</si>
  <si>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</si>
  <si>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</si>
  <si>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</si>
  <si>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</si>
  <si>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</si>
  <si>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</si>
  <si>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</si>
  <si>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</si>
  <si>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</si>
  <si>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</si>
  <si>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</si>
  <si>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</si>
  <si>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</si>
  <si>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</si>
  <si>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</si>
  <si>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</si>
  <si>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</si>
  <si>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</si>
  <si>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</si>
  <si>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</si>
  <si>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</si>
  <si>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</si>
  <si>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</si>
  <si>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</si>
  <si>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</si>
  <si>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</si>
  <si>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</si>
  <si>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</si>
  <si>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</si>
  <si>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</si>
  <si>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</si>
  <si>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</si>
  <si>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</si>
  <si>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</si>
  <si>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</si>
  <si>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</si>
  <si>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</si>
  <si>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</si>
  <si>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</si>
  <si>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</si>
  <si>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</si>
  <si>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</si>
  <si>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</si>
  <si>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</si>
  <si>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</si>
  <si>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</si>
  <si>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</si>
  <si>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</si>
  <si>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</si>
  <si>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</si>
  <si>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</si>
  <si>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</si>
  <si>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</si>
  <si>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</si>
  <si>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</si>
  <si>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</si>
  <si>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</si>
  <si>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</si>
  <si>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</si>
  <si>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</si>
  <si>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</si>
  <si>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</si>
  <si>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</si>
  <si>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</si>
  <si>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</si>
  <si>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</si>
  <si>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</si>
  <si>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</si>
  <si>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</si>
  <si>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</si>
  <si>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</si>
  <si>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</si>
  <si>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</si>
  <si>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</si>
  <si>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</si>
  <si>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</si>
  <si>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</si>
  <si>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</si>
  <si>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</si>
  <si>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</si>
  <si>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</si>
  <si>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</si>
  <si>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</si>
  <si>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</si>
  <si>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</si>
  <si>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</si>
  <si>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</si>
  <si>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</si>
  <si>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</si>
  <si>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</si>
  <si>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</si>
  <si>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</si>
  <si>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</si>
  <si>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</si>
  <si>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</si>
  <si>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</si>
  <si>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</si>
  <si>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</si>
  <si>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</si>
  <si>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</si>
  <si>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</si>
  <si>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</si>
  <si>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</si>
  <si>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</si>
  <si>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</si>
  <si>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</si>
  <si>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</si>
  <si>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</si>
  <si>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</si>
  <si>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</si>
  <si>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</si>
  <si>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</si>
  <si>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</si>
  <si>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</si>
  <si>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</si>
  <si>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</si>
  <si>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</si>
  <si>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</si>
  <si>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</si>
  <si>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</si>
  <si>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</si>
  <si>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</si>
  <si>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</si>
  <si>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</si>
  <si>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</si>
  <si>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</si>
  <si>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</si>
  <si>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</si>
  <si>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</si>
  <si>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</si>
  <si>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</si>
  <si>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</si>
  <si>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</si>
  <si>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</si>
  <si>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</si>
  <si>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</si>
  <si>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</si>
  <si>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</si>
  <si>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</si>
  <si>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</si>
  <si>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</si>
  <si>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</si>
  <si>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</si>
  <si>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</si>
  <si>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</si>
  <si>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</si>
  <si>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</si>
  <si>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</si>
  <si>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</si>
  <si>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</si>
  <si>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</si>
  <si>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</si>
  <si>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</si>
  <si>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</si>
  <si>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</si>
  <si>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</si>
  <si>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</si>
  <si>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</si>
  <si>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</si>
  <si>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</si>
  <si>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</si>
  <si>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</si>
  <si>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</si>
  <si>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</si>
  <si>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</si>
  <si>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</si>
  <si>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</si>
  <si>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</si>
  <si>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</si>
  <si>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</si>
  <si>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</si>
  <si>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</si>
  <si>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</si>
  <si>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</si>
  <si>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</si>
  <si>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</si>
  <si>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</si>
  <si>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</si>
  <si>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</si>
  <si>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</si>
  <si>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</si>
  <si>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</si>
  <si>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</si>
  <si>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</si>
  <si>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</si>
  <si>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</si>
  <si>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</si>
  <si>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</si>
  <si>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</si>
  <si>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</si>
  <si>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</si>
  <si>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</si>
  <si>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</si>
  <si>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</si>
  <si>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</si>
  <si>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</si>
  <si>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</si>
  <si>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</si>
  <si>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</si>
  <si>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</si>
  <si>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</si>
  <si>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</si>
  <si>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</si>
  <si>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</si>
  <si>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</si>
  <si>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</si>
  <si>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</si>
  <si>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</si>
  <si>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</si>
  <si>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</si>
  <si>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</si>
  <si>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</si>
  <si>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</si>
  <si>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</si>
  <si>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</si>
  <si>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</si>
  <si>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</si>
  <si>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</si>
  <si>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</si>
  <si>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</si>
  <si>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</si>
  <si>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</si>
  <si>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</si>
  <si>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</si>
  <si>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</si>
  <si>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</si>
  <si>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</si>
  <si>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</si>
  <si>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</si>
  <si>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</si>
  <si>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</si>
  <si>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</si>
  <si>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</si>
  <si>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</si>
  <si>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</si>
  <si>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</si>
  <si>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</si>
  <si>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</si>
  <si>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</si>
  <si>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</si>
  <si>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</si>
  <si>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</si>
  <si>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</si>
  <si>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</si>
  <si>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</si>
  <si>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</si>
  <si>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</si>
  <si>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</si>
  <si>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</si>
  <si>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</si>
  <si>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</si>
  <si>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</si>
  <si>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</si>
  <si>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</si>
  <si>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</si>
  <si>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</si>
  <si>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</si>
  <si>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</si>
  <si>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</si>
  <si>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</si>
  <si>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</si>
  <si>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</si>
  <si>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</si>
  <si>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</si>
  <si>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</si>
  <si>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</si>
  <si>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</si>
  <si>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</si>
  <si>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</si>
  <si>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</si>
  <si>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</si>
  <si>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</si>
  <si>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</si>
  <si>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</si>
  <si>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</si>
  <si>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</si>
  <si>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</si>
  <si>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</si>
  <si>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</si>
  <si>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</si>
  <si>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</si>
  <si>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</si>
  <si>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</si>
  <si>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</si>
  <si>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</si>
  <si>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</si>
  <si>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</si>
  <si>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</si>
  <si>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</si>
  <si>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</si>
  <si>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</si>
  <si>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</si>
  <si>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</si>
  <si>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</si>
  <si>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</si>
  <si>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</si>
  <si>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</si>
  <si>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</si>
  <si>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</si>
  <si>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</si>
  <si>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</si>
  <si>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</si>
  <si>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</si>
  <si>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</si>
  <si>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</si>
  <si>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</si>
  <si>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</si>
  <si>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</si>
  <si>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</si>
  <si>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</si>
  <si>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</si>
  <si>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</si>
  <si>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</si>
  <si>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</si>
  <si>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</si>
  <si>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</si>
  <si>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</si>
  <si>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</si>
  <si>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</si>
  <si>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</si>
  <si>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</si>
  <si>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</si>
  <si>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</si>
  <si>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</si>
  <si>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</si>
  <si>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</si>
  <si>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</si>
  <si>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</si>
  <si>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</si>
  <si>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</si>
  <si>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</si>
  <si>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</si>
  <si>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</si>
  <si>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</si>
  <si>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</si>
  <si>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</si>
  <si>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</si>
  <si>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</si>
  <si>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</si>
  <si>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</si>
  <si>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</si>
  <si>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</si>
  <si>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</si>
  <si>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</si>
  <si>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</si>
  <si>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</si>
  <si>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</si>
  <si>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</si>
  <si>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</si>
  <si>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</si>
  <si>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</si>
  <si>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</si>
  <si>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</si>
  <si>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</si>
  <si>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</si>
  <si>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</si>
  <si>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</si>
  <si>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</si>
  <si>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</si>
  <si>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</si>
  <si>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</si>
  <si>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</si>
  <si>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</si>
  <si>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</si>
  <si>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</si>
  <si>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</si>
  <si>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</si>
  <si>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</si>
  <si>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</si>
  <si>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</si>
  <si>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</si>
  <si>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</si>
  <si>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</si>
  <si>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</si>
  <si>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</si>
  <si>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</si>
  <si>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</si>
  <si>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</si>
  <si>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</si>
  <si>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</si>
  <si>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</si>
  <si>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</si>
  <si>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</si>
  <si>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</si>
  <si>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</si>
  <si>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</si>
  <si>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</si>
  <si>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</si>
  <si>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</si>
  <si>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</si>
  <si>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</si>
  <si>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</si>
  <si>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</si>
  <si>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</si>
  <si>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</si>
  <si>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</si>
  <si>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</si>
  <si>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</si>
  <si>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</si>
  <si>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</si>
  <si>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</si>
  <si>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</si>
  <si>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</si>
  <si>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</si>
  <si>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</si>
  <si>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</si>
  <si>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</si>
  <si>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</si>
  <si>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</si>
  <si>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</si>
  <si>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</si>
  <si>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</si>
  <si>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</si>
  <si>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</si>
  <si>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</si>
  <si>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</si>
  <si>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</si>
  <si>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</si>
  <si>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</si>
  <si>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</si>
  <si>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</si>
  <si>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</si>
  <si>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</si>
  <si>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</si>
  <si>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</si>
  <si>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</si>
  <si>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</si>
  <si>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</si>
  <si>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</si>
  <si>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</si>
  <si>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</si>
  <si>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</si>
  <si>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</si>
  <si>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</si>
  <si>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</si>
  <si>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</si>
  <si>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</si>
  <si>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</si>
  <si>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</si>
  <si>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</si>
  <si>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</si>
  <si>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</si>
  <si>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</si>
  <si>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</si>
  <si>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</si>
  <si>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</si>
  <si>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</si>
  <si>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</si>
  <si>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</si>
  <si>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</si>
  <si>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</si>
  <si>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</si>
  <si>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</si>
  <si>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</si>
  <si>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</si>
  <si>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</si>
  <si>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</si>
  <si>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</si>
  <si>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</si>
  <si>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</si>
  <si>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</si>
  <si>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</si>
  <si>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</si>
  <si>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</si>
  <si>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</si>
  <si>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</si>
  <si>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</si>
  <si>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</si>
  <si>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</si>
  <si>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</si>
  <si>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</si>
  <si>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</si>
  <si>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</si>
  <si>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</si>
  <si>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</si>
  <si>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</si>
  <si>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</si>
  <si>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</si>
  <si>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</si>
  <si>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</si>
  <si>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</si>
  <si>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</si>
  <si>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</si>
  <si>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</si>
  <si>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</si>
  <si>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</si>
  <si>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</si>
  <si>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</si>
  <si>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</si>
  <si>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</si>
  <si>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</si>
  <si>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</si>
  <si>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</si>
  <si>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</si>
  <si>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</si>
  <si>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</si>
  <si>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</si>
  <si>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</si>
  <si>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</si>
  <si>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</si>
  <si>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</si>
  <si>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</si>
  <si>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</si>
  <si>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</si>
  <si>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</si>
  <si>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</si>
  <si>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</si>
  <si>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</si>
  <si>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</si>
  <si>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</si>
  <si>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</si>
  <si>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</si>
  <si>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</si>
  <si>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</si>
  <si>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</si>
  <si>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</si>
  <si>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</si>
  <si>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</si>
  <si>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</si>
  <si>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</si>
  <si>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</si>
  <si>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</si>
  <si>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</si>
  <si>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</si>
  <si>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</si>
  <si>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</si>
  <si>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</si>
  <si>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</si>
  <si>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</si>
  <si>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</si>
  <si>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</si>
  <si>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</si>
  <si>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</si>
  <si>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</si>
  <si>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</si>
  <si>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</si>
  <si>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</si>
  <si>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</si>
  <si>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</si>
  <si>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</si>
  <si>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</si>
  <si>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</si>
  <si>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</si>
  <si>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</si>
  <si>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</si>
  <si>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</si>
  <si>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</si>
  <si>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</si>
  <si>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</si>
  <si>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</si>
  <si>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</si>
  <si>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</si>
  <si>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</si>
  <si>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</si>
  <si>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</si>
  <si>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</si>
  <si>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</si>
  <si>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 xml:space="preserv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</si>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</sst>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quot;$&quot;#,##0.00"/>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ptos Black"/>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44"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xf numFmtId="0" fontId="0" fillId="0" borderId="9"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44" fontId="0" fillId="0" borderId="0" xfId="1" applyFont="1"/>
    <xf numFmtId="167" fontId="0" fillId="0" borderId="0" xfId="0" applyNumberFormat="1"/>
    <xf numFmtId="10" fontId="0" fillId="0" borderId="0" xfId="0" applyNumberForma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0" fillId="0" borderId="0" xfId="0" applyNumberFormat="1" applyAlignment="1">
      <alignment horizontal="center"/>
    </xf>
    <xf numFmtId="164" fontId="6" fillId="0" borderId="0" xfId="0" applyNumberFormat="1" applyFont="1" applyAlignment="1">
      <alignment horizontal="center"/>
    </xf>
    <xf numFmtId="0" fontId="0" fillId="0" borderId="5" xfId="0" applyBorder="1"/>
    <xf numFmtId="0" fontId="0" fillId="0" borderId="6" xfId="0" applyBorder="1"/>
    <xf numFmtId="0" fontId="0" fillId="0" borderId="7" xfId="0" applyBorder="1"/>
    <xf numFmtId="0" fontId="0" fillId="0" borderId="10" xfId="0" applyBorder="1"/>
  </cellXfs>
  <cellStyles count="2">
    <cellStyle name="Currency" xfId="1" builtinId="4"/>
    <cellStyle name="Normal" xfId="0" builtinId="0"/>
  </cellStyles>
  <dxfs count="6">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6F5F6A21-3871-46E6-9107-DE5C9253EC1A}">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lumMod val="8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14772.271000000001</c:v>
                </c:pt>
                <c:pt idx="1">
                  <c:v>6056.8219999999992</c:v>
                </c:pt>
                <c:pt idx="2">
                  <c:v>29706.876999999997</c:v>
                </c:pt>
                <c:pt idx="3">
                  <c:v>17217.65600000001</c:v>
                </c:pt>
                <c:pt idx="4">
                  <c:v>23093.624999999993</c:v>
                </c:pt>
                <c:pt idx="5">
                  <c:v>30302.413499999995</c:v>
                </c:pt>
                <c:pt idx="6">
                  <c:v>31888.716</c:v>
                </c:pt>
                <c:pt idx="7">
                  <c:v>29796.72099999999</c:v>
                </c:pt>
                <c:pt idx="8">
                  <c:v>46247.402999999962</c:v>
                </c:pt>
                <c:pt idx="9">
                  <c:v>20669.599999999991</c:v>
                </c:pt>
                <c:pt idx="10">
                  <c:v>54086.964000000014</c:v>
                </c:pt>
                <c:pt idx="11">
                  <c:v>59041.704499999913</c:v>
                </c:pt>
              </c:numCache>
            </c:numRef>
          </c:val>
          <c:smooth val="0"/>
          <c:extLst>
            <c:ext xmlns:c16="http://schemas.microsoft.com/office/drawing/2014/chart" uri="{C3380CC4-5D6E-409C-BE32-E72D297353CC}">
              <c16:uniqueId val="{00000000-6BA5-4B59-8843-C22D27C2B4B6}"/>
            </c:ext>
          </c:extLst>
        </c:ser>
        <c:dLbls>
          <c:showLegendKey val="0"/>
          <c:showVal val="0"/>
          <c:showCatName val="0"/>
          <c:showSerName val="0"/>
          <c:showPercent val="0"/>
          <c:showBubbleSize val="0"/>
        </c:dLbls>
        <c:smooth val="0"/>
        <c:axId val="755267088"/>
        <c:axId val="755267568"/>
      </c:lineChart>
      <c:catAx>
        <c:axId val="755267088"/>
        <c:scaling>
          <c:orientation val="minMax"/>
        </c:scaling>
        <c:delete val="1"/>
        <c:axPos val="b"/>
        <c:numFmt formatCode="General" sourceLinked="1"/>
        <c:majorTickMark val="none"/>
        <c:minorTickMark val="none"/>
        <c:tickLblPos val="nextTo"/>
        <c:crossAx val="755267568"/>
        <c:crosses val="autoZero"/>
        <c:auto val="1"/>
        <c:lblAlgn val="ctr"/>
        <c:lblOffset val="100"/>
        <c:noMultiLvlLbl val="0"/>
      </c:catAx>
      <c:valAx>
        <c:axId val="755267568"/>
        <c:scaling>
          <c:orientation val="minMax"/>
        </c:scaling>
        <c:delete val="1"/>
        <c:axPos val="l"/>
        <c:numFmt formatCode="General" sourceLinked="1"/>
        <c:majorTickMark val="none"/>
        <c:minorTickMark val="none"/>
        <c:tickLblPos val="nextTo"/>
        <c:crossAx val="755267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844619016514368E-2"/>
          <c:y val="0.10286173905681144"/>
          <c:w val="0.93107769423558895"/>
          <c:h val="0.78494623655913975"/>
        </c:manualLayout>
      </c:layout>
      <c:lineChart>
        <c:grouping val="standard"/>
        <c:varyColors val="0"/>
        <c:ser>
          <c:idx val="0"/>
          <c:order val="0"/>
          <c:tx>
            <c:strRef>
              <c:f>KPIS!$E$3</c:f>
              <c:strCache>
                <c:ptCount val="1"/>
                <c:pt idx="0">
                  <c:v>Total</c:v>
                </c:pt>
              </c:strCache>
            </c:strRef>
          </c:tx>
          <c:spPr>
            <a:ln w="34925" cap="rnd">
              <a:solidFill>
                <a:schemeClr val="bg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2005.48</c:v>
                </c:pt>
                <c:pt idx="1">
                  <c:v>1222.1665999999996</c:v>
                </c:pt>
                <c:pt idx="2">
                  <c:v>8889.7468000000026</c:v>
                </c:pt>
                <c:pt idx="3">
                  <c:v>2316.9691000000007</c:v>
                </c:pt>
                <c:pt idx="4">
                  <c:v>3560.591100000001</c:v>
                </c:pt>
                <c:pt idx="5">
                  <c:v>4812.8169999999982</c:v>
                </c:pt>
                <c:pt idx="6">
                  <c:v>3660.6013999999982</c:v>
                </c:pt>
                <c:pt idx="7">
                  <c:v>5194.3459000000003</c:v>
                </c:pt>
                <c:pt idx="8">
                  <c:v>9506.0924999999988</c:v>
                </c:pt>
                <c:pt idx="9">
                  <c:v>2401.1716999999994</c:v>
                </c:pt>
                <c:pt idx="10">
                  <c:v>7043.8192999999956</c:v>
                </c:pt>
                <c:pt idx="11">
                  <c:v>6836.8026000000045</c:v>
                </c:pt>
              </c:numCache>
            </c:numRef>
          </c:val>
          <c:smooth val="0"/>
          <c:extLst>
            <c:ext xmlns:c16="http://schemas.microsoft.com/office/drawing/2014/chart" uri="{C3380CC4-5D6E-409C-BE32-E72D297353CC}">
              <c16:uniqueId val="{00000000-41FA-4012-94F4-3CFCD415C7E1}"/>
            </c:ext>
          </c:extLst>
        </c:ser>
        <c:dLbls>
          <c:showLegendKey val="0"/>
          <c:showVal val="0"/>
          <c:showCatName val="0"/>
          <c:showSerName val="0"/>
          <c:showPercent val="0"/>
          <c:showBubbleSize val="0"/>
        </c:dLbls>
        <c:smooth val="0"/>
        <c:axId val="752458672"/>
        <c:axId val="752459152"/>
      </c:lineChart>
      <c:catAx>
        <c:axId val="752458672"/>
        <c:scaling>
          <c:orientation val="minMax"/>
        </c:scaling>
        <c:delete val="1"/>
        <c:axPos val="b"/>
        <c:numFmt formatCode="General" sourceLinked="1"/>
        <c:majorTickMark val="none"/>
        <c:minorTickMark val="none"/>
        <c:tickLblPos val="nextTo"/>
        <c:crossAx val="752459152"/>
        <c:crosses val="autoZero"/>
        <c:auto val="1"/>
        <c:lblAlgn val="ctr"/>
        <c:lblOffset val="100"/>
        <c:noMultiLvlLbl val="0"/>
      </c:catAx>
      <c:valAx>
        <c:axId val="752459152"/>
        <c:scaling>
          <c:orientation val="minMax"/>
        </c:scaling>
        <c:delete val="1"/>
        <c:axPos val="l"/>
        <c:numFmt formatCode="General" sourceLinked="1"/>
        <c:majorTickMark val="none"/>
        <c:minorTickMark val="none"/>
        <c:tickLblPos val="nextTo"/>
        <c:crossAx val="75245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34925" cap="rnd">
              <a:solidFill>
                <a:schemeClr val="bg1">
                  <a:lumMod val="85000"/>
                </a:schemeClr>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55</c:v>
                </c:pt>
                <c:pt idx="1">
                  <c:v>41</c:v>
                </c:pt>
                <c:pt idx="2">
                  <c:v>89</c:v>
                </c:pt>
                <c:pt idx="3">
                  <c:v>99</c:v>
                </c:pt>
                <c:pt idx="4">
                  <c:v>113</c:v>
                </c:pt>
                <c:pt idx="5">
                  <c:v>119</c:v>
                </c:pt>
                <c:pt idx="6">
                  <c:v>123</c:v>
                </c:pt>
                <c:pt idx="7">
                  <c:v>152</c:v>
                </c:pt>
                <c:pt idx="8">
                  <c:v>228</c:v>
                </c:pt>
                <c:pt idx="9">
                  <c:v>128</c:v>
                </c:pt>
                <c:pt idx="10">
                  <c:v>253</c:v>
                </c:pt>
                <c:pt idx="11">
                  <c:v>272</c:v>
                </c:pt>
              </c:numCache>
            </c:numRef>
          </c:val>
          <c:smooth val="0"/>
          <c:extLst>
            <c:ext xmlns:c16="http://schemas.microsoft.com/office/drawing/2014/chart" uri="{C3380CC4-5D6E-409C-BE32-E72D297353CC}">
              <c16:uniqueId val="{00000000-57DF-4631-84FC-030AFB9E8D13}"/>
            </c:ext>
          </c:extLst>
        </c:ser>
        <c:dLbls>
          <c:showLegendKey val="0"/>
          <c:showVal val="0"/>
          <c:showCatName val="0"/>
          <c:showSerName val="0"/>
          <c:showPercent val="0"/>
          <c:showBubbleSize val="0"/>
        </c:dLbls>
        <c:smooth val="0"/>
        <c:axId val="662774064"/>
        <c:axId val="662768304"/>
      </c:lineChart>
      <c:catAx>
        <c:axId val="662774064"/>
        <c:scaling>
          <c:orientation val="minMax"/>
        </c:scaling>
        <c:delete val="1"/>
        <c:axPos val="b"/>
        <c:numFmt formatCode="General" sourceLinked="1"/>
        <c:majorTickMark val="none"/>
        <c:minorTickMark val="none"/>
        <c:tickLblPos val="nextTo"/>
        <c:crossAx val="662768304"/>
        <c:crosses val="autoZero"/>
        <c:auto val="1"/>
        <c:lblAlgn val="ctr"/>
        <c:lblOffset val="100"/>
        <c:noMultiLvlLbl val="0"/>
      </c:catAx>
      <c:valAx>
        <c:axId val="662768304"/>
        <c:scaling>
          <c:orientation val="minMax"/>
        </c:scaling>
        <c:delete val="1"/>
        <c:axPos val="l"/>
        <c:numFmt formatCode="General" sourceLinked="1"/>
        <c:majorTickMark val="none"/>
        <c:minorTickMark val="none"/>
        <c:tickLblPos val="nextTo"/>
        <c:crossAx val="662774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272450532724502E-2"/>
          <c:y val="0.33970276008492567"/>
          <c:w val="0.83257229832572299"/>
          <c:h val="0.53290870488322717"/>
        </c:manualLayout>
      </c:layout>
      <c:lineChart>
        <c:grouping val="standard"/>
        <c:varyColors val="0"/>
        <c:ser>
          <c:idx val="0"/>
          <c:order val="0"/>
          <c:tx>
            <c:strRef>
              <c:f>KPIS!$O$3</c:f>
              <c:strCache>
                <c:ptCount val="1"/>
                <c:pt idx="0">
                  <c:v>Total</c:v>
                </c:pt>
              </c:strCache>
            </c:strRef>
          </c:tx>
          <c:spPr>
            <a:ln w="34925" cap="rnd">
              <a:solidFill>
                <a:schemeClr val="bg1">
                  <a:lumMod val="85000"/>
                </a:schemeClr>
              </a:solidFill>
              <a:round/>
            </a:ln>
            <a:effectLst/>
          </c:spPr>
          <c:marker>
            <c:symbol val="none"/>
          </c:marker>
          <c:cat>
            <c:strRef>
              <c:f>KPIS!$N$4:$N$16</c:f>
              <c:strCache>
                <c:ptCount val="12"/>
                <c:pt idx="0">
                  <c:v>Jan</c:v>
                </c:pt>
                <c:pt idx="1">
                  <c:v>Feb</c:v>
                </c:pt>
                <c:pt idx="2">
                  <c:v>Mar</c:v>
                </c:pt>
                <c:pt idx="3">
                  <c:v> </c:v>
                </c:pt>
                <c:pt idx="4">
                  <c:v>May</c:v>
                </c:pt>
                <c:pt idx="5">
                  <c:v>Jun</c:v>
                </c:pt>
                <c:pt idx="6">
                  <c:v>Jul</c:v>
                </c:pt>
                <c:pt idx="7">
                  <c:v>Aug</c:v>
                </c:pt>
                <c:pt idx="8">
                  <c:v>Sep</c:v>
                </c:pt>
                <c:pt idx="9">
                  <c:v>Oct</c:v>
                </c:pt>
                <c:pt idx="10">
                  <c:v>Nov</c:v>
                </c:pt>
                <c:pt idx="11">
                  <c:v>Dec</c:v>
                </c:pt>
              </c:strCache>
            </c:strRef>
          </c:cat>
          <c:val>
            <c:numRef>
              <c:f>KPIS!$O$4:$O$16</c:f>
              <c:numCache>
                <c:formatCode>General</c:formatCode>
                <c:ptCount val="12"/>
                <c:pt idx="0">
                  <c:v>0.13575976232767459</c:v>
                </c:pt>
                <c:pt idx="1">
                  <c:v>0.20178347654925302</c:v>
                </c:pt>
                <c:pt idx="2">
                  <c:v>0.29924878337093475</c:v>
                </c:pt>
                <c:pt idx="3">
                  <c:v>0.13456936879212822</c:v>
                </c:pt>
                <c:pt idx="4">
                  <c:v>0.15418069272364135</c:v>
                </c:pt>
                <c:pt idx="5">
                  <c:v>0.15882619382776222</c:v>
                </c:pt>
                <c:pt idx="6">
                  <c:v>0.11479300075926538</c:v>
                </c:pt>
                <c:pt idx="7">
                  <c:v>0.17432609111586481</c:v>
                </c:pt>
                <c:pt idx="8">
                  <c:v>0.2055486769711157</c:v>
                </c:pt>
                <c:pt idx="9">
                  <c:v>0.11616923888222319</c:v>
                </c:pt>
                <c:pt idx="10">
                  <c:v>0.13023136776543778</c:v>
                </c:pt>
                <c:pt idx="11">
                  <c:v>0.11579615896759916</c:v>
                </c:pt>
              </c:numCache>
            </c:numRef>
          </c:val>
          <c:smooth val="0"/>
          <c:extLst>
            <c:ext xmlns:c16="http://schemas.microsoft.com/office/drawing/2014/chart" uri="{C3380CC4-5D6E-409C-BE32-E72D297353CC}">
              <c16:uniqueId val="{00000000-14F3-4DC4-B88C-28865220D2A4}"/>
            </c:ext>
          </c:extLst>
        </c:ser>
        <c:dLbls>
          <c:showLegendKey val="0"/>
          <c:showVal val="0"/>
          <c:showCatName val="0"/>
          <c:showSerName val="0"/>
          <c:showPercent val="0"/>
          <c:showBubbleSize val="0"/>
        </c:dLbls>
        <c:smooth val="0"/>
        <c:axId val="669990032"/>
        <c:axId val="669989072"/>
      </c:lineChart>
      <c:catAx>
        <c:axId val="669990032"/>
        <c:scaling>
          <c:orientation val="minMax"/>
        </c:scaling>
        <c:delete val="1"/>
        <c:axPos val="b"/>
        <c:numFmt formatCode="General" sourceLinked="1"/>
        <c:majorTickMark val="none"/>
        <c:minorTickMark val="none"/>
        <c:tickLblPos val="nextTo"/>
        <c:crossAx val="669989072"/>
        <c:crosses val="autoZero"/>
        <c:auto val="1"/>
        <c:lblAlgn val="ctr"/>
        <c:lblOffset val="100"/>
        <c:noMultiLvlLbl val="0"/>
      </c:catAx>
      <c:valAx>
        <c:axId val="669989072"/>
        <c:scaling>
          <c:orientation val="minMax"/>
        </c:scaling>
        <c:delete val="1"/>
        <c:axPos val="l"/>
        <c:numFmt formatCode="General" sourceLinked="1"/>
        <c:majorTickMark val="none"/>
        <c:minorTickMark val="none"/>
        <c:tickLblPos val="nextTo"/>
        <c:crossAx val="669990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7617154651786"/>
          <c:y val="0.25859990157480311"/>
          <c:w val="0.74005847953216375"/>
          <c:h val="0.58575500328083985"/>
        </c:manualLayout>
      </c:layout>
      <c:lineChart>
        <c:grouping val="standard"/>
        <c:varyColors val="0"/>
        <c:ser>
          <c:idx val="0"/>
          <c:order val="0"/>
          <c:tx>
            <c:strRef>
              <c:f>KPIS!$H$3</c:f>
              <c:strCache>
                <c:ptCount val="1"/>
                <c:pt idx="0">
                  <c:v>Total</c:v>
                </c:pt>
              </c:strCache>
            </c:strRef>
          </c:tx>
          <c:spPr>
            <a:ln w="34925" cap="rnd">
              <a:solidFill>
                <a:schemeClr val="bg1">
                  <a:lumMod val="8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248</c:v>
                </c:pt>
                <c:pt idx="1">
                  <c:v>145</c:v>
                </c:pt>
                <c:pt idx="2">
                  <c:v>303</c:v>
                </c:pt>
                <c:pt idx="3">
                  <c:v>380</c:v>
                </c:pt>
                <c:pt idx="4">
                  <c:v>444</c:v>
                </c:pt>
                <c:pt idx="5">
                  <c:v>456</c:v>
                </c:pt>
                <c:pt idx="6">
                  <c:v>462</c:v>
                </c:pt>
                <c:pt idx="7">
                  <c:v>597</c:v>
                </c:pt>
                <c:pt idx="8">
                  <c:v>861</c:v>
                </c:pt>
                <c:pt idx="9">
                  <c:v>483</c:v>
                </c:pt>
                <c:pt idx="10">
                  <c:v>1033</c:v>
                </c:pt>
                <c:pt idx="11">
                  <c:v>1065</c:v>
                </c:pt>
              </c:numCache>
            </c:numRef>
          </c:val>
          <c:smooth val="0"/>
          <c:extLst>
            <c:ext xmlns:c16="http://schemas.microsoft.com/office/drawing/2014/chart" uri="{C3380CC4-5D6E-409C-BE32-E72D297353CC}">
              <c16:uniqueId val="{00000000-29FE-467F-8C31-D5CB0150AAA2}"/>
            </c:ext>
          </c:extLst>
        </c:ser>
        <c:dLbls>
          <c:showLegendKey val="0"/>
          <c:showVal val="0"/>
          <c:showCatName val="0"/>
          <c:showSerName val="0"/>
          <c:showPercent val="0"/>
          <c:showBubbleSize val="0"/>
        </c:dLbls>
        <c:smooth val="0"/>
        <c:axId val="845714304"/>
        <c:axId val="845716224"/>
      </c:lineChart>
      <c:catAx>
        <c:axId val="845714304"/>
        <c:scaling>
          <c:orientation val="minMax"/>
        </c:scaling>
        <c:delete val="1"/>
        <c:axPos val="b"/>
        <c:numFmt formatCode="General" sourceLinked="1"/>
        <c:majorTickMark val="none"/>
        <c:minorTickMark val="none"/>
        <c:tickLblPos val="nextTo"/>
        <c:crossAx val="845716224"/>
        <c:crosses val="autoZero"/>
        <c:auto val="1"/>
        <c:lblAlgn val="ctr"/>
        <c:lblOffset val="100"/>
        <c:noMultiLvlLbl val="0"/>
      </c:catAx>
      <c:valAx>
        <c:axId val="845716224"/>
        <c:scaling>
          <c:orientation val="minMax"/>
        </c:scaling>
        <c:delete val="1"/>
        <c:axPos val="l"/>
        <c:numFmt formatCode="General" sourceLinked="1"/>
        <c:majorTickMark val="none"/>
        <c:minorTickMark val="none"/>
        <c:tickLblPos val="nextTo"/>
        <c:crossAx val="8457143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2005.48</c:v>
                </c:pt>
                <c:pt idx="1">
                  <c:v>1222.1665999999996</c:v>
                </c:pt>
                <c:pt idx="2">
                  <c:v>8889.7468000000026</c:v>
                </c:pt>
                <c:pt idx="3">
                  <c:v>2316.9691000000007</c:v>
                </c:pt>
                <c:pt idx="4">
                  <c:v>3560.591100000001</c:v>
                </c:pt>
                <c:pt idx="5">
                  <c:v>4812.8169999999982</c:v>
                </c:pt>
                <c:pt idx="6">
                  <c:v>3660.6013999999982</c:v>
                </c:pt>
                <c:pt idx="7">
                  <c:v>5194.3459000000003</c:v>
                </c:pt>
                <c:pt idx="8">
                  <c:v>9506.0924999999988</c:v>
                </c:pt>
                <c:pt idx="9">
                  <c:v>2401.1716999999994</c:v>
                </c:pt>
                <c:pt idx="10">
                  <c:v>7043.8192999999956</c:v>
                </c:pt>
                <c:pt idx="11">
                  <c:v>6836.8026000000045</c:v>
                </c:pt>
              </c:numCache>
            </c:numRef>
          </c:val>
          <c:extLst>
            <c:ext xmlns:c16="http://schemas.microsoft.com/office/drawing/2014/chart" uri="{C3380CC4-5D6E-409C-BE32-E72D297353CC}">
              <c16:uniqueId val="{00000000-B536-4CFA-8609-3DA5AAE34CAF}"/>
            </c:ext>
          </c:extLst>
        </c:ser>
        <c:dLbls>
          <c:showLegendKey val="0"/>
          <c:showVal val="0"/>
          <c:showCatName val="0"/>
          <c:showSerName val="0"/>
          <c:showPercent val="0"/>
          <c:showBubbleSize val="0"/>
        </c:dLbls>
        <c:axId val="126363248"/>
        <c:axId val="12409827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14772.271000000001</c:v>
                </c:pt>
                <c:pt idx="1">
                  <c:v>6056.8219999999992</c:v>
                </c:pt>
                <c:pt idx="2">
                  <c:v>29706.876999999997</c:v>
                </c:pt>
                <c:pt idx="3">
                  <c:v>17217.65600000001</c:v>
                </c:pt>
                <c:pt idx="4">
                  <c:v>23093.624999999993</c:v>
                </c:pt>
                <c:pt idx="5">
                  <c:v>30302.413499999995</c:v>
                </c:pt>
                <c:pt idx="6">
                  <c:v>31888.716</c:v>
                </c:pt>
                <c:pt idx="7">
                  <c:v>29796.72099999999</c:v>
                </c:pt>
                <c:pt idx="8">
                  <c:v>46247.402999999962</c:v>
                </c:pt>
                <c:pt idx="9">
                  <c:v>20669.599999999991</c:v>
                </c:pt>
                <c:pt idx="10">
                  <c:v>54086.964000000014</c:v>
                </c:pt>
                <c:pt idx="11">
                  <c:v>59041.704499999913</c:v>
                </c:pt>
              </c:numCache>
            </c:numRef>
          </c:val>
          <c:extLst>
            <c:ext xmlns:c16="http://schemas.microsoft.com/office/drawing/2014/chart" uri="{C3380CC4-5D6E-409C-BE32-E72D297353CC}">
              <c16:uniqueId val="{00000001-B536-4CFA-8609-3DA5AAE34CAF}"/>
            </c:ext>
          </c:extLst>
        </c:ser>
        <c:dLbls>
          <c:showLegendKey val="0"/>
          <c:showVal val="0"/>
          <c:showCatName val="0"/>
          <c:showSerName val="0"/>
          <c:showPercent val="0"/>
          <c:showBubbleSize val="0"/>
        </c:dLbls>
        <c:gapWidth val="67"/>
        <c:overlap val="-27"/>
        <c:axId val="126851184"/>
        <c:axId val="126851664"/>
      </c:barChart>
      <c:catAx>
        <c:axId val="12685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851664"/>
        <c:crosses val="autoZero"/>
        <c:auto val="1"/>
        <c:lblAlgn val="ctr"/>
        <c:lblOffset val="100"/>
        <c:noMultiLvlLbl val="0"/>
      </c:catAx>
      <c:valAx>
        <c:axId val="1268516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latin typeface="Aptos Black" panose="020B0004020202020204" pitchFamily="34" charset="0"/>
                  </a:rPr>
                  <a:t>SALES</a:t>
                </a:r>
              </a:p>
            </c:rich>
          </c:tx>
          <c:layout>
            <c:manualLayout>
              <c:xMode val="edge"/>
              <c:yMode val="edge"/>
              <c:x val="7.1739131662771852E-3"/>
              <c:y val="0.360194145457688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851184"/>
        <c:crosses val="autoZero"/>
        <c:crossBetween val="between"/>
      </c:valAx>
      <c:valAx>
        <c:axId val="1240982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latin typeface="Aptos Black" panose="020B0004020202020204" pitchFamily="34" charset="0"/>
                  </a:rPr>
                  <a:t>PROFIT</a:t>
                </a:r>
              </a:p>
            </c:rich>
          </c:tx>
          <c:layout>
            <c:manualLayout>
              <c:xMode val="edge"/>
              <c:yMode val="edge"/>
              <c:x val="0.95168360067928104"/>
              <c:y val="0.2683397535279528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363248"/>
        <c:crosses val="max"/>
        <c:crossBetween val="between"/>
      </c:valAx>
      <c:catAx>
        <c:axId val="126363248"/>
        <c:scaling>
          <c:orientation val="minMax"/>
        </c:scaling>
        <c:delete val="1"/>
        <c:axPos val="b"/>
        <c:numFmt formatCode="General" sourceLinked="1"/>
        <c:majorTickMark val="out"/>
        <c:minorTickMark val="none"/>
        <c:tickLblPos val="nextTo"/>
        <c:crossAx val="1240982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Aptos Black"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6529208604989096"/>
          <c:y val="0.18671272176664497"/>
          <c:w val="0.51690573102741388"/>
          <c:h val="0.69181038926025484"/>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EB86-401C-8F13-D1064364160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B86-401C-8F13-D10643641606}"/>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B86-401C-8F13-D10643641606}"/>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0.33015826661061459</c:v>
                </c:pt>
                <c:pt idx="1">
                  <c:v>0.30335291420909755</c:v>
                </c:pt>
                <c:pt idx="2">
                  <c:v>0.36648881918028781</c:v>
                </c:pt>
              </c:numCache>
            </c:numRef>
          </c:val>
          <c:extLst>
            <c:ext xmlns:c16="http://schemas.microsoft.com/office/drawing/2014/chart" uri="{C3380CC4-5D6E-409C-BE32-E72D297353CC}">
              <c16:uniqueId val="{00000006-EB86-401C-8F13-D10643641606}"/>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t"/>
      <c:layout>
        <c:manualLayout>
          <c:xMode val="edge"/>
          <c:yMode val="edge"/>
          <c:x val="0.14644817799506951"/>
          <c:y val="2.9999988188981027E-2"/>
          <c:w val="0.72213751527832448"/>
          <c:h val="0.126563335998686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ptos Black"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ptos Black" panose="020B0004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ptos Black" panose="020B0004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Accessories</c:v>
                </c:pt>
                <c:pt idx="1">
                  <c:v>Storage</c:v>
                </c:pt>
                <c:pt idx="2">
                  <c:v>Tables</c:v>
                </c:pt>
                <c:pt idx="3">
                  <c:v>Chairs</c:v>
                </c:pt>
                <c:pt idx="4">
                  <c:v>Phones</c:v>
                </c:pt>
              </c:strCache>
            </c:strRef>
          </c:cat>
          <c:val>
            <c:numRef>
              <c:f>'Top 5'!$B$4:$B$9</c:f>
              <c:numCache>
                <c:formatCode>General</c:formatCode>
                <c:ptCount val="5"/>
                <c:pt idx="0">
                  <c:v>33530.314000000006</c:v>
                </c:pt>
                <c:pt idx="1">
                  <c:v>33944.387999999977</c:v>
                </c:pt>
                <c:pt idx="2">
                  <c:v>40607.486000000004</c:v>
                </c:pt>
                <c:pt idx="3">
                  <c:v>43480.007999999965</c:v>
                </c:pt>
                <c:pt idx="4">
                  <c:v>50465.735999999975</c:v>
                </c:pt>
              </c:numCache>
            </c:numRef>
          </c:val>
          <c:extLst>
            <c:ext xmlns:c16="http://schemas.microsoft.com/office/drawing/2014/chart" uri="{C3380CC4-5D6E-409C-BE32-E72D297353CC}">
              <c16:uniqueId val="{00000000-E4CA-429A-8897-30F520C28FEE}"/>
            </c:ext>
          </c:extLst>
        </c:ser>
        <c:dLbls>
          <c:dLblPos val="inEnd"/>
          <c:showLegendKey val="0"/>
          <c:showVal val="1"/>
          <c:showCatName val="0"/>
          <c:showSerName val="0"/>
          <c:showPercent val="0"/>
          <c:showBubbleSize val="0"/>
        </c:dLbls>
        <c:gapWidth val="70"/>
        <c:axId val="121290912"/>
        <c:axId val="121291392"/>
      </c:barChart>
      <c:catAx>
        <c:axId val="1212909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Aptos Black" panose="020B0004020202020204" pitchFamily="34" charset="0"/>
                <a:ea typeface="+mn-ea"/>
                <a:cs typeface="+mn-cs"/>
              </a:defRPr>
            </a:pPr>
            <a:endParaRPr lang="en-US"/>
          </a:p>
        </c:txPr>
        <c:crossAx val="121291392"/>
        <c:crosses val="autoZero"/>
        <c:auto val="1"/>
        <c:lblAlgn val="ctr"/>
        <c:lblOffset val="100"/>
        <c:noMultiLvlLbl val="0"/>
      </c:catAx>
      <c:valAx>
        <c:axId val="121291392"/>
        <c:scaling>
          <c:orientation val="minMax"/>
        </c:scaling>
        <c:delete val="1"/>
        <c:axPos val="b"/>
        <c:numFmt formatCode="General" sourceLinked="1"/>
        <c:majorTickMark val="out"/>
        <c:minorTickMark val="none"/>
        <c:tickLblPos val="nextTo"/>
        <c:crossAx val="121290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14772.271000000001</c:v>
                </c:pt>
                <c:pt idx="1">
                  <c:v>6056.8219999999992</c:v>
                </c:pt>
                <c:pt idx="2">
                  <c:v>29706.876999999997</c:v>
                </c:pt>
                <c:pt idx="3">
                  <c:v>17217.65600000001</c:v>
                </c:pt>
                <c:pt idx="4">
                  <c:v>23093.624999999993</c:v>
                </c:pt>
                <c:pt idx="5">
                  <c:v>30302.413499999995</c:v>
                </c:pt>
                <c:pt idx="6">
                  <c:v>31888.716</c:v>
                </c:pt>
                <c:pt idx="7">
                  <c:v>29796.72099999999</c:v>
                </c:pt>
                <c:pt idx="8">
                  <c:v>46247.402999999962</c:v>
                </c:pt>
                <c:pt idx="9">
                  <c:v>20669.599999999991</c:v>
                </c:pt>
                <c:pt idx="10">
                  <c:v>54086.964000000014</c:v>
                </c:pt>
                <c:pt idx="11">
                  <c:v>59041.704499999913</c:v>
                </c:pt>
              </c:numCache>
            </c:numRef>
          </c:val>
          <c:smooth val="0"/>
          <c:extLst>
            <c:ext xmlns:c16="http://schemas.microsoft.com/office/drawing/2014/chart" uri="{C3380CC4-5D6E-409C-BE32-E72D297353CC}">
              <c16:uniqueId val="{00000000-D53E-4FFA-AF9F-909679B960AA}"/>
            </c:ext>
          </c:extLst>
        </c:ser>
        <c:dLbls>
          <c:showLegendKey val="0"/>
          <c:showVal val="0"/>
          <c:showCatName val="0"/>
          <c:showSerName val="0"/>
          <c:showPercent val="0"/>
          <c:showBubbleSize val="0"/>
        </c:dLbls>
        <c:smooth val="0"/>
        <c:axId val="755267088"/>
        <c:axId val="755267568"/>
      </c:lineChart>
      <c:catAx>
        <c:axId val="755267088"/>
        <c:scaling>
          <c:orientation val="minMax"/>
        </c:scaling>
        <c:delete val="1"/>
        <c:axPos val="b"/>
        <c:numFmt formatCode="General" sourceLinked="1"/>
        <c:majorTickMark val="none"/>
        <c:minorTickMark val="none"/>
        <c:tickLblPos val="nextTo"/>
        <c:crossAx val="755267568"/>
        <c:crosses val="autoZero"/>
        <c:auto val="1"/>
        <c:lblAlgn val="ctr"/>
        <c:lblOffset val="100"/>
        <c:noMultiLvlLbl val="0"/>
      </c:catAx>
      <c:valAx>
        <c:axId val="755267568"/>
        <c:scaling>
          <c:orientation val="minMax"/>
        </c:scaling>
        <c:delete val="1"/>
        <c:axPos val="l"/>
        <c:numFmt formatCode="General" sourceLinked="1"/>
        <c:majorTickMark val="none"/>
        <c:minorTickMark val="none"/>
        <c:tickLblPos val="nextTo"/>
        <c:crossAx val="755267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2216577766488867E-2"/>
          <c:w val="0.93107769423558895"/>
          <c:h val="0.78494623655913975"/>
        </c:manualLayout>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2005.48</c:v>
                </c:pt>
                <c:pt idx="1">
                  <c:v>1222.1665999999996</c:v>
                </c:pt>
                <c:pt idx="2">
                  <c:v>8889.7468000000026</c:v>
                </c:pt>
                <c:pt idx="3">
                  <c:v>2316.9691000000007</c:v>
                </c:pt>
                <c:pt idx="4">
                  <c:v>3560.591100000001</c:v>
                </c:pt>
                <c:pt idx="5">
                  <c:v>4812.8169999999982</c:v>
                </c:pt>
                <c:pt idx="6">
                  <c:v>3660.6013999999982</c:v>
                </c:pt>
                <c:pt idx="7">
                  <c:v>5194.3459000000003</c:v>
                </c:pt>
                <c:pt idx="8">
                  <c:v>9506.0924999999988</c:v>
                </c:pt>
                <c:pt idx="9">
                  <c:v>2401.1716999999994</c:v>
                </c:pt>
                <c:pt idx="10">
                  <c:v>7043.8192999999956</c:v>
                </c:pt>
                <c:pt idx="11">
                  <c:v>6836.8026000000045</c:v>
                </c:pt>
              </c:numCache>
            </c:numRef>
          </c:val>
          <c:smooth val="0"/>
          <c:extLst>
            <c:ext xmlns:c16="http://schemas.microsoft.com/office/drawing/2014/chart" uri="{C3380CC4-5D6E-409C-BE32-E72D297353CC}">
              <c16:uniqueId val="{00000000-2768-41C8-B53C-A1A55BEC2107}"/>
            </c:ext>
          </c:extLst>
        </c:ser>
        <c:dLbls>
          <c:showLegendKey val="0"/>
          <c:showVal val="0"/>
          <c:showCatName val="0"/>
          <c:showSerName val="0"/>
          <c:showPercent val="0"/>
          <c:showBubbleSize val="0"/>
        </c:dLbls>
        <c:smooth val="0"/>
        <c:axId val="752458672"/>
        <c:axId val="752459152"/>
      </c:lineChart>
      <c:catAx>
        <c:axId val="752458672"/>
        <c:scaling>
          <c:orientation val="minMax"/>
        </c:scaling>
        <c:delete val="1"/>
        <c:axPos val="b"/>
        <c:numFmt formatCode="General" sourceLinked="1"/>
        <c:majorTickMark val="none"/>
        <c:minorTickMark val="none"/>
        <c:tickLblPos val="nextTo"/>
        <c:crossAx val="752459152"/>
        <c:crosses val="autoZero"/>
        <c:auto val="1"/>
        <c:lblAlgn val="ctr"/>
        <c:lblOffset val="100"/>
        <c:noMultiLvlLbl val="0"/>
      </c:catAx>
      <c:valAx>
        <c:axId val="752459152"/>
        <c:scaling>
          <c:orientation val="minMax"/>
        </c:scaling>
        <c:delete val="1"/>
        <c:axPos val="l"/>
        <c:numFmt formatCode="General" sourceLinked="1"/>
        <c:majorTickMark val="none"/>
        <c:minorTickMark val="none"/>
        <c:tickLblPos val="nextTo"/>
        <c:crossAx val="75245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7617154651786"/>
          <c:y val="0.25859990157480311"/>
          <c:w val="0.74005847953216375"/>
          <c:h val="0.58575500328083985"/>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248</c:v>
                </c:pt>
                <c:pt idx="1">
                  <c:v>145</c:v>
                </c:pt>
                <c:pt idx="2">
                  <c:v>303</c:v>
                </c:pt>
                <c:pt idx="3">
                  <c:v>380</c:v>
                </c:pt>
                <c:pt idx="4">
                  <c:v>444</c:v>
                </c:pt>
                <c:pt idx="5">
                  <c:v>456</c:v>
                </c:pt>
                <c:pt idx="6">
                  <c:v>462</c:v>
                </c:pt>
                <c:pt idx="7">
                  <c:v>597</c:v>
                </c:pt>
                <c:pt idx="8">
                  <c:v>861</c:v>
                </c:pt>
                <c:pt idx="9">
                  <c:v>483</c:v>
                </c:pt>
                <c:pt idx="10">
                  <c:v>1033</c:v>
                </c:pt>
                <c:pt idx="11">
                  <c:v>1065</c:v>
                </c:pt>
              </c:numCache>
            </c:numRef>
          </c:val>
          <c:smooth val="0"/>
          <c:extLst>
            <c:ext xmlns:c16="http://schemas.microsoft.com/office/drawing/2014/chart" uri="{C3380CC4-5D6E-409C-BE32-E72D297353CC}">
              <c16:uniqueId val="{00000000-96C9-452F-B13F-0A6094B855C5}"/>
            </c:ext>
          </c:extLst>
        </c:ser>
        <c:dLbls>
          <c:showLegendKey val="0"/>
          <c:showVal val="0"/>
          <c:showCatName val="0"/>
          <c:showSerName val="0"/>
          <c:showPercent val="0"/>
          <c:showBubbleSize val="0"/>
        </c:dLbls>
        <c:smooth val="0"/>
        <c:axId val="845714304"/>
        <c:axId val="845716224"/>
      </c:lineChart>
      <c:catAx>
        <c:axId val="845714304"/>
        <c:scaling>
          <c:orientation val="minMax"/>
        </c:scaling>
        <c:delete val="1"/>
        <c:axPos val="b"/>
        <c:numFmt formatCode="General" sourceLinked="1"/>
        <c:majorTickMark val="none"/>
        <c:minorTickMark val="none"/>
        <c:tickLblPos val="nextTo"/>
        <c:crossAx val="845716224"/>
        <c:crosses val="autoZero"/>
        <c:auto val="1"/>
        <c:lblAlgn val="ctr"/>
        <c:lblOffset val="100"/>
        <c:noMultiLvlLbl val="0"/>
      </c:catAx>
      <c:valAx>
        <c:axId val="845716224"/>
        <c:scaling>
          <c:orientation val="minMax"/>
        </c:scaling>
        <c:delete val="1"/>
        <c:axPos val="l"/>
        <c:numFmt formatCode="General" sourceLinked="1"/>
        <c:majorTickMark val="none"/>
        <c:minorTickMark val="none"/>
        <c:tickLblPos val="nextTo"/>
        <c:crossAx val="8457143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28575" cap="rnd">
              <a:solidFill>
                <a:schemeClr val="accent1"/>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55</c:v>
                </c:pt>
                <c:pt idx="1">
                  <c:v>41</c:v>
                </c:pt>
                <c:pt idx="2">
                  <c:v>89</c:v>
                </c:pt>
                <c:pt idx="3">
                  <c:v>99</c:v>
                </c:pt>
                <c:pt idx="4">
                  <c:v>113</c:v>
                </c:pt>
                <c:pt idx="5">
                  <c:v>119</c:v>
                </c:pt>
                <c:pt idx="6">
                  <c:v>123</c:v>
                </c:pt>
                <c:pt idx="7">
                  <c:v>152</c:v>
                </c:pt>
                <c:pt idx="8">
                  <c:v>228</c:v>
                </c:pt>
                <c:pt idx="9">
                  <c:v>128</c:v>
                </c:pt>
                <c:pt idx="10">
                  <c:v>253</c:v>
                </c:pt>
                <c:pt idx="11">
                  <c:v>272</c:v>
                </c:pt>
              </c:numCache>
            </c:numRef>
          </c:val>
          <c:smooth val="0"/>
          <c:extLst>
            <c:ext xmlns:c16="http://schemas.microsoft.com/office/drawing/2014/chart" uri="{C3380CC4-5D6E-409C-BE32-E72D297353CC}">
              <c16:uniqueId val="{00000000-84C7-4801-B283-1967AAF4A527}"/>
            </c:ext>
          </c:extLst>
        </c:ser>
        <c:dLbls>
          <c:showLegendKey val="0"/>
          <c:showVal val="0"/>
          <c:showCatName val="0"/>
          <c:showSerName val="0"/>
          <c:showPercent val="0"/>
          <c:showBubbleSize val="0"/>
        </c:dLbls>
        <c:smooth val="0"/>
        <c:axId val="662774064"/>
        <c:axId val="662768304"/>
      </c:lineChart>
      <c:catAx>
        <c:axId val="662774064"/>
        <c:scaling>
          <c:orientation val="minMax"/>
        </c:scaling>
        <c:delete val="1"/>
        <c:axPos val="b"/>
        <c:numFmt formatCode="General" sourceLinked="1"/>
        <c:majorTickMark val="none"/>
        <c:minorTickMark val="none"/>
        <c:tickLblPos val="nextTo"/>
        <c:crossAx val="662768304"/>
        <c:crosses val="autoZero"/>
        <c:auto val="1"/>
        <c:lblAlgn val="ctr"/>
        <c:lblOffset val="100"/>
        <c:noMultiLvlLbl val="0"/>
      </c:catAx>
      <c:valAx>
        <c:axId val="662768304"/>
        <c:scaling>
          <c:orientation val="minMax"/>
        </c:scaling>
        <c:delete val="1"/>
        <c:axPos val="l"/>
        <c:numFmt formatCode="General" sourceLinked="1"/>
        <c:majorTickMark val="none"/>
        <c:minorTickMark val="none"/>
        <c:tickLblPos val="nextTo"/>
        <c:crossAx val="662774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KPIS!$O$3</c:f>
              <c:strCache>
                <c:ptCount val="1"/>
                <c:pt idx="0">
                  <c:v>Total</c:v>
                </c:pt>
              </c:strCache>
            </c:strRef>
          </c:tx>
          <c:spPr>
            <a:ln w="28575" cap="rnd">
              <a:solidFill>
                <a:schemeClr val="accent1"/>
              </a:solidFill>
              <a:round/>
            </a:ln>
            <a:effectLst/>
          </c:spPr>
          <c:marker>
            <c:symbol val="none"/>
          </c:marker>
          <c:cat>
            <c:strRef>
              <c:f>KPIS!$N$4:$N$16</c:f>
              <c:strCache>
                <c:ptCount val="12"/>
                <c:pt idx="0">
                  <c:v>Jan</c:v>
                </c:pt>
                <c:pt idx="1">
                  <c:v>Feb</c:v>
                </c:pt>
                <c:pt idx="2">
                  <c:v>Mar</c:v>
                </c:pt>
                <c:pt idx="3">
                  <c:v> </c:v>
                </c:pt>
                <c:pt idx="4">
                  <c:v>May</c:v>
                </c:pt>
                <c:pt idx="5">
                  <c:v>Jun</c:v>
                </c:pt>
                <c:pt idx="6">
                  <c:v>Jul</c:v>
                </c:pt>
                <c:pt idx="7">
                  <c:v>Aug</c:v>
                </c:pt>
                <c:pt idx="8">
                  <c:v>Sep</c:v>
                </c:pt>
                <c:pt idx="9">
                  <c:v>Oct</c:v>
                </c:pt>
                <c:pt idx="10">
                  <c:v>Nov</c:v>
                </c:pt>
                <c:pt idx="11">
                  <c:v>Dec</c:v>
                </c:pt>
              </c:strCache>
            </c:strRef>
          </c:cat>
          <c:val>
            <c:numRef>
              <c:f>KPIS!$O$4:$O$16</c:f>
              <c:numCache>
                <c:formatCode>General</c:formatCode>
                <c:ptCount val="12"/>
                <c:pt idx="0">
                  <c:v>0.13575976232767459</c:v>
                </c:pt>
                <c:pt idx="1">
                  <c:v>0.20178347654925302</c:v>
                </c:pt>
                <c:pt idx="2">
                  <c:v>0.29924878337093475</c:v>
                </c:pt>
                <c:pt idx="3">
                  <c:v>0.13456936879212822</c:v>
                </c:pt>
                <c:pt idx="4">
                  <c:v>0.15418069272364135</c:v>
                </c:pt>
                <c:pt idx="5">
                  <c:v>0.15882619382776222</c:v>
                </c:pt>
                <c:pt idx="6">
                  <c:v>0.11479300075926538</c:v>
                </c:pt>
                <c:pt idx="7">
                  <c:v>0.17432609111586481</c:v>
                </c:pt>
                <c:pt idx="8">
                  <c:v>0.2055486769711157</c:v>
                </c:pt>
                <c:pt idx="9">
                  <c:v>0.11616923888222319</c:v>
                </c:pt>
                <c:pt idx="10">
                  <c:v>0.13023136776543778</c:v>
                </c:pt>
                <c:pt idx="11">
                  <c:v>0.11579615896759916</c:v>
                </c:pt>
              </c:numCache>
            </c:numRef>
          </c:val>
          <c:smooth val="0"/>
          <c:extLst>
            <c:ext xmlns:c16="http://schemas.microsoft.com/office/drawing/2014/chart" uri="{C3380CC4-5D6E-409C-BE32-E72D297353CC}">
              <c16:uniqueId val="{00000000-3E7D-4FC1-AB1A-AADF8F6DF667}"/>
            </c:ext>
          </c:extLst>
        </c:ser>
        <c:dLbls>
          <c:showLegendKey val="0"/>
          <c:showVal val="0"/>
          <c:showCatName val="0"/>
          <c:showSerName val="0"/>
          <c:showPercent val="0"/>
          <c:showBubbleSize val="0"/>
        </c:dLbls>
        <c:smooth val="0"/>
        <c:axId val="669990032"/>
        <c:axId val="669989072"/>
      </c:lineChart>
      <c:catAx>
        <c:axId val="669990032"/>
        <c:scaling>
          <c:orientation val="minMax"/>
        </c:scaling>
        <c:delete val="1"/>
        <c:axPos val="b"/>
        <c:numFmt formatCode="General" sourceLinked="1"/>
        <c:majorTickMark val="none"/>
        <c:minorTickMark val="none"/>
        <c:tickLblPos val="nextTo"/>
        <c:crossAx val="669989072"/>
        <c:crosses val="autoZero"/>
        <c:auto val="1"/>
        <c:lblAlgn val="ctr"/>
        <c:lblOffset val="100"/>
        <c:noMultiLvlLbl val="0"/>
      </c:catAx>
      <c:valAx>
        <c:axId val="669989072"/>
        <c:scaling>
          <c:orientation val="minMax"/>
        </c:scaling>
        <c:delete val="1"/>
        <c:axPos val="l"/>
        <c:numFmt formatCode="General" sourceLinked="1"/>
        <c:majorTickMark val="none"/>
        <c:minorTickMark val="none"/>
        <c:tickLblPos val="nextTo"/>
        <c:crossAx val="669990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2005.48</c:v>
                </c:pt>
                <c:pt idx="1">
                  <c:v>1222.1665999999996</c:v>
                </c:pt>
                <c:pt idx="2">
                  <c:v>8889.7468000000026</c:v>
                </c:pt>
                <c:pt idx="3">
                  <c:v>2316.9691000000007</c:v>
                </c:pt>
                <c:pt idx="4">
                  <c:v>3560.591100000001</c:v>
                </c:pt>
                <c:pt idx="5">
                  <c:v>4812.8169999999982</c:v>
                </c:pt>
                <c:pt idx="6">
                  <c:v>3660.6013999999982</c:v>
                </c:pt>
                <c:pt idx="7">
                  <c:v>5194.3459000000003</c:v>
                </c:pt>
                <c:pt idx="8">
                  <c:v>9506.0924999999988</c:v>
                </c:pt>
                <c:pt idx="9">
                  <c:v>2401.1716999999994</c:v>
                </c:pt>
                <c:pt idx="10">
                  <c:v>7043.8192999999956</c:v>
                </c:pt>
                <c:pt idx="11">
                  <c:v>6836.8026000000045</c:v>
                </c:pt>
              </c:numCache>
            </c:numRef>
          </c:val>
          <c:extLst>
            <c:ext xmlns:c16="http://schemas.microsoft.com/office/drawing/2014/chart" uri="{C3380CC4-5D6E-409C-BE32-E72D297353CC}">
              <c16:uniqueId val="{00000001-2D37-404C-8228-7FB24DD6E834}"/>
            </c:ext>
          </c:extLst>
        </c:ser>
        <c:dLbls>
          <c:showLegendKey val="0"/>
          <c:showVal val="0"/>
          <c:showCatName val="0"/>
          <c:showSerName val="0"/>
          <c:showPercent val="0"/>
          <c:showBubbleSize val="0"/>
        </c:dLbls>
        <c:axId val="126363248"/>
        <c:axId val="1240982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14772.271000000001</c:v>
                </c:pt>
                <c:pt idx="1">
                  <c:v>6056.8219999999992</c:v>
                </c:pt>
                <c:pt idx="2">
                  <c:v>29706.876999999997</c:v>
                </c:pt>
                <c:pt idx="3">
                  <c:v>17217.65600000001</c:v>
                </c:pt>
                <c:pt idx="4">
                  <c:v>23093.624999999993</c:v>
                </c:pt>
                <c:pt idx="5">
                  <c:v>30302.413499999995</c:v>
                </c:pt>
                <c:pt idx="6">
                  <c:v>31888.716</c:v>
                </c:pt>
                <c:pt idx="7">
                  <c:v>29796.72099999999</c:v>
                </c:pt>
                <c:pt idx="8">
                  <c:v>46247.402999999962</c:v>
                </c:pt>
                <c:pt idx="9">
                  <c:v>20669.599999999991</c:v>
                </c:pt>
                <c:pt idx="10">
                  <c:v>54086.964000000014</c:v>
                </c:pt>
                <c:pt idx="11">
                  <c:v>59041.704499999913</c:v>
                </c:pt>
              </c:numCache>
            </c:numRef>
          </c:val>
          <c:extLst>
            <c:ext xmlns:c16="http://schemas.microsoft.com/office/drawing/2014/chart" uri="{C3380CC4-5D6E-409C-BE32-E72D297353CC}">
              <c16:uniqueId val="{00000000-2D37-404C-8228-7FB24DD6E834}"/>
            </c:ext>
          </c:extLst>
        </c:ser>
        <c:dLbls>
          <c:showLegendKey val="0"/>
          <c:showVal val="0"/>
          <c:showCatName val="0"/>
          <c:showSerName val="0"/>
          <c:showPercent val="0"/>
          <c:showBubbleSize val="0"/>
        </c:dLbls>
        <c:gapWidth val="219"/>
        <c:overlap val="-27"/>
        <c:axId val="126851184"/>
        <c:axId val="126851664"/>
      </c:barChart>
      <c:catAx>
        <c:axId val="12685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51664"/>
        <c:crosses val="autoZero"/>
        <c:auto val="1"/>
        <c:lblAlgn val="ctr"/>
        <c:lblOffset val="100"/>
        <c:noMultiLvlLbl val="0"/>
      </c:catAx>
      <c:valAx>
        <c:axId val="1268516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51184"/>
        <c:crosses val="autoZero"/>
        <c:crossBetween val="between"/>
      </c:valAx>
      <c:valAx>
        <c:axId val="12409827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63248"/>
        <c:crosses val="max"/>
        <c:crossBetween val="between"/>
      </c:valAx>
      <c:catAx>
        <c:axId val="126363248"/>
        <c:scaling>
          <c:orientation val="minMax"/>
        </c:scaling>
        <c:delete val="1"/>
        <c:axPos val="b"/>
        <c:numFmt formatCode="General" sourceLinked="1"/>
        <c:majorTickMark val="out"/>
        <c:minorTickMark val="none"/>
        <c:tickLblPos val="nextTo"/>
        <c:crossAx val="1240982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5890726159230095"/>
          <c:y val="0.17171296296296296"/>
          <c:w val="0.51690573102741388"/>
          <c:h val="0.69181038926025484"/>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C0-4643-A831-3CB8E87912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C0-4643-A831-3CB8E87912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C0-4643-A831-3CB8E87912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0.33015826661061459</c:v>
                </c:pt>
                <c:pt idx="1">
                  <c:v>0.30335291420909755</c:v>
                </c:pt>
                <c:pt idx="2">
                  <c:v>0.36648881918028781</c:v>
                </c:pt>
              </c:numCache>
            </c:numRef>
          </c:val>
          <c:extLst>
            <c:ext xmlns:c16="http://schemas.microsoft.com/office/drawing/2014/chart" uri="{C3380CC4-5D6E-409C-BE32-E72D297353CC}">
              <c16:uniqueId val="{00000000-FF72-4564-8EEF-7A531C2168D7}"/>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Accessories</c:v>
                </c:pt>
                <c:pt idx="1">
                  <c:v>Storage</c:v>
                </c:pt>
                <c:pt idx="2">
                  <c:v>Tables</c:v>
                </c:pt>
                <c:pt idx="3">
                  <c:v>Chairs</c:v>
                </c:pt>
                <c:pt idx="4">
                  <c:v>Phones</c:v>
                </c:pt>
              </c:strCache>
            </c:strRef>
          </c:cat>
          <c:val>
            <c:numRef>
              <c:f>'Top 5'!$B$4:$B$9</c:f>
              <c:numCache>
                <c:formatCode>General</c:formatCode>
                <c:ptCount val="5"/>
                <c:pt idx="0">
                  <c:v>33530.314000000006</c:v>
                </c:pt>
                <c:pt idx="1">
                  <c:v>33944.387999999977</c:v>
                </c:pt>
                <c:pt idx="2">
                  <c:v>40607.486000000004</c:v>
                </c:pt>
                <c:pt idx="3">
                  <c:v>43480.007999999965</c:v>
                </c:pt>
                <c:pt idx="4">
                  <c:v>50465.735999999975</c:v>
                </c:pt>
              </c:numCache>
            </c:numRef>
          </c:val>
          <c:extLst>
            <c:ext xmlns:c16="http://schemas.microsoft.com/office/drawing/2014/chart" uri="{C3380CC4-5D6E-409C-BE32-E72D297353CC}">
              <c16:uniqueId val="{00000000-B782-46FA-95BB-BC0B8DAC0312}"/>
            </c:ext>
          </c:extLst>
        </c:ser>
        <c:dLbls>
          <c:showLegendKey val="0"/>
          <c:showVal val="0"/>
          <c:showCatName val="0"/>
          <c:showSerName val="0"/>
          <c:showPercent val="0"/>
          <c:showBubbleSize val="0"/>
        </c:dLbls>
        <c:gapWidth val="182"/>
        <c:axId val="121290912"/>
        <c:axId val="121291392"/>
      </c:barChart>
      <c:catAx>
        <c:axId val="12129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91392"/>
        <c:crosses val="autoZero"/>
        <c:auto val="1"/>
        <c:lblAlgn val="ctr"/>
        <c:lblOffset val="100"/>
        <c:noMultiLvlLbl val="0"/>
      </c:catAx>
      <c:valAx>
        <c:axId val="12129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9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3BDEA13-E276-4E44-BD99-FA3C9590BD86}">
          <cx:tx>
            <cx:txData>
              <cx:f>_xlchart.v1.1</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Aptos Black" panose="020B0004020202020204" pitchFamily="34" charset="0"/>
                <a:ea typeface="Aptos Black" panose="020B0004020202020204" pitchFamily="34" charset="0"/>
                <a:cs typeface="Aptos Black" panose="020B0004020202020204" pitchFamily="34" charset="0"/>
              </a:defRPr>
            </a:pPr>
            <a:endParaRPr lang="en-US" sz="900" b="1" i="0" u="none" strike="noStrike" baseline="0">
              <a:solidFill>
                <a:schemeClr val="bg1"/>
              </a:solidFill>
              <a:latin typeface="Aptos Black" panose="020B0004020202020204" pitchFamily="34" charset="0"/>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72B8784A-6C9C-4AD4-9B52-2C6F753BE087}">
          <cx:tx>
            <cx:txData>
              <cx:f>_xlchart.v5.5</cx:f>
              <cx:v>Sales</cx:v>
            </cx:txData>
          </cx:tx>
          <cx:dataId val="0"/>
          <cx:layoutPr>
            <cx:geography cultureLanguage="en-US" cultureRegion="US" attribution="Powered by Bing">
              <cx:geoCache provider="{E9337A44-BEBE-4D9F-B70C-5C5E7DAFC167}">
                <cx:binary>1HzZctzGlu2vOPR8IeecyI52RzRQVRxFDRTVtl4QlERjRgKJxPj1d4El+YhlHemcaN8bYT6ogoUh
d+5x7bWT+s+P8398rB7u3U9zXTX9f3ycf3mWed/+x88/9x+zh/q+f17nH53t7e/++Udb/2x//z3/
+PDzJ3c/5U36MyNU/Pwxu3f+YX72X/+Jt6UP9tp+vPe5bV4PD25589APle+/c+2bl366/1TnzS7v
vcs/evrLs9hW1t1/ss9+emh87pe3S/vwy7Mndz376efTd/1p3Z8qiOaHT3iWh8+NCaUkgpHHH/rs
p8o26efLASXyuRQ65Ip/WfTmvsaD/4ooj4Lcf/rkHvoee3n8/PrJJ4LjwstnP320Q+M3haXQ3S/P
7prcP3z66dbf+4f+2U95b+PjDbHdpL+7fdzuz09V/l//efIFFHDyzVdWOdXWjy79ySj/7fLVNvdf
1PMX2EQ8Z4YzFlJhHn/0iU0ofa6UkEZJ9cVmR384muZfEOjblvnjwRPD/Pf7v6Vh4vsq/926Jv8r
baOfMymUMtR8O16oea6oZpoKejTeF7/4HDb/kkzfNs/X+zmxUPzff0sLvbCNv/8rQ0fo54RzSY0W
R/Mgaz1NZzCPkJQpLp4a5l8Q5dtW+ePBE5O8ePu3NMnFp/vsL6wvQjznoSGafQmH8MQgVDxX0nAd
EvnUID8U5Nvm+PzYiTEudn9LY7x0D6ltvujlf19ZBH9ueKhCxdUxOZkTazDyXMoQRV+g5nxdU34s
ybfN8eW5E3u8fPO3tMfNw3j/6a+sJuY5l0oIycnRHn+KDoXokDzUYfitSv9jeb5tlS/PnVjl5t3f
1CrTTy8e5vzjX5i3uHguGOUo40eIRf5USNRzSkJuSEifRsrNw78izT+zyz+ePbXNi7+lbe78ffZF
P//7/MURL4xrrZg8lnd2kr82ZKxDxphSX1Y94q4fyfFtexyfOrHE3d+zsP/PfZ+hW/V/aT3RzwWl
XOpQH/PXaafyWE+UCImg38pf/5pM37bN18+eWOh//p5o+MzdN59+emv9ffXFef9ZyPw/bGfJ/8e1
v9/tf81xPLnz3+U4zHNJ4KSC6282BcY8J3RjOMznfvukNTghIf65WN921JPHn+zk/xPD8c/d5Q9u
aHfv7/ePpNJXBMj3rz5uF1TXyaNPuKknu/3iWReffnnGBLT8B1W1veIJ3jxR2lHnfzz3cN/7X54F
Sj03mnOF/ANASwVB0p8etkvowJ+jy0N1NlyiXw8BrBrrfPbLM02BuYSGuUGwMDQdvR227ymYMM7Q
OhqK7t2ghf+Dy3tlqwU4/A9tfP79p2aoX9m88T14NOCD9njbJuW2ImXEKMqZVsDcDAK0H+/fIAPj
bvp/Klq4hk6lfAhp4gezZ61ogyom7Ziv76Qc2vJeBE72h6Zb+kXsPJtlNseBTciHtHGiCWLL5lJf
mkwuw640QdOdT6au+heVrNtgiWw5y/aDLH0x2x10VRU8TrUW9EHPdhneVNmsq/swlG3ykde8Uzep
yruWRzXNe4giWunqlxklfmp2aSVd2UZ2knV9TfXSQeS0rulyxWreFL8H/WjxzFcm/YaSUB2e6MgQ
w4QBADYbocIIPOJrHWla50OmsvAhmWxTdOe+FpU4r8TYO32+9qnPp3jNW7A8FUlylhy+vzwFWni6
vtZccyY4cJyiEObp+mvBw14RlX8qaMnLPPaWS55FxrCgKw5unlLndy7zqciiQARr27yaBF96FlOx
qolfepU1fRlZ23FHb4wMO1z7vpCbDv7hR1KgeaZcQFB4uEBfduJH07LOuVtlea6bwJUy1nWt+Xvl
ysw1u393KUHQajAVCqYBsk7MUSesXoZUpefw18BfjLK0nEQz62p8fH8pBOZXuxIaJA0XIQJDgePc
gu2p5ucsD1jmePBJBW4kbJeuOtXdoQqFx1qN80q9LyVJ/MX31z3xuG1dYYRmwI/MhPx03XZYrLYB
Dz+lCyJJRSNpq/7XTCSsSaOpyIf8ZZNgNuCjLLNAmT/YNtrrk21rAVY3ZEZIoFS9qeWrpJDKMQ/I
nPFPga50x2M5ESXvj+q2a66rmzyglr7gZbcMt2VPyJpFgHXVDw2APPdUEskAy9Drg0OGNviJAbzK
SbGUTfIxMWsj3Znt2jpZ9kFS92Y5W0I3wyrf1/2fN482VgklQ2IIai2Axtebz3SWVMVC3CehJuSu
w0LVSsuDdNPQi30eJkK9dwO03kW9gnu+t2QZndmPuSXt9ANHoCf5WRNpiEDsI/2AoOLhiTSpWQtp
Wh98yHKn6+B89tkW5vVsMwwhhqkQq4jzul9YG82GcUglc5INt3WriiVuAuqaW1NnNcKwk9axN/WY
N/2H7+tsi+5/RL/QANdECALGUqMy8dOQHKYkdKRb5w+z8w5OQIaSQFlknrgMotnxMbhtWdltQeOn
LVybvE2Hf1dZlCotFCfKhIILJOynpgs71vulV/ZDU8kAlalATl6naFyIX+QVTySqWZ8OrryvC9mg
Tri2dlSeh0ERjGXUZaghWz1bMjzV5Gs1Xom5bG39g2RJT32MbkpCBkMPCAsrdZItZz41rWlW/qFP
mArqfeH7thpedavP2yaeuqWDcIGuR1yzS1fbZReW6xLcTm2bXPTGVUUa1+tKlqs66xqfRI0hKvHx
IElQvVG1Sdc6ZtzMSPQsKBbaXJLVVHhrmSdT1/0gYVCQCU8cgCkaGmUUioAETypPMgY8s+nGZmzf
a2llIeOWhBKumCSDMS6mqw5QsJLlmD2rQeDa8Ji9W5qEuDRPnqvuMEz8xwEtTrM4WHRALGkoZWAV
/+QW5Vz2dZLZ9n3rEEXdnvdlKF4wmvHlivfDAnWYZKzWd3U2L4uOhsxNXRYj4U/qTdqtSXDualGs
71ww9OomzNUGe2Yx1pU5Kwe5mcf23MCFllHL8U3rinJ9t1aqnMqIVNVWinNoHwayjcnwJV8wrXsX
1vMM23FZLPjoV5L6cNfKnvcHpYfNduWc5oBN3ePyJkyDZYpCOxd4hQUkguR50GyIx7eyLu/nXjVd
ezCjo+Ot4Hb1186ViYuqqnasjoM0qefzVAAy/NaETSLejWSkcDIdpkBPY9dYAK/v54bTFA7ta6I1
OhehleT0xDV4sjQpNW31fqV171IUaqLbPppsYasLPnQTEsX3VzzNRkwjFzGKug1azPxpxd6RPptq
Pv3G12FzxmkQW/pjvS5RvNXYSfU+KfgKJ5zY4Pv0hUZigZ9+X4wNpD8JCq6VYhqFSzLCBLD/03S0
8nHoAqPqd7Voas8jbwcZPNgu65CNsrJv6N4l2uavxj5MkXHaTNp0n4aejTYKtZ6qMfIs7a6qJFS3
M3dVuET9RNX4xocByeNOrrO9ghORLCqISPI2EomiW7BnBH5oxwzo4iIpSr9F/giC9yVIKd0uES8d
n8ez7+/4NK+FHAVqI7XY4yQenc7THZcqyZqp6/XdODQE0Fw6xwDNx3XzWwGQJc4zOs1w27k0HB+p
f8TrgWo3l+ZDMbHkNpnV5tKsy9fanect41uK7Nae0ENXjW2fn61yKRF1yVRvnQJdwhrRqWmHMPr+
lthJZguBgEKUTWQ1WJCCS326pY439WqLht2FPuOILd+mmwA+4MMWuo9xjDMLC2RLsnkLceTKLaW4
tkOhCTKK5oTOcvvKdmVf3lem0OI8n6pND90yWXWTdDPuyjO+bXFJa9UfykA7fmhDN/I+XlAvsN0f
bO0EZWJrBpidUYQKEDvw3tOt+bmkuhrscsfTcctU3nVwrbVac/vRk7BkTbR4263vNGu2+lgHlsIg
s6qrdNmvtaI+PRgeDNMdUKqDOiZdcHgfH1dkkyYPDFxMTFW7ZbcBafM8Z+2EtOaBSLBg7hOC39A5
UqiiTgVU4b3OAh/LaigQEplhBX476mdLheX995VwEqMh4ALQlWYyRDNN/gR16bQKtagueDvW2iI7
HOEty8J5LGP0y1na/CgtnJSjbUnBAewJyhJRQE1P1U4KCwjZzvptP1B4iF+8h0Oh9kM/omiFlftk
CuzcR6riCxRejUkDyIKkBy1Nbq78K636MCkOiRchkgECcnzjMGBGBagDBL6fGxSqz2ZLu6mBKucq
bBAriKLNHGk5b4YIipziwyyFGd8QW1tIIssStalUfuu+v69tYTg29xVSxOa3IoAkQXHy4M8dFeBg
H6RkXt5m2aKqJPJDyds4mUhS3Ci2Crfsu8ypNowMY6bIIue6vLsk1cBnGbVAO8GVS+tAvEjqTPO4
m+ycfiR5Rc6nZBBqV+rGVp9EUa3uTW1VjcNRK62ml2KkZF53YdEY2cYd8GM/HKZJhuON67JktpGq
SU2vOXHU7JrGGRoXsx9cEtk57NYiyprRiTlO53JEMIyrm5YqmgNZiOJgGB3Erar8ItKYzHSYhrPW
TBlNgN+S1F/4TAOZxXqtpnVFsw5XbC/mckmGqOvbQh1Go1O+k3Uwr28nZVn+bhBVmuy48IzGC/pT
u0Qq9b3ZmZxNZZzKKj3XjPtdZ8m0XiWmIeSMTjRjhzTow4zs29LW4m6RY1oGd8aSeX47+5n7F0Hv
m+ANKoYePkmnlLtb9Zg2NmqtpVn/2sxrVZ4lOTibw2pFWNvIoMtmWazd2nfhB1oXYfMpY60d5x1c
ZekezOCnicRlNfW0OPdJ08lwhz5AVuosqYNS3Riqg7I8G1XL+ip7yMKGe2h5pjx04sXK7QiXXqnr
2+w1V8Qrsm8a0bb6YjBJnlXXjZzLLt0XY+qn8XqSSZrnh0TU0yDfJA3j3YUqRJaGB/iK4mXUjitB
Wa/6MJ9MlAZCdX6XJW4tlosp7YMsP5vyGtUmLs0kkGDHNh/krzYYlOwv4BxTkMQTB2yhN0ML1GUi
v/BwVi8rMBP48McvgzyvcI0YdPUuXm0vug/r0Bk2XhbKtSk7p3MQaB0vhSwHfTY3Ba2rSIpxq4tE
Bjm2k3KJonI/J4siJi5kZmT6cpnaqdWviiQopuqgSx6w9qIcFhOOL1XBZW6izpiNk9DOy6x8p9Mk
CdYrIaoemgqWDin7BbJ2l8mrgCdOV9c073JavSqKqQiT/VQgEaR7m1MO2ZGyNpGWMagI25M0W/Ju
R9qycOGu8SSQza8sZQ3Wq4vKmLshDbsuduiDoVkWDjkqSExVtr0E8gOyRF1nNkwvsh67j9uMNlwd
imzaNMYrX+LD9pkPbptabylfjD4NdWwmb+EAawO8ceaNq3Ffe9xq5uUK9XUF2CGNWtInWK3KKJrM
huabeWgrMib/h1bzpudGmAIMWTAEDqYImjLMxEPXoaHpDi7PgbTiKaSL7uI8zOQQwIJi6IZ3vmiG
vIG+gmy1Z9mwCjq/CAu9iZzD0u16q+BZWIHjUvchCebNwZQLNsvLJcB3lak31Ywjxa0osWE3QYax
6bFs/Hk/znHefQCNmOE7ObdW3ZZSJIbHYjIggKJWZxS6+Ow9ydobvFIXwba5xC+PyhjgNS7+jHGN
XOX2G+9l+YKT3AW3n1UdHG//ouTjfWAKWPlCs7aGALQJsvFDmas2d2d5wxdsumMrzqRGKeNpTm7R
gKfWRPJoKLuOHq6Gzntw6UVDzZLIiJbZuKiXph4stDSyusItrAXH5mLQHMloopIsG+hNa8nwZaVT
0n0wRw3aFhGEvHbcU8Zy9Ghxaxs10fNlCLfunBxNe3QPlZQV9KNEjif2Ulfb5me1ZPDTlLptmUxk
Cl8utiM6u1uDXAz+Ejvlm3qPjrQOywApscntLTR3PZ7DvIbDu3qfbaIfFRqs04pfbMWt0PuAyKYs
LlYm9dyepQSMFtlP+WAR06ZIN+ajn2DffNSs+0BV2sB9egnEis27EWD3ZQ+GfnshG7cPMaYhPqqG
bOFQr3KTvxlUmk13Q5VWaX5o0hDvzTpOU35e9oum/ooffSUveuP12WeVm2J0EGfOeYmXoAJYLF60
eYk6P9JuVeQOyK0Ix13bBb7JY9KnCRaXRYYTiztfteA2KxAGoGxgpmy40DbdwnlAfcV35TKoIjyU
AIvzcslNX8323AtL6jqujKjqMUr6FCwtNXTA/ZnvenwANMrqpu4G/LvUE0g0SSYKqqjDhKK6GUuf
gBSYXIHVaZba8Z1qkhldQLKsm+9PBqm8OMy8Y8gwocuqIdxXNUpsvZ+DJjH9hTQoVfNvRM0F8k1a
WVuW559J8sJXmSsOQ1ah3/24iF5wft4WGdRxxh9jprNhBYX1yVQm6zuehXbydx2fskmd++PWZ5P2
UBFv57XEjsp06uVerYQiy3knNvXRud28BnzV5uJH/jTsywkaoAPb9uvznOHDwcFxf5eDCg2ivFrB
KxvBysZEoCwWVb/gLXW4Qy1062FHOfTwqyPJslJZueQwNJ1L2EWadCvesR6ptwRtOVjDTooSfGlC
S7S+dY3eqYl9BWJCXtWl2uLJiynHaCEtQ49UyVWyoOb1CzJNcUBnuylvyPlGFbAhLDFhKKomxeNu
qbDL3ybAsyS4nJLeufzG8GIjKe2AcvdClwlX/rUAjbUk+zkpgiU7qKmVVb8DdUGViDRIIPVepJyi
JUcxNDD+GogVu1JNvZWNWiabuznmKJzvqMnCWzDRPCc5Hy+nVdaJfl2uwxTcOoBpsApr2xn1HvkW
/hVM7QoNFIJse0jaJkDyR3u5sVRVDrwKZG1qO7XvlVmyjn4Qc6WqG6W6dkkOgtneB79POS3mZI+K
xisZ9RX47yAOK6rdOzCSU+nfkrQr0jRO5MKz+c2kgW26T2bMx4791ichqIkzVw5jbeKArX35bhUD
EzYaUB1mNPuUWmBKraUZ6AAvrwvD4hFfBnqM9IR527z7vJOjLbu2AEEc42zWsm3rMd1U1bjlP7Ok
WzYB+t+CN+/r7Y7mkb1PCrZ9JykJcMeSLtuNCQc7Ue/RuW+zjbxKWoRyCrSY3Kx+oe2+QKBuUWnq
7cpnlwWmRCYyEpMhjAAe+fAtnQZp7ObFcR1R5kj4ash0OtloIg3Yc7GsiWEXU9dsUZ4G60YH9ph+
4UMAlvmLbiXwb0Ewf7gBb7lJXuaYn77/vJB0BiWtg6sEt8eOrcmLVZdR0bSDeF0eE1Z5JBo7HCSE
NwRVt5GQvVNOiF2d1p1NoqxTQ3A75LLFnv2E2eR4mbN0g3GZmLGGHqtNrOEx4AJboo5EiRy2IG/Z
NjzdNdO8+aROVlbmkcz6pq73WVEhGg9HhYAH3pJeifOOeK/oaVBcZYxXOvwB8XXS0IPLQX6ABzMk
N0X/RCtnHjME8NXsNrNWQWqdpjOiYbJIs10gtgiqRhAvWTTm3Sb7D7q7p73dtjzO+ytJjJQU6580
tm6YbTD1GlTVMTUW4IAhBfoARNL3lzoh0BFNBIcksBYoK/yrtrb+qwnVFJZdmABKfvERUs7Wxl2b
CPFSG8yskJFVthl1yAtY2AonYLLPyfH7sjylEHDCC/4TUpx+VJh+ws/ZU1mSkTPQt0V6i9PeSGO5
pBse7/tQ8/1qAZ1/pOc/L8iMAXGgQsNALpoTXhEjVUKrmiRvurlBoUhLVPwLvZRIc58j+/sbpBtt
94+mfdshuFsiNWUhoxhHnSw4V4VIG1+pN58zxpStG2m/KL5IeZhFH46Hok1W93qY+FLs6qHZ8jl3
SA1BvwrUox9I9NTTIRFaqdCgeGkjcS71dCy2GBJMeuHdm+oYVBNwHWJ8HsoEeT0PxxwmyMSwIDIN
R3EAtAiyTZCi5d2wxmOHzv4ga24lZsdILUuMVN/hdsRHQm/yhaOfjKfjPKs9ptnvb+LUjDAcBtlE
YmJCKQ1Pp6you51nczDeZH25Zab1EQi1vWyG10sQDuL6319PEhhy+1FKnZCzegYaYSEZbj6XvTnN
uiIiFpnVRq7P03+LWpMElD/FeWAEBkeo/ikd8CkBEz3mxc2xLAEkb9bQZYW4aPpuKxjf3+DJFArN
Hk5oGIytsR4QM3LQ00hsiM+SYm7NR1KA0P3sgEyVG6hyvN4arykcmzomtXBMR9pVmAlEFUBbH3ve
zPqumAjSxQ/kOh4R+SqCwPbhwILBwR3CkQRwtP2pZIRgsqLzrD9zKyNZv2dy3s4TDPh7t8H+3q8N
RtKx7VOwoyaqkxX9XuRl6ml9hXqLo0FpbMsW3M01E2APyKs6kWlqzxdUd2lvkjkv6bzECcPQ6Le+
62o0Mq5goun2dTWszMfEEtXXu9BJkGXXfKaWq1fmOJErFdoJ/jJpatrNL8o0Gw2O8gyjyilYjQJH
SM7RKui83lVB0SKffYYYOsBjWVQegQEwdoh0rx4T0bFZKB+1OWU1Q/JFc7cV8mlkASCpZSGQfsMG
qBsgSQ36hvfVBseCIzppMd6E3Ugb0jWPyt7XdI2a3pkm36lWV8UQfSEtOhS+LPoMRR4xEGZjE/S7
duFWhnU3ghtCd1Aqtm9DiyXrEn3BeEkwb8jTuJrrHh0RGPmqqO44gKvhN2rxRrQXhSLB1s73owNT
uhw7KTMtPe92WTnUIE7BoWjMCaIi86FN4mCw6UTqqOM41cRemc60etqnHf7ip3srFzOu9i0mBttM
CiiOMHVjfY8xwNu8BV+c7uDnOBBwyFxHaRHXFLDx9wXNYx9eSjVP7D2V8+LDGxBfSfu6MaYo2b5o
+oCgl0Xozz7GETNMw/eNXWDb3TSz1S0RCcAtjDHAFZVhvIglma5L0/t+jTBQnnL0wyZ0mGzmGenP
BKn89EGRulyyXSIAmZuo1k3tfm3AnQRDFB6HZp+zSYeJdqquwxqZtzg0WaXYABz8iJRAXW9Ib2n8
VjaOrlE94rlGVyWaLmdwpqWNRkdUTZGLUqshBitLFk1lMJq3SMM2vG0bE1SHOpepjLI0nW7lksti
t+RTcpaLkZ/nhK8XtZvHc3AR9o12isWzkdmNzn1FwPqO7m0Cpz4XqbR9hOjLPhSurX5NSW53s6EJ
usmK+zO0qyCFWCOvwpa8tyXCsZlada2mvN1pkWWwLgncodCz2Bc2H16uReXJHrja78OF8Aoeq+qP
WTvcMiraKyeC9Koee7+XPUhkHCVJz0c7mF1mpvC1brMOk/k2/5T3XbKrsjaNFtE0O5mY7jJcWX1Y
kgZz3KaVAq8OlyYWRaMPE155EaKj+uBmO5zh5ELyqTNldVbOtFqjxRTykBXE3rYC7HpUgWTpo4Db
9G6a1/C+ChqJZnyo304hy/eEeXIpiMnyyAYBvxYg2g7O981DX+jkNei/HCeOPDefKIY16EhoS9+M
rMjyQ7s0wZ72tX/TjwKUAVLBrl/m4ZL3bikjWU9hnGiTZOGv+cjMcoEzBMPHnomC7u3QejQqeZ0t
0chl+BB6qetdkATusjY4ULAT1Bev55GX6HRqeyV7T7s4CTN7T4q+vZ7xZ3ZXvaKbhyZym4Km43Q5
A5C+ILocL8BfB5d5yTO2C5H9PtFp4k20riHN0Pi2wW9T200PXRDMMcvpet/3hWU4E9DiWOO69vDc
rGqrCGee3LBr16mcL9WQdmlEaJvfLFQjEaMpiseJV/wSx8yr9tLNnTuwdmBXsqrnCFztOzktH8mQ
JDeCInzGfvA7kIMkj9K5HvVOLpbvhfbNTZsJ99vSzkBVBAPqtI+GEqcYyljnqWyjYODiHrNlG3FW
NWcWrX7ESO1fz7QpX/fZ4su49D6967Kl+9XNbc2ibh7mOKGuLaIC8mFmGoI1Q+DN2RqLOZxeGdZn
VdysY3Ff1O0aYUxTv2ts3kVtO9LXBmOAi5a5MB4cSS5F3oj7PlTzdQHGfsTgQAxYNPFRMgQdesoh
vVZhYPOooqW5dwFgyS4EwioiWfTdKzWp8oBEr1Rs8lWfe2qzVzhpg9MZU+bumG3as3GY6VnRjure
8eRuQqd7t3b1Gp51rViioqvThwUKOcu8HoY9gNxy652RSeREh5lrmfqIZON4oUzZnnVAkjRKdW/u
TOPNBz63/G3hEvthXMf1YYCD70Zt2QuBowFnBJVi182dvwVCDCI5NeN14Pry/Upsc8YrmuBsFQjh
m2whArVsRkYiRR6C0ZGlOtcYrcRt3xRnpRzcHU5nccg/sktKGn4oFO9/A7PWvTJN5s7pUpnbunbr
VdoX3X7WSLloZOv8phHEX7pBTK+aPnFvXRiKj7wckRxYt4w3YqkRPGClXlLuh6vZ6ekin2ZuwbyE
zVmiarFDg4uTnyAuzMUauOQ6STL3emVhdheC/PitW0P/FgU/PUew6RcrDTxOIan8UJlEXmNGTXns
a1PtwnVpOPzdNYc1DeyrEiT6q3S2bRfjbAc5uKnofmv9IFK0x+t67YwYrnDUqER/X9u3KV9NjZxd
z3uuy/CcYmoXj+0qXoZjysGtu+BTkDCcIrtepFhzEy/1DLS60wNI6fC6lHzUfk+sKysfVaZNrqeg
TV+BJ6luArE07yrv7vFMCqo2p+/6GgimGHRxM5sCByhlS/NLY1v2fgiSYYqrbCIvcFhnuMvZOHZn
Gau4iE1G9ZVIrAsPhtSNuayzsN1hEivWaMTEeheatdZRsXozRjVPmhsbYGJ/tQSdhq4Vmby77syI
UQ2dHZ0uGtHVL/ksgte6MXkbq9lldp+Z1r0p0nys9xjaLtlVnZc23wWukTjTmCQ0ONNj369vlrBx
Q3a2QQ+yM92M/3ahhNbslJaXJbpqV8VUA7nEsh6S8f+yd2bLkeNYtv2V+wMsA0iCg9m1fuDgg1yz
IhRSvMBiSpLgBAIECPDr7/aKzOocuqpuvbdZvkRKPtEJ4Jy91z66g94hdBkZ2nzY0n325UyG5BbA
HafVRlEiXla00usr69C/KewjSq4sQeHUTACDTnZN0hsWOjKJD3vkeWgL7xaSm5sQmx05ZzE0/eMy
+ElVrdXMvORB0wswNM2Qq0IFvBn6Mohz99JF4F6KsI2Hp9nTYD9uaBVFSdIlJLdbLtxUhgpK/F06
YDutgLjt1Qxt6kaEa1ciuN7frIF3WjwMPkjyPcLln4gbKygtY3/lrGTIxod1jUW2Vj4RyRBCItcz
1kMGg7I01IdjHVMztLd9C3+1GCcIteW+umUqotHDukmN6E9TF7O5bmD13fUdhM5KuM6doiamWZVk
pE0haglFz32jJAxFw1JfhBv862QN1/uA5S4tR8FjXaRxH0FMg+r2SmWgvtscpUmkpA+P88xpVDe2
DU1YooRrg7mEuw6YbCvSNnn2QTynKMxM5ruhxE664hdmEnQIE2ITWrKkbuUgC9Ys1OV1P6Y0bWsZ
upmxOxrYxHyEHTvyk1iy+Etj7ed9b5uPTSs/N7lkokCbML5soDNqnnF1JDg8CDaJRMHASvfL4MPh
XkWdOdhW5aVc5C6LFKClLMaRjS9qGpJKqcQXJuti7K92Hb+tDd8P6TzAiGscv4NHmJGSOr0t1Y7D
Jn7MdRu9pECAVNVZqDW4H3DDFCDatu90lv2TXCad1TpNm1s9T/OLWfTa1MY1lp+h+zZpEYwuP4+z
WKpwWoZDv3D2MvWE1vnazpees+Au7F18CSVsx7nRsJ9ztEVVGHL7ZTKpOe4uDIeCpDiEK5LbRdeS
JvM9CMBtPUu18SLXG3Hl0jeijBNtZZHTkYMCBdJozjrBh6s9ZOqXnavuO4dzvRwFHLJKYVFuxe57
dY9THod/l/RD1QnUF3gL/BmnTncwaZ6UZpLtq+ga+hnamTsAu8mPM8nHQypT8RgIoko7Ju0bmcaP
gwDL1aBxO6QhF+/zFq5zwaJ5fo8IVzcmjLgruHIiKzvImzdchvjQDYFG3TlbApmPHgTakhu70e5b
30bp55439K2n0XZr4b1WTC7zOYLo+wr5POyve5qTRSTIcpdwHqFuxeZ4vQnjb3F/Rer9NF5PbRfq
r7PNgq4ekg5WJuTgOTlPbOrmUqvOrXCL9hlyX7oJWkYD9pEiCTrB7gapw69t2659EQ54D4UY0jYr
ezxvCQEL90TrJTuPiQnTCi28HRRqrb65GeW8fpLo2tqyl1FEPuPg3VSRB9lmT8HaJ9UqRXDqFhZ+
vDr/B7rb3hSdD+QDY058NTaTOB7QeR5mw8EzzZxFtzDf1EV6YCGFalDS3Dpt5Nc+XF1XagiFtujs
4L6tq8dawaJEn2YkdMjvFr6TLeCp2XoSNrqBzNwAeurcjmIe4OePGBAoP4xpu15ij/6tCFCOrNXA
l4DVwTKC2iW7Za+rHob3VFpX9jrS1UCChdybLaUv8MeyHFwPargiWbd2OG4oqm6w+01b7Za2FSjl
cpSe4DCC+T5qNxqUhl9ZOj8SJmslLTICYEpwE5VxO7Yi7u2hsQnMkLEvRY8iTdXXNtaW3C9diJo6
mvj+Nmkz9Q/hTDddoavgPba0PJl3WSpqmsEfAxKKKX5ITMSzoqdLF30ZAH4GU2mDzAl+gOXVO3LX
t3My5yW6bRfLwuztqE2Z4sBlvmrhQGVDYcBjx76arOdjf/EZh6RTaoMGTD4OFhmTqHAAtXNzUEYu
3VvT9PHcVBuWCowQpISiSRXWLXOyHhrUatPZtCYYf9GLdpbVLQimcarZArfshZMQ7slRAnVap0r5
OCDiURjZ43uIAwBPRoBFhopvAarj4/8YgzwluI5aTL7KZevYG1MsbF9+yq2BvFoG65Bfxc2Qcicv
CJ1ezXc4/lcnA+twT783MScuOYKM3rHeFqrz7t3IrQ3aYsoQlwnQ2XKxJTgisB2vr6aFoJDdrigo
3T0ROfFxaRptlv64w5/Ct4UjT8zia5SZyY4VG1bjp0tk8PH2AlOKwlCXwFaikb9EK5NdUidATbvo
hhiz+BkkUbeixkHv0CwHKTOB/ThY56oHR3QXAsdC6S5z7Jg+71BEZfGxW9PRewkd1UIL7UpAUWbY
4rqZXNwNtdzAzOTQDqY5u91R+mU1D4aEw8eyPJemoPGSx3Xq9yg+wrkbX2Vmho8B+Ji1CGeE4orY
YO3U4EXG72TqUWWBX29VX8+JztvKKpAmrtjDBfbhnhj/d07+Ju8a+8jAt56g5Ha3M+FR2YeJuRPU
+7GW0QjcyuawcmUwvIjcbel5QQmXFtEkfVy4aeuno1oJOESXyW1CvMb23+VOeI+tNR55keAcNdUa
7f5Zd8HmUCAEQ40KFB0iF5Kxo0ridaz4mLmvwc6dlwVttoU+Z33XswrzuKZvisCCLrSwaA2mPbDo
RpSgbY1yQumTaVlvvzeBuyouqKjDqdz7tjkgP2Z5cBgNzYDXhEs+lZzE81zHnugT1XP6PtghhmCZ
8rCZSwiKHUOHmnp9P2YJMVVImFnfAC8AfCiUBCdXgspYLAokGoIMgrh136DzHot4QR1+52CZuWKL
+rRO+2S4CRo9A0Y3DPEI0HFyBHwReqOrbGI5TKVgbY9IHuCLSV0TFBHouNMih0WUBoLZ1x3IAe4N
nj+ZgMz4nLs8JFS6R48vu4pznuW1AB3xIwB+BPFQyOY2wDasP6O53NqnVIzqWnVFYXdCBZPcqDhl
3VdskZE/RjYWz/MW8TuAjs33RlFc+WzbHYAzbqCM7HvnCtmR7WPmmHnc1NDiIyBeB383HWfspumI
uEHP8mcK+TCtcjFvZwrRoqs20C2ftihGvpH1Oj5NsRAADBV7WXgzH9ZwIm+J0rTIU5CErRp2MPZ6
9wUSTP4eWc+wq0KjLWJZwwTEPe9sbs9NosCX6WkH0NnwzeHt5sMVbkA3XMop9eEBHg+cUhIh8Fg1
NrLYegMkFrpilSkAwajRC4qCyeu7yEhz24TUZhVhjUwPQBnkh82lK7jhdcKnhJ+ffo5VmzXFiAL8
YQmuFa/O4mwqUFP7rkh6ngMo6ZeurXCgC7BTkEse9xEKQLEnUiZ1b4HIVREZu3pfHB7TMABxAD9G
WdlI/rLpdqpDrl25rcy/p9gt7MWtk5LVsNjsWTO1GrwcYwsagg4q0BjOd9HAw0vWDn0K0If7sVCU
55cgaMOvfuj6GxdI/QjaTpSguMIvyLWYCU5BmvuyY1qoMt3izldm80IXg8pWXpu2ywbsvyoaLoKG
nh3WZGOvAW+lu4dy1UcQA+bRF4Mc6XuXg1koRqAU9zMYEVKnG/NoCvIQuYSFEzbWIxXth545tZU4
N1HVoT6v2kgt2fW6JQ9btEGGjsKZ32fDGL0t4CSawprhPdLj/KbWeS4w3wDaI5hIoE6NxS0/qPcm
2EiD2soFZYDK404ZBHQ0dJfPU2OCsxJY1JXq+vRhNet8s7IFaQ2V9rfQBdJTwEn2CsW4S3EbNMlX
Ge5R7WKin63y4bnX8xqWwmbbtVojI+CXCRJPqnV20lE7JdWeByicxi53x4mFdnhGirerFMStSuFW
j8slYqZG+UIvk59b0H0bfWu5d285X2khtSEIP7K+HrOB/wIwmFQxi9ePGcr9I405/TqDIX8jeAgr
AocLB2j/DamZ7M7Bpj9Ku2LVZeYLEOP1URrieZGtM6FYB/tj3gQ9Khoaj0ecB2pCm6GjKkuBl+DR
t9sSqk8CYkeVOTQqC7LOe+FaOr8G2RC/iDaKxzKGqn+WcqIws8BK9lH0zRuo/6ruJfQg9RUHVD/a
Ci42ckhv6GjnUT6rWM8xe1hFu2CX11l2pYvUglw2bH7nxbjAa4BlOD/EHjCMP24h0hZhFc3Ere2Z
mHYU+xkotl8/8s5t7Bub4rk/iTkb17jksSJrUGWWxZvC5tWDR0EyFoSDyGmXkAroHN1RNmbEd6Xq
E0Xc2XgHFbNIQscOcTxt2edkmlZsKovsBzdgH2MtYRXqPJAGVeCTpgGSEoOSAlCMMh5clEdGG4sG
IHrMAHO2cv5BlsCnuoIlCdSu1nLzfQvPsWt68D6y4VcMHPfgAhukEc1OlicbZStamC5yiVKvc7Zx
KypYqRn6PoR+OifuhZi1mSu9YZYTrYmMjF6+mn631Bd4Ftn5cptjlGTFLlvsDCeOoKPISyjW108S
Jw3Jh2PbOJsun0zQ7CErOp71+Blo9jRxl2DVaJgvwms+JKUjeZbaw7+25/7oJcM1BCtBYB1eM6+w
Kq+B/9+zBJDKspWA8/8xzvKaArI/aZCITQqWsk7b2ADessQFiCp0Ahbdv3kDfzSCr28Aljpirvl1
ghIian8yBzvmkSJquvR7//MNjD8ZjbHPB9xxwQxf7KdT+uv8hMefzuPPOQDfZokMStP+OtbzH//8
rw/ziP/+PnHyv//n/73OGP3tEf9199s40X/5W8cf83V4jf7zL13fzT+eC2/m13d3naHwh3/8ZZzD
PxnY8HM66T/54R+mOfxhzsrvpzlESXgN8PzzeQ6ffuj1/7x2qul+N47xOinh10f+OtEhTf+G9GZy
DZdRFiLOgSf9OdEhyEKMwkJoG2mmv496uKbCfh3pEJO/QTPBvZahcbriIiBFYN1epzpE6d9ojuqM
YAoDXCfY2P/JVIck++Mtxa5hM9jvMbArimTAXyJwjUfqZhJNe9Zjai4zKreomEKpLwiUxNUQr3C/
ehPRZ8BIaBwbSCQQm9CI0u0EviSAUMRNCu8nVy95ht8B8Za/dtmK1XoVcaAV5fNldgyZzWSE3+D6
lp0131N1MMLwvWRBvCUFZrqClIuBHVY29z3EB+QPFx7fTBn85UL5RoEAzpqPdNI5LyxTvMwT8ZZv
2yvVA08QaNP+475auBTb4A+dDUgF2c88gSejNxgj1OFgmfRWr2g+bLkHfHlG2Kq7xUOorBS59n5z
8NRxKXTVAuI/qWiZ7/bNT2gyI/JpV8peRET8By59dPBKt49hDuWnyKGHF/kw9TDsx6SrgP8NSGYy
OxXt5seXpgX+EsJJKKExd1VKFnrBvv5x7mdWIMdn77LYHzI7rCUa/Bm13WwhUHfx+tKDknvkM42e
eBwRV8yg0ugB8zDwiYcs2Kvc8LzAZhfXIewXuOrLUOE991WkcbCg8RoL9LUpTqnoE9wheaJde5vG
UBupaR+aDFR2FcKcGKoUumMZsy0upqHZ49s1AHVc6ClZiyzZ0fWN6ynfpvVjDEJfoHjeaR3YEKSa
8BGKND0xfB/M3O5ZeFoFee9EyCqDz1L3fH3lkyc3+aY++h4ta+7J9BlmgL+hrUyL0WdtxXpfN3Rl
FVLLzbOOp2i6Wi0DWPpxuR+mdsSlHhDnKSQSOw8NdNFHJB14FbSpfeegWp+QYxA1a2A3+V3+WMGh
+2Lye1LzpWse903oG5dDzoG1UkYZdbfI3nJYTwmvzBTwJxgkb2hrppKtaX9uE8Wby7aSwT6BVZuX
L6pp9GeyLeaXTsDsSkbJLqJZopc+iUWF2IO5ZVovCc6BEZdsQ278zoTk8+Zicx/IMKjDjfxAzPNz
um2zLkc2LWcrYgO4NCIPfkgpVBXls/esac2HHYgA6jU+1MnCB1PuozHjicSIqx54Mk8D6O9t+9w2
+0wqisZJ1jqAtoFuSdFix7cMyn0dayT5LXmy8450JyKft9B4kIly1PMnK8PHjdF3hAXeiTKFwqyD
WsFbkqc86WRexmm7qKOFN3UkTZh8Yjz70HD5A44jh7sGZb5WsDJPbLA2e2gHaDlTnnWlaJPw1GDP
ecYzNEUa6fZeL90FcdztDAdy1LiZrz0U1IstvNO53ptjxp1q4BzK97ELpHlWK3LWyOkeRGD4I5hT
EEhLL2HJRLbSNnEHQ/Kjj6P23KOcWJ5CeFbjyXAKdDYzXlz6iIi+7rScEMIiM7vTLOJ1Gs3tuR05
rRe5bkWSBkFFZZJ9itWIynTdLxNJgxNiVO2xzwaYVUkYHBj3kPWI3w5o+a527NC/OSC11SiW7ZJ1
6SGe1rGQ3FNgDzrui14J9tTOY1/LpLdFAsSlzGwfl3AllxvRR/AzjIGFGesOAO/Y3G2WbbgCYt8/
LANhZ7Zm6s6hOnzdmqo1w8WQvqmQo4TR3DVzBo49GkHVXRIU4SFSAtUM/uTsdr7XQKflZWBkvqMD
hJmCxYFTxTLDXamYYVF67hObYadSyxOQ0+hDxrK2TJCqq1pGoe56uYMGD/iMnM3Q9++7yE0Ru3S7
sJgKGEP289BDIWqtaV3BUBWhR01o4XZ7P+yN/wVdvcVP0/TQsgZEQtpJc3Rcf0P+GCVz2uZ90SYT
reaQmDMfPWyNmatbaNafcbAkh20d7GnaFwjwA5+hYK2Qk5JyHLv1WzjhtKnTONW3EGPyg23oS5Mm
2Qk5YHLpEB8v1ZSJ45AG8BR3ddIyA1GPA7aeUtheSLDYU6gmciZIRpQ879tzssWuxjwGcoGqivET
V49PSxLempTmFzelXY3e4pknuy9T3aTHTeY6gxzU/WI6b2YILFmM1hF770bRqgH1Ws4LrIK9EE2P
jJSLHhWdMRjJhb5kWKJ3gDi6+444KN2DDEq/93nFwBfc+HXhh80sFzfC7yYQBr5jMgeShaPcajEM
8naNoqbYTdye1Z5/zfJ1PDdMfV/yxtSm376OY2xqQj2tjcFxQ1V7zkDNnMw2RNXIs3tL+TO4jege
jfdUZMayJ/TO40EF+r7x4tmAr37aWvHocF1vuGMhVuNw36TjfnBJn+NohLNOisTq5MB2rSoECJoJ
mR8DuCh2/mPce19sBtf1GSpck9zsAgmgO69JM9chTk5VhJ2LZLESmA1tEW+zR0RnynZSt5AH95ex
I3nwhhSq81WXptleocsPS2hxU4r+rqfDAPUQTLw/Sda9MNA8ooJXj1JG90OMlAiFATozCvpBoBO5
utPjDz8jbI0BJPsCLTsM2koKtX+KpHGfRjRtN+kq6MXAeTouPthWOC8I8pXU94DBMK8BW/8w4RrY
dgXTQSBOjtgxsz5IvniRiQr1nLixMEWjgoXp+JztprtBcFRXmPdcp2m+HXyYNd+X0ARHvW7sUfts
OWzZQg+RQqIMRiS2V4xCwQXqPebLtKRpXsFigSsS4wrBrtcoOsYIYWm1x7YiOzOYlmDoVuB0Q1Rj
jmV0UdKMbb2GSlJdQJ3LswInFzkwjbOtyHybiVKnpiv2fmhvvKZTU+2ZtuZMWm8uQ9sH52BZEhR+
HNNaID7F+QMSKQlGVKz70h16tuQwU/MdZi8CUVUPC/hdIxdEKyeIeMpgbzyLXGzQuRI0rzPN2VF3
3B1URpLTTlsI6ksPzLEgXqUwE5RfPyEzmFdc5/QWAdKRFQO+/Lc96uJDotkRWQMD/XyHsl1kE6iW
BdNKSj1H9tRAhrXIhiCqGCEIBPYhEcAggnQZyjEJs3PcxeQT6AZRNpLwtmxMlPXAkuLJ4nZZSdmp
dX3D5r3XES7SZc6R8Uh7WMkpA6uHb5QjCYJQmityTK2qt9UIj2AOg0q8JnBBYqjUDxPsGVomfWvq
lbV3km2YtrGN6+1mUnbGjDAJLgSU/pMelOlrsLzDMZ4SVYMkjG4ytMe2GqbYf3eglz7nqLk/hj5J
LzyGSlN2IBJuNUFpVsGza/I7ODoRtNf0bR0j/clzqCRJw+LDEOxNCX2AnFXod1VqIZL3SMZ2K3Um
MTMBgifOkjC/wygj/yOENV+uSH1+wX7a3SA1QWu/xMkbgszal70aU34IoAdm1Ur2EFMZRnUArRc9
G2CiNUugkc8+7es+7vJj7kZTg1+1F4SGt3uvm+0ZGK0Cs7I5BFcB7YFVbb/AdHYLhP45PtBuXpNC
UqnqJbRrOc6uKyK+LnWQtMkhtCT9Hk6hu8Vohf0eaWv5IjfMGiqxn4tf5pXqD/lEgOlRMjQApUR+
M/uG32AUFbkhIGkQjWXLhSxN8hTt61ZuRM7nECpGHVzZb5rGsvZTSlH7k6RmjJtyTtcWnNQwToct
kewoAMOdHUEtLvNh+zCrIToERNUrmKWHrlEYsSFGe49wS3jBJmErLEAsltQCdLPY+TBRoyvbYJHw
50VS+5iO0H2tX4oZAWJUDLG4yA41CtD9BQXUOnxr+4TtpxR+a90tJvnFrvP2PRkdzFE55O7OhqGL
DhsUzJ+Kw//2///jINL/nspIMdDsX7X///jLEn9+yK99PyWYwRlj0UEtijCthGG8wa99P/rsv2Fm
WvIzJpGTBM39r30/mnsA8ASDRDA//voTvIff+n5MeQToTPB0iJAg0PCftP0YgPCnoAbaabyvHBNL
CN7PX4Ia4wLJ1/XJhsyyBMycwGtYcZ4VGUtmcpmlzTAESCzpuptjj1DuSD4ByYV0109y1B/CMV53
BTQwQvh7UCBjN1GmFiOFspcugaWB08GIqaOmlOh8pkOMQVYjfMHcn0SwbQGcJkR+RnuGUThqCzsB
Ev4q76bBC/R8tstwWmRyumXg9G/mYLTkLLrE3/mY8w8iWiQY5OQt0LM9brNNr7MUMO+ACXkrRiiT
o3CGFgxbzIc26fap7Frk/XBabtgZMSolrzc44Vs1qL3BQIchcc87fN4vRIbw9jAh095hOBr877Bd
N/RE1nQ7pI2GDMfJ2eHoLGbsVCyfu3MyNkt6n+erxUHqCQZ0BAG0/UT69biq3poiuI7Tase4P0mu
toPYFcoW2OF4YrQR3JWj5fYhZHx6XzdPnzdMYbTHeRWYQaA1hIAGbJArdeN3nFCjqgRb7Buio/6V
73OalKpZpDu7GZkuFKIMHxSesgnfMJ9uwfQDOhx1iKMlpr2tk0YutNBU3W4Y4XBllIGcE2Dxsuj6
DUcT1+lrLry7Ddct18dOIGF9aDWqPjC3NK4wz8aTpyXp63ANphFn8cDLZGYO6JtYUwQIhQhKZkGq
QjaI1VwRA3EZ4M14QpKurYDtmOwQbtuGs1PMJeIWtkExtBJc6EZKVkLQ2X5JeUe+7MhIocLADKxD
zztVIxbov4yYeRoekPRnRzM7+UIn1V4wW2J4m5FBKDixdCtl0KwYiNI2pApV+oAsq6pM2PIaYB0C
/FCZKW4a6qitm2ZYDt6C32lTlT9AqwIFypUpDcTymzbnLi3maOwxtiMCVcvQhH0nIpjPCHOF53UE
goyRrvwzVgMAV4xsyL/y0dKu8Hq1/bFZl/ADHzpz3nB+HkC2pJjJOXH9AjPsG9lYUFmPohaj8WB1
YQV05zmFOV16yN152SQZiqBkiG+gnEEWgN+JZrxNeMH0TmnFbAipKByDqNJ8+QDsW90vGdm/DusI
UWNp/CtkgfHEd8Q2yiAgOaSbALaQlYF+8LOb7heGGQ/FOgv0tKFFJcWAPVW05fPHpFmgYgT5dAaX
2HxalyujDENteO5jGZZ6BzELyOu4zsilqJRDyECEmDyxdjGlRw4lP8xTHGIYGeOUX/6OExi2ygd1
bdgwrXT4MdHeo0PClEJ3zRlZ5/Ni4us3Qbq4QqZ+KxlgstN1jARoo/CL2/wnBJlx5vdN7qrchqnq
K/hS+B4xG2tppUkeN41SBi8LQdF49b+q+M9z7N+ciiD5kJT656L4n/+G1lUP//mYfxyLIY7FKMvh
YFxHCV//1sBvx+L1xGTXVCjmS+UhS6GU/yaHU8yzDiPE4P5bKf/tWMTEZEzahSKeIrqc4tj9T87F
v48d+136ilz/LsV18jvGLWKmMhJif3R4yNiiJQj24II7fBH5ARtN5s0bzot4UjeCjCko9x7HaiuO
qcbQUXYbQZBEZmdEQZGuBZt9LJubK7zQR3dTAFwJMCRAiIYI8AeD6vTR9GJ1HKpSx7ruljWbhWm/
4/9yc0ImH6/1EczKtuzY+M1oXHtL7Qj7GXR2lgZFmwVbCZQTHOcNMmQRaPpoGzoPX5pb8h5O6jo9
MFkBlL5gFhomctZZ3GwpGjFn2vyh61bsu3mMBMuYIWFVMgOdtRiMwvC1IvUBv44MmpdM/u+q+f9a
NSFcFdzn/3zZXP/CxjuA9N8bUL8+6Dcbif4tY6DYIR1RWEIwtP+xbtL8b2lCQqRyIMAw5E9R6v22
bhjWDcsQgoXH80cbCQ4TZsNjSdGIZFdohP0n6+YvJhKGJIGtgXCB4ZnZXwKj1CaLJZBzzqA+MRui
nxr2EKlN3mOIVfZvsuPYcH4fMQYhA0csR5AaFTIGg/3ZA7WagJPL6HROAVjc79bTe2Gi/NXjCtwu
y57Xv/sqfjVAfz/4/Lrkf7clXF8Pk9cw6xDOb/jXuboqwEB0qIZ4vRGkaYF+EdiXcDu9X10cnTFS
NYmgNGQUw7i68MO/fvE/Os5w5xBYh9MXY0eB5PiXwXtLQLSbMTzkvEOT+I4yHAmFAUzPrae7e3Z8
z195SP7dR/4fLjG0MES5E4wRx1AjNCi/97lXvQqFrWY8q5G6R8hC63dkYa8FcKfcY0P8f/yCCcVN
ipfD3Ys/bPDnobDimjcMEdg8tVCaL2kG+dm3aw6GJAo+YwZQ8v6vLyv9y3WFVBMlGXApRKvzMPuT
kw+Vi+wNv6b/Zrf0hUHRGz7s+0IsGiGYMyWcFApuZ4qvcXn6vFg2vU4S6cyyTfp9usaD0ufVh+G1
N2AwKKVs9S11uXuDqvdv7gKYsX++CVOGmbRY+zG+TSz2P73facREV2h+5oSurok/BCOahYtuBoKx
RdipK6R46XaDZJSHU6FXRj9gDfrnAEDRCTHiJLnpNOZ7jqCnvzQI2iXQ3K/jwjFVGGNBEW+7R5Rz
bKFXhgNmfyhL78cQlDlod7ZT1M26uYr9HVKWPtyzg2SO3oM6ClRtUjJfJDIYz3RN3CPvchwsu7Iz
+5qBAPOYcrU7W2MOQyguKmLuEY5DkFSI3vf5SRAbfBIDauzn5Up+nhUXmKQJIskHaMxC5JvpD9yl
EJkL2nXC3a1xbuMnN/ntdiLtgBAIQ+2KQzMOi79vBCiisU6d1e4Rsq17zPsFWTTHF/luRCjfdxhc
5wSTg5YS0pR8z8bIPhKtMbw5X3ZsXw5QbS2oYl+QMnLP0HdoWKBFk+9Ru7rnYAnoB7aarOr2jn3B
jOMQxbHP3XsCuMqUSUzhmWvO3LOJFT6p7GNMZxo0XhCRZP4aAq1GL5Jt7MtgcB3hwOK6wdX98P/Y
O7PmuI102/6hiw7MwytQcxWLFEdRLwjKlJCYE2MC+PVngbJvW3JfO/o+n4d2tB0kCwUkcvi+vdce
Ah7a4jfBM6u/8+ZqHEvTpAu2WLccGs512vtRMGmc1Tp4UPc/xqrIEjYBwkrVcJPm9AiKrNbS0Hb4
suYMBXXfKaDFqMRQ8pwCzlXlER5NQw3ZZWdFgRJ364sYVfDsS+bTTQ96btqWs804GSvXfqupFb6K
BGlm0pTBJZjb4FkWiNRDu0oZGaBEtMjG5HVu0WtBOZP1dDcMs1Sb0QV2giK5k6/TlAF7Sup8gUsE
WzsJsVFZCLIzjJh4ZvmuCglc6Cd1e/i4//bUO9iUfBuhtocC09dEFzUQrK8fP4OSs4rKWc+YNxZx
0Piun4TXjxuVBMEOkwgDWKyvhws8Th4wa8bx2aARKqOxUxjXm8kP7i34BC3MXU5vKBELX8+uPV44
6YR+CazqQbqVjuovrqd43OG6mMPY0viFqkgN/aiM3hsnpAlaJU4dljJtP+tDpjYNCOb4Hp2ZU4QC
+w1NUQEI9mJCqXmF86TeR9xgY0RHeknv1KyZ6qXj9ot9V3H670wAueGi53Wo4bnH5AMzBmKnw33u
HqUVC1hdM9ozSiqgVYsIWPB0pKhh71BsW1cH83o0juoQB/N07pN6enRhrEVCxgg7YfddbfyHVP6F
8bnTzWYjwWyG/TwZt1Ra+3slmi4J+3h0vvR0dGzGV6fI46ASfR6x8x9sv07KEFF5TWegphbbDjQz
OqZNF/XhCbWFe5V6hVYD9+N8MSpV8sAnKjbhgqVtX8mlfw9S5HQbDE5JumFwByc7hki6wTwB3cDw
vPjZqiBQbgzNfmIPrVGbb94qA7deRmvUPjQQskZ+0GLQoY5nSM25070Lg39BIzJM9yxzjGUzrkR6
cLWYVXpp0z0Hc/nqGH3wXM4CWb+XrD0GZxwpA00ifp5wS1ylbcjXuVs1ZlBv3yivJM8Z9bFzWZv5
Y4Y74IWOES9WMDuwk3XKTqlnWUdfBlhzgiDGRKD8+tFFLbqklLWQ0NjJzrBK3zk5sCSCl6WTxpey
1bTluKAe848WKk5LRYbsJrpAUF9PrmlZX5dkdNwtronTvx2NbZeJIwC4R0+I5v/H1Qh21HswXT/3
sF2po2MN2rix0Kb/ZG+szOp2wrY07KAvAT7/2eeIwKDBfVXYzu8+x8rT7K+YQfl5yYrVPjmQeeOv
ga9SGs9wd+rd4tdpEZpJPtjInXPtUlIb4daVsaQM6CSf6aDWh9Su/FtPWPom463a4yBv82hGSvwK
ZZW9iOwd/2KpVItyY+SxQrdst2mBRHWLmzBpr63fzcfZyvwrOIngucUdhgiycLt3vcgCCovwTMPc
XRg0zcBI6RLd34BBWofSkFRik4jauAKMZy5tXLheYRbwd0aMh3u3F8EF0YJlRQWUZhTUQ8Y1eT4E
wFTa/AeRVwzByUqCi1tIgBiJmTPft2N7mMXIPDg6SdftMbf7F3yxRBAAhCjCjMWkjKgOT3doSXmX
HNUUe29mHScNKN1b8WK/LXPGhP8xBXpioEgJRWsd+kovxB3hNwi4MZDYtJoGfQ/jkA5822vde2Xh
cAwNq2XlN5fGefMK1scOFaPalE5atBvUM4XYFL3jsWOYOdfsf1yWQaRGsW9Exk4i1jSWLw+MwLkp
2vZAS2O660f2viWC9a2xFNV8MpXpVrjREZFNN6AMTSvS26B+VWYjBaXOkatOS8l3VePCR1ZtOnv3
Nu4AZBDSBQxYAupMmhwVq68jH4Cma7unIcf4HGHjmh9irXZeXWEwsc7I0C5KtrSK/rOz1V4IxmFe
9IyHotb0kxyE9h2IdYCfWAVTyDWzy0k1L3g2J8Ww4KDOSt4EvfGIopvlKWmnKt+1WDcXriRd7yjq
YjgJDj36aJC+w4LZMlU9xOsTzTKM98tQMuIKvKZXAJ+cGnr6TPhznU6u3jgKYvqzoc3Io7lPbC0f
kMpqwwOalsKVUapEIvx71BWBy1Il8bZSQEiaOd3NeaolBk5OdsvJfkJZD2CB7UaBumWb4ijPo7go
0w2YMkxnLrodnErsQTxT6KccyT/N/n6MoJUSkILzfzMBAD8V2SJvePzNfe0zs+Sj0D5PWpCeNAyc
QAgESw/49AMSIAO/r6ftikE5fI/G3VQ0UkPdCzCzdXFEvs6nxGdKt9pk2Bl6YiAgNxCITVNzrIGB
0jcsjPsK2Ecdsg2hITi2KShQdiS9W+bfgW46qOHq+BAsdYm7oRmxatadipgVvldt810r5ttgstWR
cc3GYGj026CX+q1TzuNm1MvI7ebyMA0OWBusdw8TVcBdxiK6yRqaaBP0L1vv7ZvJHKpPPG3W5Woq
Tqx85d4uc43yvNVHfuluk6C4GXJsuxa36lafZfIkNXd4bWvTutZjSQGbtgAbyKnZF0gAN+6INcG4
Z+eH8wEx/3fHjZ2ThSElTXFaBBl2xwqDQuwftGz55jQuD8RG00x0jAPTACiWXkDAm7VRRhorcBfO
w7jOIEJnhmC9Yjakbo42wdSOrjU38gaZA4O0FMw2qdsyIhckYzGSv0J0d3OuMrRFbLs3f3+MWk8d
Px2NKZZx4HDQpxqUIH7lRC0APQJWPInq4mPTPyJ4D9t14/v3n/OX049P+BiFCsPh2G9zcPv5PAoL
hBZ73ctDUeETDQe0rI9N12rowqETndGQcXT5mA7//nP/cvTnc6FNOOh30b9zUvz5czmSF1ZGg+Ew
ZYX71msQ1stuKqadIvqn3dZlNd+7LqKHqBnXXe7ff/ovLTrgT5gIAEQBb0Pu+xdG1dxlVE+wIB/A
V3MAwYhvPhJjVJ8zr2O27xPJP3WJUs5ad97kSjC5f1zC/3Z//6HO7VAX+NPDWoXoP4X5/Tm4/t8N
4B+/9Uelmy4vNRTboYtrEkvl8Af/qHSb9r9o8lKVs3W0juDt/12xozxuQPDywaDRw/qobv1R6SYA
0OIPojz70R42/puK3S8EtLVO5xq8tYxhC8WOuXa7f6rxAFGX67bninqGSCqFD4oeF8jqKPfU+MnV
nPmUTWOVb3U971/72h6fmAXRaXRB1bz86e79hxrbr/WY9Wps4upWg4MOlm0tl/75auxqlnkghvFq
NpVxTaiwcGzwauzcE1KHIByVPbx6NKzSsC195jeglIx+ANeeHfmBV70Hfa/f8jcEtsaiMJ4Qc/jG
fnad+JsBX3va/f0Vm7/MfR9X7FJxDUxIojpt9F+uOMWYDgC2v0KQT5KNCwf/aaSOZ+16b0bUPXKS
ylCr4YBePGRPHEx0a1/iwmIxHOv+XUxdZ7AGS2fD/rbGC1sKdoxe6+SgpetM3OVDcCK9THToxfXg
uRPNGWY+G42009ybtGUbuf/7b/XLRMuXol/AMk0pmbFB3MXPX4raP/ZVtmBXqprBc534zDt2bjI0
ZMUmT01t8CBjo/j89x/7S/mY8zUzNpDLgG7I+o/1sv7E6AR1kNiyS6ormj/jChF8uIJvg7Eei+e/
/6RfZvSPT6J+RinXp5dERfXnT5J0j5eGBvDVl7r9RiQEu9q492czRIe01Rtg1RH6fh/NteWo8p8G
za94TL6lqZsOAY22S/vr148HCZpiH4LX41FXI1pscN7yYr0GMPXdFvsn6lGdR79XRaNAMeW19w3/
OAkDwWxfJtdq9chSGWyXDL7aE8wQ09oIH+GWZLOwoTJewoUHwNQe6L8tw4/lAPcNoaf/6TX964MC
Psm0QXSjafOurkvWnx6U7g5OhSRKuzGGuHxDJ0eJwNDyvrJDaya96aREmn/lTAppa2mAN2PpSiNM
qN733luWOppF4mFJyMZvaWt576MjhXf6+0dsO395yNhsGEQufTwsLWxQfr5Kt/VTHX63dYNyQcYB
UrVALPs1zyLY9eMwRHgF0cIj8x5IRRQe2IKKeksr90jXSdIqmvJekkk6hV6hkheVlfWRgkEfSqeR
T1CS/E0MkTgaPvrleOWpP8ZZV13V2lBv1tZ6khh02fF7c8AxR1EeoOkU92aW3CXQkSaabV5zpcX4
2H/07d21hW+ks8ncYA/LEurKzy7F2u5Hx2GfxCoBWD7UAEoXeBjZpaVH7UMvoFbpgLGKCJZs+k12
Tf8w6BoKA8SG3i7umuFIGqT52AhDkdThaegSFpFzJP9QK6RVo30ZVgmDBL5xhPctj0YTFO/pKF3e
+1X2QEl38sJxFUO0qyxi5j7sDbolt9Bipq2t2mZnfCgpCsdDVTEqwh6icRVblJ1FqVMGtyIGE7YB
W90fWGpMFQGt55zVe8XnqdTF2WwD+eDAI9gPQaaZKAPK5c1363bb6VO27MbcT3Yalso3wCrqOwBM
6UTgKqnZVR/6kWmVklirqGT+0Je0q9Sk6K3yQN0edt2HEgUNCqqU7EOh4sUKsOeHbsVeJSzWh5ql
RdeSrDjYT2oVu6QfupfsQwNjfehhJupJF3oASxEDsW36sgxh8YA6ehexMM3ltVPatFrHg5apvP7N
nMust1pIFsj89Wuf9xAlQRM0yx54Zh9DIUzZu2dmUT/gOLCOeGnYUQ48gxgcj87xFDCGT6pGHLMe
9kWumi3640SP2qI34lvR0P6rD/nscXaYpyLoL27XW4wohW2IM9PAWrhzNZHFtyOvjptE9HZxfRtW
3pU7yphtEGK5pGe9nWDTRFocINEN5xixDajRmGKFCEhu3KnCozvQxewKdk6VlEvkL9SxosrMYbqV
uMGolHVz0lFT0GBb10nqf9eG0Uv1jV6bPehFf/CvDsqM+FRZXu85WVRNXbPMhw4JUguqKBEeePJu
pEYcYCjisFu45XygPl/KyDGxf0fe5MzFviWcRMMCZpsvmiw5vgMDyRHi5KWu3VKm1ag+9FX1Qs05
KI9Wi4xym4vevV8GRPPYSWrTOAslOo9ug0DmtY/bUVYPLMbWCV+rme8GyRVs6x4z1Bar0IKhJKOm
fVOimo63Gq9KC5fTGE60NZxik8RWMmw8SLZIqT726BWJvMs3LMaBCz2nhyyEq040RwNlC0JlIAoR
6MrG2qR1Gm+WIc7xRKtWBuS4qMyOLODbC16CDEUCZz/ksTKGH4dpwpNbg/DJ+ihSQyVbCrQC6Qs/
FxoB5nWGTwKUeKI8hmFiSrUvLW7tmcQA3iPzaixkVqahP9qa9TgXyhyurgzmelPhar5BD8CSlKDU
5RfQl3O3CNUxqlc4OBS5G4JGpl2nnCU9G33SP9q4vN6cKabC4RsMXgIGoJxuO3ehQAKeYi2CWASa
RRiDtymhMq+FUuwssiQbHzo0w19lKyy4OCqJ6RM5HCIrP+bvOEVNrNBHNwrykGV/+uhsGT18Gcoa
JBdFPWEs05YIiyw9tACcAKl5Ca28j1JOpTfr4MyypqMK1nESnmabBorerCJAoSourMbVZJxZwYJn
rNWM7pJZst34RjAh78JpaN5l6LPze9OvAvs42RlNln7q182nmKc7B73/tK1VyUfX9UJdaDLLftnr
ubd++bWRppifuC6wApTcK77F0JBAQIGQRkgU5COvjiySPP1UkbkDMmtgV/CjSWKYfSVuG8Oecbpb
Uug8btVOw01JB6gLU31ogETphARv5xEfAU+dl4kiqcEEAiJn3Sf3VUmL2ApOkK5TPyS2JmdcwB57
UxUEmHBqs/ne6ie9O1P/pEVXS/jLDz6rBY0I3bhiJWlebU7/zRqNkponyuDBcCYmE2IBev2GLgWA
7b00ua0ruG3+LS9y524aOqAeDZG3+YtCI9kdgGWV32fCRZlD0oaiH+cA39qmsEgpzhFF+qLpcbkr
lUwaIGlMc3OrxD2K8O4MkShzNo7ZmuQFFI7NciRMirrEsSbbwqx4TTB0WsHRrmqj+VYyIc8n32BI
beEcMkYyB9kAbo1l3LLIqOZstIPpYvkp+pGV1sJ9gAkq+9IGQGS1mW36aQn61njHHDN3RIwb3ggz
0eRPTaWxojAVydJHyWNBjYNdn/ircexvptkDJTN2DZbM7mCXWNoPi1oRt9DIumUvi7yubyp3si9a
D65lK5qqHM8J+U0i8p2uFI/sRKhR0yqEc+ul3RjmolvNE2r0G1aBuXkoksZIPxs1Zc0xxHqaz0+y
t7SAPwb+ERUjlISTFkv1Fd2RNpKZ07n5MSWZ+9OELm7ZtzTH0m2KJQUikNln1t2UF4tzLV25Ytrk
qLs3tiHgz1JAV91WQZUDyOzT7YMn5VGS87uu2BqTNbWbsQDHuKdtyejP7SnxNnMMgiaKkQE3L4Az
jMdMIPfjdUjXvmFSdndVgOpvN5gyIDWkFC6pc8MrsVDKN8I8H70n6uB0hhRkaxvQZuGP9w1uEHhU
CSN6izyep8nBAZlqavV5ffFaKaw7cwJkeCSjLeB7TZOW3OSttla3O+BO9MrKob8pipjrb8lh2XXC
z8VGoeU/zo3Nez+7wKsRzwrv5mNX+r+VlH+opBg2yqM/beD/Uko5vr+J+s/Cp99/4/+WUdD+cVyy
bIOTKewDTmx/lFEM7180WAyHjeYPRdQfsieEhByIdeakD0HUKhH6vYhiG8gFKTboJivyenC3/psi
CsUXjhJ/qoDq61+gjkOMNJtBDnS/VAFyI24GlL/u1RG2RqJONTVnQD24bqk+zI6HDgEMpVWd4FG4
xcOSSif4apjeN1EvzgOuIguxc209clqcXnJPS8+IHCeoQIQbxRy6Xb/EW94FNarrZe7vtYKUV+io
SjVPetXEWshuo7DKcx4gLBzHIsuuVPmBL9E28ncp9J0jMehW5GVDQ6vcSDZVWdjsw31wz6lhggMP
hk90F9YivK7iS2FJeekGNmuzOzYnM2jVO+v+F7vs/XcbFA6Ld+3tdZnKL22Z6/jFS5cqdPdmwazi
+/pipp9qosheZjEddHi/QEB87VplWjxtPKgcgpQM7PttYCYjrB45GOWIHw1OGU5Ald1qQpgvFFAu
9mDJjZFim+8gjd/PHbicHkseNBT9pSDT7mkCcH47VdO6/gQv0wQAc9TB21tj+cnOtOYAksO8tmXZ
Hgd4LhHo3fRSjpCc4JmmN1DC34K+4SAoK7l1sOieG2gae7pE49cu9+IjGWXWLq+MgjUF/fmS+ehR
UOqB7Ona+hCY6bdhMLFtqXT67Bg+Bqgkpf+HE4J9dln4X9AI5VvHI6Fy8uuXMi1fCJhIb/BKcM4T
Ct86+KMtoDrIXXnK+V16JVtSQMKwi8oRFrGVBuWDt9AAQ9su5HEdkU/NiOHSN9iZAVIucgIeBwy+
wvN6rh5INNbWETzxaLnzBosHXgM3N5J7OzfyOwg1y22shB6JxW4uwjLZLaf65PApVr0NOPrvCcaE
BI+qPH1QbldcnFLOFzQC1o1J1OrOFbG64+DX7qquA4Ho27hHDJ2myZBr8nuA2GIIE2Ube8L61KVd
4vQwOVV36WN/qcPJVck7LF0tKjidkfXbwyKcB+mdDRmImsBXT2fnNGMsbYOFjmyFHClqXOLgEr8b
nq1pHhTcfJhYOeFKM6IdD6YWgQSQSU0nyrVSy/BTmcGZZuuU4Rq2B/iDTd1iw2PRaLgor3HlCSxX
95S01FPo8pviez0s9ZbEgeDgpbl7aR3t3V0wuFoQFTnSx4kbWq1GdQaWI51aNgA7L9ODl3SEXj62
3lnGVXrHgU3sisTRv46uUeww87q/ASVdTsTjjTisR+HuVas5sIx69ZmKjXWn5bG30T2fgC5Kngnq
djWfa6XZ9KH8uD75HPoknl1NbOfBXO48h93DsmLfXBfNBOUN89iZeUsbEOycX6jh2SEn+lOaVuDS
s3htagVJetakNYcOijKM6AFfiSINpmiTMlNUeqoJ0W7NdHHHjJJJPG9T5S9PEBQnirBYU4VDl1wE
hE+1vR3fEM3Z3pF9tSGYq31M2Q3fQ4k/tJW13KpBBw86gQoeeK1heZrTMY1LdfCJLb3LSlgIhjJg
FXAanR+gicobrEDmo2myD0t1o9loK5thUK06+nMq4mOFPephyhpyaEEngNPQb0pPwxRSq08J6KbL
nMksYvLUrx2kRiy/FUajMsXroDfBJrGUflwaA6y7gzjFbqojtSnzCHbSDVOY9NFUSTNfHzIYQsoH
5GQ/ah65XuFsWv3DEoj5W6lLCTzEmw9An+xPHmll7CYMOK+WReypkTr53hsmucHhCsjPXHrimofp
qSp0e9fIKolcf3Rv9KnSwrpmIgqI69vEiMpfYUWJAwfMItI4xgNV6GcN9YPjvrIILgcEvdo3I2u0
cFLCimbXHr6T91lzrEjre5gTRiRh9RHErL8lSwnrCWM0bdNx3Ptjp7UR9kfxai5Jf2nL4r6r6wFz
i1tFVtvKs1kk/d1SOfVOTf5ypxtpcNuBWGzCHkrL1k7cdl/aNeU8xK4bimD4GiEefaOgNW7JL/sN
gvIY5cyZRE3mSkSt62gXodlNWON+fZFTkEYoapZ7F5kAyMTafSWhkXfDcuUGWFRxNFCv3aCS0piw
EhUqJ7W/5AUMFd9r0qsRVxU4wdp4Q0lkb6Z+eYohjEYmksSDM7oSb64G9jdNjWkj9cU/giO/X3Tj
yO6BlKcWOcMW2y4PuEIYuvHS8ZOih/aiTQ5etwEcxexWgry6DuCL1iTqWU/c5kT8uHdKaK59gN2C
A/OmFnW9fumo1twvy3CHegnmVqGDZuCGYZ4ZhsdsNstTDNWeVwKxU2BUF3cBs4OG7T6fA4aaIqgi
tCwMtzYpjYeUFvUOFEyx7YhZiHQ/vmS5zPcQLuEi6JkfVosOelCW9pEXSuyGsobARWc0NKcCGrwf
lxe8/0zfKlZvItXlXmMff17GzvuN/O7ia4vw4Op07SfYn87D4uMzmO3umgcxLjEFDAKVyLL3oSFv
G8cbnziMDCfHLd8A6vdHkXnJDp91vR+HmZC/pfBcUo2Tjhy0GCRcmthoaKr6DmUJsGBWrhEj7Ccj
kearpip1CViVRWgZ8fiClFM7FMvoXEqZZifAlDuaT01E6f4WkMrzpAGh0f2yAFxixcizxuIRCazc
D73f3Eq/Jwy4k9ZOb+Jvfk7yNpmXYu93AUJC0RWHri6Wi7BtdZa0Uz6PQZciKUVEIJei2eBBWb47
TfEoygq+eJ55D5jLIAIaeR9xfcQnZ9YNOoxqSwrtl7iztbCsbXGbyfpSKG2+mVa+TGzYT0WTV6cG
tcfWhoWxpykT7NIpj7+0wNn2VL/bL8RMuiFHZkzyozkegR4PO1RIXxTwFVgipbHDAcLBKSm3xSDe
tAH6bTuDU/b8bDkFAZ6MPCmAJp5piCFyRRoD0b+ok0j4OoI+3SueMsQGD2yq8nPV+Cz1jhFjxFOQ
OW5rTNF7IqPltUjsXelacu9PensDvpJIusnR9oB/y50uzOTikXm9bc1sOCRxltLEUpl71zh4C5FU
GTuwfByRMhJ6lK2+dAZzbU2/Su4p5yy3Emp4hFXPONWQ+XaOr6a3wY/9IqTAxyaFmBMHfU4CZBJG
kb1x6mX6rUKR9MWdx0hnm/tWJkG84UK+l0PZ7DLA+rQMKq2l/K770NNzgCwL8LuI/kmZhYadVzeS
9JfIym13q8ayEVAkk/e4b8kRJsucJQ05ROgE6HjzPLtl3xv1qV7skCctOz2WrKBA708L8wDeMnab
wodkg8BT/44BAQ7MXIzUEVW9wVGTkPVatiFbD6rSRf7J8RawkR0kgHMcgxRvKjM76jzqL9Rdk4M5
xXBmqoFSTYKM8NR2QxclQus2jYLIDf869j43Al3UzgAKAM5A/+RJFqRQzUl2NVRv/DaRX3S7TBMT
wmgWkRXn5i6ukFgZD/4UD1m8iUfSTX5Lh3IkH7OsiBF+9Ca4xhC/sc1B8kfjWj+qeeSu0XYkXnrG
fMhOOcxa11jAhxBLOUaVWusrAVxJpPdJtUF4kvXhmMzTN/oA4l0FXCF7BOczv1N/oVEYY9kc5TGe
IfaEeBKmjU589mmgSnHTSH667lxg5Lx5Vj63Oz5Ru8mDoNkMCYqk1HNkjbF1qt7bWDdu6nTyj3Ql
4ckrDnNXb3AfF0HnsWkd992GDB5TZ1rkOXYCtXWI1b1vy8aCdFG2J62U5SddCbFxLez+YS3UcLCL
3l9nA8K6m9rc1DZbGFN1ZZgkaX4gEgFmCDFSZ73q7FOro/pKMQ1s/UJMG8edS7CYGp+n57J+mtLR
fulAUk9AuSTJDkg56c/pxBiA287uFSQHMOv9/IpY4zbJfG6rjjH/YVJBshnRu8akui4kSUDbjrK+
g6YJ+JxmOuEMQxgn0r/1WYVX9yMNm6wz2CNDLCpPU5llj4lf0IJn68mZqRuvc7UkDyWwFTRS3Gy4
vdleQ6uWhI5ZiqsWjyA8a3zKW5eWwxEIavMQx6XeU2fmR4clcCCBttV9nxDHQC2peW5Fa3w2pN98
rurkOSYg92KbUtEqqnTtYJlS0mcJwPwPo372glI+jDSwiaUi7cm7waNmf6pE8+YtbUH4wTLBcdGE
ToNA6Sz76ZIgP9OhtN3mxVy8ZLrMnuDJxnvfDGgYzfCG9xyF+qe8HRBGa4SJSNNOzl2ZSLJfk2qX
tRkv4dQC9Gzd3gG40bTsdZq0MTexcNRXsE86O37N6cK2nua7xltrO1VQpPctDIVQbxYw62M2mNvO
B2thektwVHAqjmJZsosjxvRYWoF3LRxODqBeGEy69rXw6+VJJPbK2TRcvpw1M2nokMpecqYKk5FP
lv2SecutNtfLphhkvO9XcCp9Pn9jLYwr6Cx9aDR6coo/xPDsfKM0DepDlcUGoHUDpwO3kY2s4bQX
cFKAnSrAncxgyTaAjkE3r0tBoH2ue+WXt0aedda2oFhl3TQGq0A41pSyokG4HUkDeMSWd22udHVn
BFp2cMFP8QdHbX7pq0lOj4siJN7GlciBt7+D8GN5JnwgD6MTHvd2UmduSev7uzpphBtZnVEDfvk/
JapsYUO2vtKKBArlNY8FbuB/aNFDMvi5puKv0hgEM8APdao7v5qBZDOprLAMdU20ztmQkC5Cg4QR
byrpeNJ6Tb6YpbUfM/Nk5c5Os9udI4yt75EsMSxbALdbvuo+WDL0/ek/CCR+bYB/XBtoSPANa3/5
V4FEaYwNUkdTXaVsr55krxgf0vEfIkv/04fAZFiVPnage7/eAAd3KIdegCmpSbwu/3PJMoNv8kON
8L8lyX8oSVpIHxC2/L/tmP+R6vnjl36vSnrOvzBc8p9MLHoEjRs45H6vSvrWv1zKI2gjMCSvzkqG
9+91SSv4l41B06A4CcXVXL3Kf9QlLRdxF75GvH5Yj02Iof9NXfKjxPrnuqTtr9gR5CSuxVXoiCZ/
lkBwwORoOSfGwScADlP8WPtRSxpvtFRzQ1oTTOgq/jJXQDdBKCfiSR8k5xDdqjmsJsOVw1nKiWmk
B+dh29+2nuPfiTkhns6tise6mhFoYVc8NnH/CIYedNk8NG+6JWHbQKdukyf0mdWzuVrCJOmDNIZN
om5AXAADXWWq9jw5bz86dOSFOG+WdPkh07WD596ttW/55E1PuVWX07cAx7aX4WCz1RV2w7YtaSUm
U3aG6yf9vTvG1SO72aTPiJAa7OvQm2ARTFFrj5rtyJ7+OUdUXDEwCJs2D7syZfvpcY69Gu0ETDsX
PhS7wjfP8Bp8bkttmgdjUsklkxBMhtzFoE1JuSYURylnx1Ruk1aff7XLpTonJP2Fjr+wo23t/HOL
EmTL/htQhuc6URFb6tk0abKVAMiSo90h361lKe/iYNE9UHjCPurTqL0S9ZFuhm6anoTeiU2eZgV7
RJCG3rPsUlhInosce7u0C7siUjTw/sVBsvbDWV7MW1I2aIlowPceYZDbb4O0xQLZRMlXO7H9C0JE
45EAuPUu58bqUABs9Rh8tFtnUxmPHGLxOBTS4c/3VoEWreXocO0oa5DK0XdsYy0YiuXWd0a6t74I
ELdobYMYQFVDTUOtQOX/8X8L8KcL/R+Xxa8ZoE8j/Cn5HZa23LtIFqFXwG/oChwQFc+ZTRZC5Azo
5ns60gTBgbM0sGI4GNLqnF7mhxzNGBCihy2ycBCMq1vONBy+Rok2eq88ynbUqwLriEfPeZOciAmm
hJxIbWbqlnNQzXw+ZHCEsolB4zWzF76Qt94Us1mJS32OD+Gk+TMXoIxmSrZeknF3P4x/hSrpXyXx
iMLAmVsrAzDuUUf3OZKZV3Jo2A13fawnx16O9NTQ7/XvkOZY5/O1Cw4Hjz+LF43GOjV6GrO1Rn0X
HqRGeBOxAGQyURNdv7y/9Gsz06QfF7Vq4r8sjWcdbZdz/zStEsFlNS+5wOAjW0O0Q/nX1O/8dHSx
HfCJrjcAixs11zqSysbY/CFOzuiuP6s2pwFu2Q5NOluZI53A1rDfdArC/g8Dn6sjKG7Yh8NkA26P
SiFz7E9JxvE1txpRH1Mrbbtt7A54Xxpzla4kVsHXmkvS1wTs7Re7z2bt+eMq/WIZkkMxEwLIwdrh
YtlyMMrgIhjXoAWYC0mtw+/ZuYrnDHa9WR56RWt8R4QZj9TU1/uD7ELvrv0MSThwu/o8tzX/Hsyr
9xByPnYWjXD3fV5rDIigZNn3oBpTN8ialh6sboADxlryfVkcRmTmgrAh6QLFDXEFml/u62FU+I6N
csJHKfMpmv6HvTNbchtJm+wToQ0R2C+HO5n7pszUDUwr9n0L4On/E8zq+aVUtTQ1121VFzKrSjFJ
AoEI/9yPe1k/4RuTy6Fb3OkeP5a6HTF/vFpcaWRZoOz5XKf04K4CG7tb78MJqx0fZVWS6lt1ktTm
UJQROl3bedeu6YUX5/wQXyZbS8vyxH1KlQoREmSZ194eOupnU/KGI1fxPmWft1sYNHDui5y7Iem7
L6lhQTAkNxJ8IGigHnzXKNZMWriwZYuatIr4AC5d0zZ4d0VWWasFAZS+YrotaHMKSu0NoBJlOdB0
6h0mDJJfGujC1lZQzEKjZEh3yUp2mX2MotQ+Wuds56zzcK3nsYJQJDnygsV0MyFIbu0xktHW6K1p
JZuQAuCiteujpRJrX+V+jALIE+OuFHV5n4+VS3tKRjIVNSOWT0G1eDusLvM32yusU0i26ZCOvviK
g2z54EeD8nYkHtPLpnWTbxZ7wsfBceZjXTD9ndl2ravEeGL8336Ipd1tyiaj/ioHO7ufBft36rJz
4thEKDmFlTukpHlbRubyLZmjjDtgyrsL30Gx4ETgUfVSLKH1OrOvvqAEDzwQFllxHNAargoHhrEz
0ZFCnKLHMpDAroba0Vy3LhRJxoyxvcWcP0KXnZv5VHLgvkYkuheFIRUnBfJWa9TSTlzmmQbULjas
WsCQ+x6FabeMmmOribaTZttmmnJbji2rCdzb8ozApa30xYomzkn9GZELi8q6rMmXyaeQkNgHup/a
B+p2bmNnbO7RN3F+RZ24x5rkPZTA67Abqt6/adD5D4Dw6q1JlOQFV4qiw9B/XEj0PA8YYfZguqt2
T4clrUx8b3l9GFtdI2dNB1WjWQ61vO3o3F2BPY6J/miS8KSZwnPY9CaForTPKEgK21zTh7uUs8Qq
ptCh3uaTWZobHHLTx7BWBXWEtkYYm2ec8dzkoI0NYdOcA3F7jT7VP8oy818TGZgdj0LIyINmJOPt
qo+jSyh0PVnpR8Xj/QItZbjuJYhlilKuauY5HLYmVaN3QBG6xIaUbjC3yYc5MOyLWaXijpbe/vto
q/bjfIY6q14DnknOAHvu2yU70k9YruumfQGaGN7FsQg3mZ5FsBVUl2PP8TQHtT96bnsaOsu4adve
3XZn2PTsFd/oQ1aXDZnPbQiy/44+qfHVT0BMR1gdboM6cIhUTpG3ys5Ia8bM9bUHd+XKDBtZAvk1
jTsbNPjGswfCSkWO3cV21anuivJjMvT22qlq1O+aOJfZfug1YTvWrO0O6LaQ0TElVXxpUJ31Mk0R
aG6sXO1ahJ2geCmOL7rIjm4sEsJXg9cecF30q8yTNPaaGHvxRNa4U6a4t3mHQCwph7Fwt9WSGlqa
q65dQp97E4h4Qbr1IHPxHKYYciKMeit6sWy0pD7DEc/wQdQj14GsyWQql9GdFYTLhkkNJckuj/Bd
YFtgFKWsrTs/st1bP2j7hwoPLA/6ErmWiGu/zha1MzwY6SBU4IgN0ZNrwk8vWyPZCIZA66ikzgX0
bfGQpBXjglTT12Upko2SeUqRH40MiHiuQ/VZF8e3hWqZ6WqOu9lCdJ87y3xGvWWBcqPqihVoRI3v
qNih0PTO6k248CWtW5te0s9sFUtzHztwHZEmockPZ7B8rBnzg6bNJwltHW3oHv0+9S+rLJqfzDOf
nurND/EQv6QY5dYOo2I2FGqMnsaacb3XqZ4nbmedmGOogwK0vbKDGDTzQBhy1aN+0ExZoJKufaQx
oJsaoz+6mqhfK+D6dOfwdASkwOjZK/I9+U//Q03eejXWqn0I08rbkd4I0y2PQ0ZwaZdsmhz4sh+G
K1O14j4OdWKzTWN7s+DhvKhsqNpMqIHAKg2WnKRmTPIz6so7kyc91puvaQOOEs0MMOWZURlrXGXt
ec0haDGU5meYpcZa5hpwuZxZl5AD3G2iAZgp9gUo3f5wNdUCIWcGgI+VbdwQ95cXmcZoLrAHrCee
b9lVT1cNM6YCruhtik1z3WVOdT/Q5ere5wEOCboEELTGnqkmVFj7cyakGe0YcZXcQCZ7wcwV2U3E
Q5aBgroE198xS80CYKSdH951bAOuJANpVt7Zil68YiyrzWJRIkQdyWsE4/R+wZhJ0i6KGYUMM6x3
x7lukL4oG2waYzNUznCyqry/UKKZ9xim1K1w+u4xnopTg+2s9he1aQLZ3BRd1X2B6mPu6XZpT2J0
wn0b+R/YqE07D5Dy6LX2XTrOOLKcMctoQVb0L5y6eJnELqFvGqyyjWaIG7ysUqKF7nI/UMX5WWUF
GBCWPLRrNER4DCU0cgYpy2U2tEbxZR5Vd2sEM5oVVOxkS/+KM3z2+/qxpiouA7ieDJjGiY2yuGGn
con+Wt59JfLnGtkyvihzxOtLqzQ/4YmurxjsZ6vE51o4ZlMCHpdSqAwrZxp794gojvmcFPypnVZt
Voa3FS71HXnjFYZh7A7TM9n3am1brR95t5Gsm1uefnD1eIJOhx9O8n8TYXB/FpfQUyzHp5yIWR+O
IrJ1Px+Mo2AaZhmxr/Xa1gaXwEmUklv5uMxe9zVoxR8Fo3diDi9oW5hpiHx4ps1WAaXgx8gEM1Ey
SGaH1le0AaV9bN07FuZPmUHeh+Hs8CVmMGxfR6M/WMe2dSkdWqMux8VV6qQYbQ1u7K3blHZ7c7aT
Foa7UBouBVH0GEbOmFVsAG0SU2zbCp1ujwjZcKCH0PkgQR5A0lUZpF/s56+0YDqfKmec+ocOj3e3
W3ohmJJQrmnZHxfOE0SHfcWBLcL3wl4/4iyCo1o8FuQ8X+nV6L5yyZTfYZaUD1YQsaPvz5wNRLP6
1STtrS4jzkaGXjtNDliCToXFYPKxC1IODvtzTHPmf2xv7IqG1X0bCxy0nfCr1/NZuHAb8QdB7V1W
601Es3Wg0rFNxJl3X3rGDjlEGa0OzqzPyw4sBmwFIue49vurS/9FP9jB3l5IW859tA8LV9PPX7ZP
15/BHLg65HHOV1z7mOD7suH7Oef2u0RHNKNKcQhZeMq+/tNX900LtJ5LRjawIAf8/OoweITHLKo6
tGktH90J9BYe+flelJoeoAxe1e09DgHGVHBs+/2LCx2d+vm9I1dKk0Cc0Emu9++d8RFp9BBLFHNB
/nYyIIN95WWNfCzTjmOzLVze/GjPFTSSc3S1LQcOfmXk5YfIVuLx/Av9V978g7yJthXwzf9neZOu
pjiJPpU/mi7/+qG/5E1f/ssWEllN4INApNKE4r/kzQBuHO68ADiiA8H4J9qc/y8BtFhXElkuy6zg
t/hf26UbMDz7AV/373amv9bstwqq/xBDe+e6lJgtLSyhnsuBxf41D94oQ8Eh7dgC1jbPzvUYFVRx
tw5CUBibJdtQQFhFhX9CGNNToqB4qXqOazo2AwBYGD9KklZwgyzIPU5Kk0O7Ku0cESiSDUdgyC2c
oSD/s1798En/+fEDaIxfmJmWTow6Ds6Wn29RnGsgGdqlvQAZADArLgHlTsBIwLljdwMY9Fd/13+M
7Fm+fsD8cF/ykjaIZ08rzwRS+cx+fkkDe2hNiUx0gYv1suo9A4PUKDTZw6bf1aRgAJckvJz6NYCh
0tDGYo+eTfXLQEGxE1Gedwy9RMtQIz4E9u2hlmV6dF02N2gHlU6GUqwnHnMpSD7YWuJlgMlzh+4s
ZCSRhaw8TduQF3IU1cH4HcAeXxgutJ0clt8Gtcn51Je1Rqw09EbDhQqx9UOTJaHxln5/i3u4fCPY
WHsMNiTb8GHMGrnXCouLYLJYclurQACw2QVul74WMGAqpEUv4tS/nZKANMAZUkaGDthJE0fyUQhD
e+DPcZ2uTZtXKA9grtyJX0PJxFeUAEjkynFCNHQr2cQ36qxlnqE/s24veGobJyZO01Dy+yjpPegu
OAV58nrJJigZrje79Yu0BrIzfYvUTUIFbc+Q1EPd45SQj4aFNe655mwJ7U7q1uUEODd+yL5S1bHV
j5H12GpBMHQNHiZ5rUlH9ZDx28kUNN+atKVJ6YGZEhsOR4EgRsUy+wt7snj/aVY6n8763zC7bBve
2FsTJRibJnHvYlfHXs2u4UNKZptvwbX7vnshITPWB3sxeYq96bBOYvGxJEaONV85PVrdDJ9jIern
kKKJiHbEp0V/Jd7M7iFoEtb9CYniIqBTEMBK3hseaAp22ViYlzvDNymNSRU3L1Q74W8amgf6bdfO
3IR5oHGLretNHuWjMkee8qJN7jTUzqBczI9uL/trwwmUhzMkBNCxOEP1KUp752om3/LBGD3CN2Od
31pWFn2S1JocKkhF9KHTFvypjLKR3axJwog4VEUUzETiYwbtr+MUuXdd5GEGyEa5JK6dCjSM4TZd
fyeTBaabQzID3jW9m8l6SjCZ3Ji9wincOZFBKVMxNBbtnzNMhsXapFyR8gtRSb67hPKF6fuc4nV9
5Y9F+r1WE+QzvcdK3ZztCe30zqdOlqjuZ4keQYevJ88MTs1GOPHdZtOCDH/eQfDJcHPh2+GmxKig
ZWgkku7ljJ8jGM+NYCweH3Aia+nuMzYnF47UE4RQdai7I2HiXRpKdWtbTqM7eLFdc1zgo0fo5FVc
miKXFdIBo4c3gJsX6NzQgNPsoowz2T6ShTSMD8bgLc1lL1ujvZ0VHrRdPlssv0sxzcETnRtFdk8v
ZHugj7dt1uEIKWsZbRaIhbpSpvo9HZLYePU0JTjPNWoT4AbRDzbBkGK4e+qGoc36fCFnyuCLqzTg
EOCKvinAofO3vA04aNaUj8mgbQS+8GP3ReX+IG/SEK83oyNBLPNMDyVXi2Dsw8qpV0RmUnXwwqgl
BCTaKWKoM0T9VzrM++y5ZYUQ0AhCFOQbwB8481d0GocBHpIICuLbSIWwQHrqGkzUVNy3gEn7xVLP
PoUh2TfHo3i7WdkzOBrO4KOUN4AHuXFXckgjQislvVUUYlTAQI6xxDiAiwuDEVUmkfmRtlMc2knk
X5eWGbzQroMCuogHD2o5uLCiGp50vm+b0Ve1YWuJO3bAbUgXH3XeYZhkqwLG14pz0exsiFg6B4Mu
zumysvGTJs8R8LFuZ9eOW+KhwPAKD5hejBrw6YfOIRRtFeZHJhageEo8EBmVH6skxih6EJmMPudd
6H1TEU69UrTlTZ+7l7h2m3mb5a26cysv+uhYY7kteEhtqrKz7v0mLD8KwC3oNGYUMsOCv2b2XkvF
65yRCcjw9kgqaa6SOsqfZNp5eOW6frcYvVoZo1Lrktbq7Uha7Aa4YXHp2COVR5OX37Gs1x/TYIgf
Rju/nTzyw/uWXu9dM2MBMtOq3I8ELh+YG+RPU2F30a4lKXoZ8ADb5FmznHIjyHbwURNCzxOiSO6R
CkpGq3rkoVO/lHjh4026dOWOqHn1DF9Tf7SU5gK8Jz2pRzDqGqChRRaABvYo9LrvSeu1uENs+yDh
35GllfIaBJhnb2LTKWfEY7YDm66V40VDQfDezxu6sHBCVEcvVnIXOeIuDat6byoYFy3v8SXN6F3g
KTW6xxI34rid6XC8bvBlP9BG7+4N6Ow7JBEivakBtXPGMXJtxH1zwYJNprYs5+NkiOC4wEfczl1L
e6kkjthQm3aIy859HJNx+WrCS7sIKPi5aMs2yDe/3xL9spkDJGDxD9MGgMSAbn/en1Cua/lpXocn
1dNHgzyQr83J4iGEodLfpOZYXRDSaw+/f9V3R0J2RR6TccdnoEzcBink51e1wyX24gnqVZNzDkvs
hIWh7iVTsN+/zrvj//l1wCMxtma3x7Dq3e5rjCt36ALizjakO9ZUPV3DmQV8UIUsPf/8xTzTFHyc
ZJGC9+dcJPXOiNgEnjD/4zatmCzTE4CbXEsIv38pvVH9eVdJFQkuA/biJuiO92fNJiKBbCjTPREv
EdelnsE6tJWvO7qaLzqv+hNq6m9eT3AOEVwmYHOc90Er1AFu27xwyE8wjnp7BJUxE6I1Ey6NkExm
Pt7fv8d3p3m+O94ctB0eKjZf3vvNOmWndo8ejTkQAigGpPOolgWVJ3BJrCuklZifWtNNwp9NI+Xx
8ftf4NeL9Mx/DrCFeECEzHfpMnoTGpOGQfdEd1t7mCbgAEowqPz/eBWPThlCZg5y47sbkKr1qQyT
zj1FfQyckL7b/Zlj+M9fhQMlgTx8U9x4717FBUjQOAbvJaAYa+MyhlpLBef596/yN5eJo2cG2C35
8jBQ/XxbZ3QqJnVSOSdJH592Y3NRjDPphO0c4mXoawLAfzjS/bp+saazmvC2YCfwsj+/ZJmM4Tzl
rn0yqtB9EbhpToupPQBDXgXb0p/xCLrdwiXy+7f668qi2UPUCp+ZOb/cEYGcEnOpHXnKBu7usGKd
7DXibUnxUfz+pf7mLXJxUOTAHtzjyP9usYSC0vJShTyplvbKs4niPN3PbS4YaL7+Rumr5vcv+nfv
DyULJU0D2Bzr3YuOJs5/0inilLsM8csC1npu+vGeg84f73QtTbxbzhCGCUxhuoMK9OudFvutb7Ke
nJa2oyAvFYWDj9Iz8/t6XNrrCkJ1uQop4bkltsGpgr1Wd82cQoU72+hsDhcVcM9Idl9FjGEGLkYJ
itPPiFP/4WP5u98U6YOMHfoiAs27B0qZOFNCRQNXuAYzMIxO6tdUGTwvx5SUPoxStvW//ybEr+sQ
NkTuKh7PBF19T/9OP2B/IiI4MuQZhzvGYK+rfEtbhJTqv/qt4JGpmcJc7ynsXwhKzes4amg4qUV1
33QSfmkTDXiT2CUl+34WJP9//wv+3WeiMf0aEsh3J9/d9WbDSGT0ueuLxWfTbTrpRxEZ1qnLsTCQ
hDX/JOP8cm26EDu4GzSqDH3l/Qs2Sac3/fNyGu3Q/tSZkCxAtZRcpkojTX//7v7uxTT10ESgYal5
/xTwF2bgURPMJxUpdZuWWXCJ0R6lyDFrjou/f7FfvmreGTo5JkVsXSxn7+46yJcCp705n2BWcrB8
84RxI3JK/P0LyXd6sfRdlku9eXB4c9Df3l3ITPJIPNXexA6iBc1hcobDA+B3ffZEpm3pLmpqj+ms
0t41MC3QmPLas2AI5/oxWDXqHtYUOoExcVhiYrJAdmeoczANFykL1Yt0UK7Vj4lB3bKfZDTf9hgb
8EL//p38+v3QWBPQzqFLbX616ybl7JPY7bqTXGZ/c/a/FXCw9v+8J4HPzNHl77hLEWy9X+LmfWTK
flRxS1wBdxe0Dt4/Zb7BFqdJdWGX6o/6oX56/bDPs3msYUjl1mfQ75i/fEvlUliCBIZ9chtlf8PV
Op5aGzbcWRBxvQ5Vp1ly56lSSv5hpZPvLxEM0JLCIRdjmM7r8wz4ed2x87BP7Il8mCAZWCwbQnBu
1hFMXwZLrieaMT8zz83sDfZ3gR9Mc+NLmLPJQfbaoHq2XZpnCu9y5rE0racPFgN1YgxguI5aBmYE
Ivj7bz3ClgTLqylxDhTXZ8SLMt+q7hz47B9afXnlBg+D/dy3oj6N7czoS7qUDDgARoZ1F2boftnZ
J5g0I/46P5pkduWYmpZswra9m1AbMA31xl7ZiXtbYVRa9pXH6BQVm1yD6TXSvESWJuncec4QAFxp
sZZlMBbW2HaWaVPNDX3R5ZKcJj8Ra3vMnQEHr4gbinjJf+OnXFUmZrZP1pKWFffM2Yk51CIXX/HH
AMpIjZT7JVC1FkMxQ8W3JO35s2c04ISoMED01qP7+PDWkVA2C//17EE8bz7HjEa+XZDrfU1DNOg1
LoEgf0ctTyZQ3FHLwX1uVYCJxjfUfa2WIr61Cux8lzTDjv1dZ3XIurL2uLsrUdTZfbWYPC/aoRdw
xEyXqJYp/cvIdavs3qtF91V1JhIYjh9n+Wa5JYOltqFud/3m8lNmwg/y1qEQTfy6DzXtjriWZGpf
jnyaI4oGXde7JOsxRro1ud0NOgjKVU+9hLvHG0aFy2hp0NVArl18XiarPDYqHYwHBat8oQZDQ6oD
gFhIOHFugRgqp9Hp7wUQZQxKXC7xLefVCpfN7E1we0EYH8cR61+2GXr4/QuAgWnjSpZwZ4m4goD8
c5CQ3pR4l/YYiukY41kDEk0jXXINFBBNy68HkDEq5wwLGSFAZYwGvBqPbzhu+qO4wEo4lPLaSFqe
Ded9AJo9V98SuUgNMRXx8Um4njVfhAghPqN5Gt++B/0S3jLDVbdvEpyTD/wyVswUztY0pySMIVx1
QzdRAn++rVzJ2nLmk00eTPVP5ZkXfoa7QH4Dro/aizYve5tlnOgvV1Hju5zMmITyucqu4D3gpBg+
z0k1jTuVMEF4G80I3MpMm/VGIrLZ2/mVZ9Pxl2oltkWeh2vF8UcJU9t29ePPcwdExhjtCiOexzxi
lZmJSneVn4ExKgIsjvuiNpg04Dzlg7XD0Yb4FcgouevO41iBdbzd1bns7ssFs+9H/IaWMSL0OLCe
/CpQw5WjcvHopikQtKENk/kb3UZcsqnfSPtuFkCgNzGwH8qHBzFhuVk5jAFAF9BZra8Vm2kO1eZ2
b3nPbMwzvMtO21c1Dk7QelgUw3Ap0OaN3ElPeEBR6+fcwtmBgrbgfLNTO6Qv2lRIbSjkvS4oWIYx
nd6e+P+dk/5xTkqB1A9P+l/INFdV2X8qP/08Jj3/zF9jUmHa/+LBpBmwWnXh6f9/x6TMz8DWBDro
YQr2zpJ91P8Dncb+F9EURq4oRZyTkab+SQoEn8nPD2/OTSaUUf7F86LVjHdbrHqpMhmGc3zj1XUg
1vmZicF2yVkDHc/mg4e5vtyh9dPAogcTV9EZyJFE8dfuTOnwokLWa6Y0VIvESwOWpOo898vSSrqZ
yoSee1tTQaoma/PnRKNEqm4xv6YAqanvwIY+rExE7HlTnGEkieFWT17fe4AqmmAcTwov+XTV0rCy
jVmbSzALOZXns5td6TV8jRuR8O5sXJoA8nHya6aKSMtFbpq5/TgOcFekjPOjPSqgL3MKm4UN9AC7
kHnSLvABMm7DqXTita1pL7iQp+MAe/NgtEN7HKsCK1eblOpubIw9sWdSolBkJo2TiQ3qM6kmpR5z
Nc9L+qzA9iOqExEm2X0ZB4I1KV1ES9RkggPUY/3KU4XjxWodDKgl/EWqUdoOVkSYLUBcXJtP2VwG
cZuQdz/Z6Me3Hb257sUkPOcLn8h8kXVBGraPi1svRwYaHYZVr41UttV+WgZHrqr3rU936VYqOV1V
qZ0ndk4x9CyEWe7chdi9IJ0dx711SBNF4oDe2KweB+9iGRTy7bIWnRAYk6c4G9KYKEXUoiAfRZGJ
YLxAOKRmlxVHcBg5P8I9r97U5KBeR0uK+65jOpo3gaG+BqVXp9+DVHTfQUXKybqWZecUzCSKUOzc
PtF7LZ7y3gtECx13LoLxcooyKk3OmWivzWhfn/MhPSZ2UFpboqN3AEIpedUp6zDOpptOx69Nep/g
xKis2oCJjpicCnHy06wCs2ouuyVJMqz/8Q1ZB3Xfu4OdbEJASZskaONynTd9dPIBjdo4zPi01zL1
Q7Rvc+y3uTU7x0KZ7W7R8fNK1vkX2TfC2gXntHqrg+v9OcNOuqil84dC+lMHCHRlW1jx0iJJxcEu
h49k6EnoLJXt4KvT0fmKGsiPUWubF1jpgdopgvajjtx7vNxVrmP4YhHqriRjQ/Q1I6lv69B+cc7v
Z9LMLqSIgOtNshs3KAnlcZxM5zrRnbMr1ef2JdvJ5VSGi4ndzpw3GfAAfkd4apopMOTRtRt3A9sP
271EYGSeq7kEsSYUMLPF06qpBZnmFwzCq5/Y5l47pefc6Sv7JhSdufFMq8R6Jq6It86rOKkh0Vg1
zQxJLVs+gdr8XonZvKk0YwEPIQOCxmamhM//0NFhARjVjfZpSgcuAiN1BA1gOzmxhScZFDxENvwb
QnHykgqaDwvoh1IzIDBCu5c45Z3LOmmMQ5p207PTVBO16pmaLokXyFfqMJWiNWOp8LrnpnXvMrcg
xtBZ3w3PR6SiwireZRpbMeBH5RAfrNskRHk0hrkJVtno2g+1Nal4Lb2x+mL7c/TopHZk0kjfOp97
zdYogRjxd9TGkRkkIzB8FKtmGPPjZLrVKVMNAJ00xeM9siG2NMNDUfVAk1U5+qvBZUNCmY1gRRh6
SJngzR97jQeBzpQ9YsXFKZxW976cLwNNFHGyMDjA7QUz4lsQR3zszQHhktz/qjSWJMj95DCGVfkV
nGqwyc8gk5oNAg3ylW0CjhbH0E3v+6L1qb0Z1Sbj6n4QBmEz/PAwUgJNS5nAphCUxv4Ctxz+rSar
pJqxUg2m9bHS3BWoH8ZGTcJONyj8ziskh4ANc73cV2eGi9dOzyAJS+JcaaX9shniEwAYQxGzG6XV
f4+yiVoep1m29Il0HHek9SI5S94smiozar7MrEkzQjNnJLn3i5CijAd6uJZs3ZHRa3ZV1UWEeUHZ
sAluN7YaqvvUNir8wRp+E7M3X9ngR7+DYTIP5Vh6r1gnFijIXFrbRUN04n4eQQxrvE6pQTs+wCWg
GsB3JN2qa+5Ia2dHQj6hrtQX/uTEpypo61si1eOmR2fkk9XEn2TGlO6MUZMSeIIKBPAh5xQg4AWF
ujpdgGygoHGehzXHg2+F5g0JBbUe50h1pTSSyLCAE+EymO5yYt7gU4IrUlkOUJIz18hyjewK8z0Y
Jc0+yjUFKdU8JE+TkcxJAEmilSu4twPVH0a/V0fayBJ7VYX2tB5hvdy0Y509F0HVPEcayVQOefih
hmpyMWh0U6whToLC8C0Q0XQ/a8RTOPfNysTzjU2Ed0v7MiGK/liCZcGk6A1PGIsoO0tsYv5G4jDV
1MCphszHbdN5kbUFVVWdyjOgqtCsKieleY+GLiGxi9gWn2M/vdgKEoSjcVfzmXyVagiW0Dgsyd9P
r5mmZTF5mNaupmjNi9MdTHvhQe+XJmfbLuqSnatJXF5S14+hNxLEMdCmMuJ41EJvwIxcEkwiMXMm
fJ13fP/dHP9pc8xQAZ3rP5sIr7+Nn77+vDd++5F/742pv6BXwrYCk4EjGj6a7V8WQjz3/7sZpu/C
1Ell1mcHSUv8EImmvJYdrK/Ty1L62k74TzyDUotFPyhZ7IQ9/TKMTNBu8Va9E7FJs9Bm0dbWlacL
7ufJdlglhYHLYslNmCdFQw9SXZ3oDWjECojsuKUjFPSp6+f7QXYNjWHmIF+wemXXlZcDOGwUT/Q1
fnXlbAZurg/WaI8vfVa0mz6al1VcMzFYB6M/4tbq034DVIJqv2GaBUb9rnotx3C8WRBb1No3ymlY
ZUvrLRQ5t9MuKWygfm2KJtFm47ACQ9bvXXQbWBFxquhojjgAb4zZwrszz567i5U/RQdKc5dhg2vH
/JwOoKxW+ZxlXxvknZskcsZiNWFEuglD1tcVVhTeO/AU0HXYsDLvWM2tzZZKADDbkwjjv1ra/3Fi
rDXfNrHTzEcMTk66KYpZGSefXxDhMVwMdKemKKw76dfVXUAD2v2SZuNNoxvZU3rGNki43NRhV42E
G1vvAJyrbIjhVktE2qZXt60/ZKw0dosR4MrK5FNf17QG1JspNKu+OYTCoSauCGVkeXufxEG081pm
YOaGXsm2NKkd9tW1hZOkFGuWfuNov4ErwAlDsUiZH5TUmSR+buTquatzGx/KmCG/tZyh6NZyknBU
19kbCV3THoNVXUVtQXEYB4/VgCUVdrpzBqmHlIrseBprvrrzRltna+ARN4O3S3VcY2omu9lNdN7D
wszDTWN3o75wvOWwKIQsYPbphJWmcKd8PPVvdHjxFyy+7bpxWgqcXhBrxEv0RpZXb5z5/o0677wx
6P+74JV90s9/WPA4vXN6/s/r3f9ps09l96n7UQ14+5l/e6aDf3F058DNGNiV+KD/d8EL7H+5HJcQ
x+03JgTn8H8jIeA+8CPagYKSwFyPRfcvz7RlUQXEdARjjeUxk5H+P1n/OPD/vP5x/uNfiyihgKnC
b/pODNCgHNotBuBxuQ8qxjHG67bsx/0SxuoElQtMtVGl87qapvmrwzn/0snsBjWOgMg9qEBzNYCP
+0QFgHmVYQ+/JnFiaX0siVYuJ/hN1NnedZyP3f2cjslj0Tn5PsMYciwiV3ys6tAnFgrHAdF/289d
83mkhuGgaLFAfEjplll1Q718MeuM1DysI8nuKpMPbZdkp6DMSwRMi5XYAkOg+vKqcmSypiOBTseU
+i8xdkDWk0IbN4m+b6QReaeiGWpohLm6qWpW8Tr3sVp3mB5XnqvknTKG4BrKp3kl5gQ2k0XlGqgM
q9lJT+R7UcnoReP0ryFs3wrlDlchDt/FBJQvsEGvysYODMBCtfWd+hPduDG7GA6Zlq7bou1vg1nY
K6ED1iTukQZa3XPp5Gb9Fdpes7NaK1s1Cdl58AnZU2OnMNYRe9M9EcD0EHQ9q6Y9FUBBZ1Y05mPP
lZ+EN/0QT3c97YNfgnmaX8p2oG4v8+eDNafttWul6g4rTQJMTya7JnSGC1O5zefCGtRmJG6xq8d8
pFCT87RgpEjDT5kfxvJcOGMPX43AWiWtM68tdsWyBFkRGmo7JDlecbPCouaEV0VWaxoPJ6MMgTtq
quXZHttm3zSj8z0KSHl3BPQwJNjT3jWD8AiXqrgVALzkDiRRdorpCTS2DCmGi9qe0w/RnASvXuMW
W+SH+gQ6YnqoAY4+BqGdXC2ma15NFIHAYmut5Dns7e4ypSbvweacDZYSy/1qairzgGhLpjtj+ndH
pCu5iiIeZ7MH/XBl0P94D1RdjKuyx7OQdNZ4yUjavA1arpUq6t1wnS52/mVQqr4OXTc/zGqwLtye
KX5Ruwm8Si95ocASx1NUO3cFeIODwi9+zaJvXcjJIXuD1f6G+sruMV2sYK2KLj8WxnCsy3AC91c6
Ph1XtXyFCOleNejdx0SQs06BfRSrAgjqDvXGucnr6ULGQJpGmBEHw+y3Qxz1n+LBZ0s+qwx+VR16
nxpr+uY0kJGiuaaAdS6cY9WE9u6tQh3H6QfLzr7MkwXdxYhs+er55WM1WsuHrqtnaJqleVdhXyxX
2KqMk2N0urmWweN1PNLGt57wPH8CKZ/eelHW0LfH5upLEmLDKEd+KFqS/AkLJPZ0C2MAzoziAi8r
pHjLSo7Yyqm9sPPiwbO6/jOOtbFd9Zl47KvySPrcPVVTsy9L310vrmYeJ3ma3eF4ye+dMD+489Qz
hl7Ko50VRIHxu68GFku6yILk6NGhsJsTq9l4HY7QsFTpfd2Z9rdFkSC3mMesl1hvawBAvngUzD95
ZW3c1bKo1nyhAEExB6Ej8uRncEOlHzaTi6Yd/XRNd7TTp8U+7Cbzio4+/Av53RiG4wv264oguIUT
04ysQyl8s1sTbR+vkZPaL1Y/85vY5gYrubevCKFvxxxsCUB+y3/pQcVSqGMuOZ4Eb662JTHbm6Wr
sv9h70y2q0a2rf0qd/x95ZBCdePvbGmXtjeusA0dDWOw6ipUhp7+fjLJSeBkJjf7eRonGYCxt4qI
FWvN+c09fhb8A0rZZBGNGKWpBidwDtB3h2rpULbXA3Hjvj++jxdlZTAz/CYsZNyyzHX4KP1G0mdq
CIJk7Klv8TQ8ZZCAPVB3hBGlhe8CF2n1wJeVQxs4fczhsiGn6fRtrWcokGmmfSqcZLmI6sS/sUvP
OXadPZebJdb6m7TX8tB1K7R2TffsZO68R2ThXesd/uOgKU39jPxCDyCQgmoWXuFsS7P2H3x2jfNC
M/JRelZ6SdPpo7/0zoEdcaFbC8kOIzp9FjCTl10GiJYRrH9Zkpp+3WdRewWQvH3QorQ4YyBrGBai
1DX8Og4XIsm2dteajwxcxcFBZr2VkVdTAmfiy+LG+Iltv3m2OHazuRBA/ZRQ0L3vhQGmgdOkvzMz
P4aEl+RbOEkkOBhRcs0YmEXctwBfxu18pw9c+iqxl1Cpvtl2s/AuaCRR/M4F7UYTrjUPmjEFcAWw
ljc6MgMVm8Me029/zP2leV8M0T41mmybq2i5zjkubJtxBKOnen3JgkEjOcuOGUpC1jgb8DRO4PDy
j1Mr8nBCe7IZcSlepbziF10kmgMBYzOQiFb6H3LHScOymvQnHEXRgZUpOUa9CJVw7OtlyLSXxnKJ
uu09bVfGbkd7tCqOtqVFO4cI8ZtCTd77eAI3beitfgf+TufbuZEWKKU5OzNx5Vmq9lMFUOGFtjXL
/yB7VOjFbBE6y6QKZ7SHSLvTLmxYFGO/IcQXpOFQT3ZJDk016OSd5ql+g8xSsvdnWQzEg0Jkkw1t
oYLK9PubNm6LQ43RAbtN4+Y5dBsJQ53cvPaVZkx+HIsEe+s8aZepAP3hVeX1SADRobeHD7a08TnX
HXgmIAbDp7x3PmDnfdaj4dUtlg9ePd9WxgKmaGEmW5lteZTg+beyTe9FGzcn4sfcezon4iHPpuqF
k+P8KCO+cCRplEc9ZdqfnxrSWfQB+0HH/HpfOHO7OFeUWlWMj1PkOqG7ou6trVMDRZiF7YbDNA/e
ddu3ynnqnOh1IEzZOxTjxI3TVCKanUYSSRDV+n7ACcK4MmlqpO6tVn9oWECpvfwxNOYox2au4vLE
7FGG3ZSJkCIvvzCgLp+QMbgfbMK4PgKXibPraE6KC0z5hrzHx5FE+wL9/FJByp0WWvFxb2efPaiN
2nu7jWZ7S5sLnX+tpXl9bN3UBBmvqz0pzdVudLpHejz4tee4CHXFnexj63EmpP7gpI2LCLAfzvzN
VQngUk5i/EmldTkgGIZ8STTzJo/ZZTR31A7UIu+rhZlFwrn8xA6i3SWYGi4hKBmwGwx1Hkl6Pkvu
5mmhtd4n6fRM5rw6Sd/RNtB3h71RzWpTDWu5ZS5i2DCMkxdpesyjXe5CuCcruD94BcfxvIUB0zEG
Akpi3ZQL43ksDvFxARB2HKIoOslSpKdejy8d+NiB7hoN3CKnD1Xsth8HE8G0R8LUHhVHugPVibom
1kGgpUW9nSKrmXEX5mxkUdOtfjbvMOgN9pNClHtbj/RXa4goo5u8ScmjXoMjPjsedpHHTh8qt3sZ
rDX8733UWlQcATk4KaPjfw9x/5dDHNCoVSb616e485fpf66+zOnLD4kjv3/Zt86VzsFLt1Ab+W+B
I98d5CD2/abbjHTRW3w1xv5xkHP5IqBNvodGHUODxfHq20HO+M2EYupwp/F9CkSD/+ggt57Tvu9j
+RAFDMiCGDo5VGJo58+/E2O2jPwQ5FTZpRSsKs8UwBBPK8tl/dETX6toOwPMz9QhxURRaseavdKW
AcSn6oC4Sd+zsKnPkqgylkW9sYM5U+NyMVeO+wU8mRumKIHl0h6qPkZthdusmJR1p6Gx9MCyMHQV
THEKl4ywja5ivAFbGhFZ4r/TU613b0ZgWoa5bZxeNurOrGTUB8409voH1A1FqmCAaKtEJKl18LYp
lU4we662ESNDHexO8WLnc3LpjARkeHcJmNZ6ygKdPURsjRKoAUElhGl1951H22brZcBp4Eu0br+w
8zajJ8qg08tKv0hRjQ3bRW9fYC7Lnds26toWRYUFUU0ZX+oobfnYVCRH/Jv28zXm+FddFBSj9D3+
+gU8PE/PafpDE+Xrl3x7+WzrN9wOaLGhdNqr4+OPtrGjr9BNRLfogZBer2qH37soQhAEZKCJtpFa
vHVf/vPyGd5vPlxLQLxIMw36Mv9IUvFTtOga38uLh/NdOIQw4+RetaDfvXwUrsWS2bG44/gEEbkh
tlVRo/FzBlgy/cvGiuVNkhbyhVpG3CdJrt0KHxBMhRyoCYoUTHTRMc/bEOc3kW/Bud7XqGXnES6I
rvPvOBpUNRxudUry3Nzg/2vw0tYMb3cDjfJtY+AXFxpmVQCMU5hmudrXQuX0W80FsZbbMZrShi/V
ovGqJNZkvdPmFNcyQY/FJun66Rlsh3p2zUSla6Y84sIkHpFZyVwuO9o77QnJRfOJjIHsuY8nRTIJ
Mk8BhO+DkgtLCfWQG5hq6b8wjDE2TM1BjwDNvYkT58boNXLu66IT7wdzXvLwu+fl+utC9z/VUF7X
adV3////ven+/1j/3m6BQ2ADd5WMJ9ybq+jlu1tQLha5Pnhw7hZJ3JttDva2EStRwwdxAZ5ZtD3o
e1H617XbiEvaGquCzEEeDosRlNOSZGqLOaw++siprpbITs60xerPrBbaY9Xa3W2iaHhACcmuBrs3
qC2TvnggNszbx4lsdkNn1u88T77vC9M+wK+5pFIitiQRe5IZISLRbPn7D+3/6MDgQ1tMSbgTEKV1
y/ovk0njOV4c6aRTAv+PPhjr3Y/r2njCHzBfa7jKjgOwtWOZTf3WSip8pKXWL7vOzJareZj1Tw0o
BKoRtKrv4srKT1Nt2neR4letKcQX0dT4t6nu3iWDY1yaHH+ubS96gMsh9n6aFg85esfAwT98SKup
Qh4jtT3nGSdUtexZZEue6RWVdaEv5ufKGS4nEDUHokPsg/Jk1xOqRszlDBZotiex1Un5AQH0oSAA
7mRZ9fSSJgALyWudXhoZmUdX4fmTPc0apIhjgIJl16cYpXkp8zNVJS9Tl6eH3PysI8KQGwfIAELM
bLE5oxHMQ5NiHsIUTeKmdjN/ryNaCkTKMdqtqvl2rrhLmFnT7KpMzPZSMeF/VDAIvuC7RH1STZKt
D7hfe5gX19hVSdcdGL6kF0Xf61dv2Y9eZYxXxCny4XD345VukyU7KJlkfkC1KW61tJ/fdb3BBRVp
vEsXbzlM9vpuavlyU45T92glNEL9OI8vLUv6gU4/7hfwm5/WLPwCNL8cTgUURz730l8HY9+9MGRs
RVE8utptwpnzpveHaq8ZXfGA6tcLpTv4geWvz46sl5dJeEvQ9fSGAmtSyWcCL1Yjq4hO8P3aR7e1
6DsALELb2TzNvpWH4L/K9/RZ/SAfJTThbDSrfcG9v6yjCGpuj0kXUzwGrLIWt2hfcouhNx9VDfAb
rCRKA5YrtRstm7J+laydJMxeY2v3mtiuEZf8mzNzGZnXy83bY9tkrQ8/3VGogG3j0mjq6LUuPP3J
08rucRUkPVaEPZ7TLpVgsZoEaaWJE+RTped7JsUaI7UZe/DGHAZnTyJ47m5zL4HAr7e12v79q/vm
BfljvVov/xoHhq2O/j++N3d9tb+7/FNrdFq8yOhWyMYBi8QQFH10q91li88nMDKhB4AFNBJjUuJR
bECLALVklcx7T0/ZXkzeQYLRijY6efnYPKNdIZjLb4nJDBpy1D4weeTD6ID4ji2m990//wDoM/ix
QDhhPPpZhV8teUe8UezeFs7Sb8Enzue2iYmCAdhMz75inYnaifUC2FS69ku0LQeehkO4bl8YE6df
3j2ThVmhSp9dg57rTANYNEMETc6L7gu3xR2XVHHhfT0I/SX95G0//uniY5Zg5CEEqfbWzz/7ROKk
XKzJvq2hh1abqeuiV57myDvIThYPBmzeK0R787vCHat9X67wEYG5/+g16XiqSw/7iC/ksbAneazd
VrvvySnd+5PVp4EEbfxu8br00gVIcT0x0eQcSFTn68g2wS1KrU9dNA1HfVk8opHaZb4erCmv9i5o
twAUF7wCQSgBs7/oUSRGdqCl7p0IR0W2iA1rV3RmjEo5mT9gQYXVO43RMVUJcJPKrUgyEWL+YsQd
65UoLXI+u0YY28VsaG/V+ScDfEKXmFVLAEfTHAtU5h8q5IlHagJmxuurF+F0+CxhQhIVQXTnNXSW
CIutFLdIo9UQliByYKG2yWcdsOYu05PoA0/e+IWu7rqCrJcmc6PTAOnlytIXLp9VsvI1qUSRJMr8
nrPxQo+mddInt8xezJow9TZOZkBxogskdncSWwpxmcxTF9puMZ8zY2Ev+fuHmCKR1+yHJ8E3mbG9
GVDfysGfygbW6nLo8hF0Y2H09C9w+5Hlsa7NxTS3ewCmSeDSA4fSvCTxjlKseXYQFN0sRHEQCV52
x0RrXeTsWXFq06KboEnraR6MWpaumSLVrifjmNcVCNcnNenFe5b//pOYrPHLkLqWFvqOXbohQQ2r
toxy7GqsentL1AZSgdmqTJgnZhEVu8KgL7SBjz0cvFibQ7U07nG2yvczkEmiHIk0wdMt0r3fOtoN
Pi6F/3nQh8/kLrFEwhQNZd3WKOYXGNi8tehD07XkXO8rmR79I3SZA2bcUYUgbpatb6pHo2mq0AQD
jEcdMQTzG14IP7Z4WDPRWYHjee6L6VplKMcxP9VGph/gvZAQ7cAd3y8tvPUrEm8Q2tGoTx7YB9KH
TssYvCDGMr1NnZbZY0f/FOJx3jrxIaFumYMSER5I9oSIGc13jVttnNYCR871SQdEB8OgdEK5rJ5P
Mxn6bQ99R+fjou/bFHXHheomya+jfuA1oLW2RIHndJYVFotR3cdx35GeZbHrLEZmfkpMlPxBbDhN
fqFBHKH88dVN3Ke1tl2Y2n8q4QEA2m1LL1Ss7HqgYRAgV2vKT6gNc1rqU11faJZK6sBGeb2m8KbQ
72n+3pCexFTQcLP5VlJbHgiU9+NN1y3Lq3By7+gNi7YthjJHleZExLXocpm21jjS8O+clFhAiQIU
lRpPYdpSZYIYQUriEzK9sZtID0G8F6+uO932NX0jkOlWjd4wpzNfTHl5dl2sNoIQP0Z/hc+VgfB4
8/Yi/SuI+sXJlr3DYcn465PtO/klrn9kqn39km8nWxwBWKf99Zi65jIwzv9DEGX9ZqNzXfGEeP1/
YKo5vwlnJarROVqPvOIPfcBblK2/wjPeDIFMUf9JWwnz8E8LpA3gx3EhVHJUXs/LP/WV8m4AVzX4
nDpzn+EIuHadZr6Mc+edHzWWdWPhw+4ge+uV3EWRjzpiM42pE+QRsnpqgjcRjYugmGUVq5V5m3xV
2tjeqJET6+Tk9TRr5z4mU2i67otW/0yY4qRP0G8xEwRUGUTZiMGoSQ+qEwE0e1/7VrwtkzY7lVll
vJpxhcPG71rvk7ZG6cyci04uOgW4OfGCgtFldkjM/D5eyOIx/YI4ORLriLcynWHYtEKWTBiKRuKl
MS3tPYPBT94a9VOuoT8MJFxE00gW0jUSaF7DgdzRHj5OGalBFmcWsnwqJ7mVb9lC3RozNA5L5COQ
p9TYmogMNCYRS+9tu7ZoMIwlqMRo4sdjyqIST86nlFbY+250kuxsAykHXNG479gtLfYT9PppUDjK
Dno3SVjT/NkHJa/3qbpz7b6vQu6EeopUTT6h7iMKU3MU32HdjvxNV+M3ChQ//hHSNOm70zw/WYQh
2nvHmvVjXJnj1qejVwW6kaEQd3sngUiC7+MRv55ET9ZmBGu4Y3nSukqvUVkivQ3KaKEyhmQ2bMzC
4pHIllSsAUlJt4SZ3QGqdQpXfegRVjvXfBLqWZGP5Rxig5pDKnhz263pWgSyJq/uGruVrAFcXWoN
O+DUsLSoWnFPJO5NuxAfTgmZx6EAfnaTO4R7oW4Gr1G2xg2wr4lwn9I5RZbLziPXaLAJa0s404sl
+BiX5iZRdZnQRlQ0D3ZtpTWXqLozdaUzj3Kbk8ityWtoh1ad5225EFZDxENSNddWvsYbLFWKaEM3
IcZVmwRot9yQDAkOOyIEmOKAma9HwhVp1VZYQtYyb4aO7EF2l9G9K5sqnUJXm/3moZCj224Q0qzi
Qh9duNTJYQrMeXa70BFxV58yeJn+pdPgtylbl/5QVrjAdwtPldrlaKcxGerM+86d5qWXFAvJhRNV
0zNaCqfZ5N00bBV2c3WcY5XYQVeLSm60wllDRAlbJZxYtwpj0xuKuMRpneQedFm6uypOU6x3yliC
pB0TgE8yKnmzKTkjIj5U2oeo+oaJvFCGlZfLkg7roNkygzrhbobNuJpMdHL5lk22bnHX8FFSijlS
+9wr/J7TuehsfS9zdwiT2IwVT9xanmbImcNCc9OzVtcFSb1RVHDiwfIpQ5KSpyeRdvW+9+c2Pll6
d7vMfbbc+IP2oi1+xTuFfwilJDpj+9zXJgVp3yZlv4sHVT/NFE3WxuModE+5LWpAhI2s9vwmnB36
4n1/YCVSd1brA9UTtgPxJy0KoGhg7MV0dDO6DmbdyFcUze/tNY3ETO1uuRtzAQZvylcSoozUHHqN
ZlyYXafTPMrEjVVNvI8UPhnilZjVzB70ChNTm+2X2fROGZki5GFOGmjcNwctaogKF28j8z3Bvt22
MGKmrvh4jHoXN9DqBREBN1qj9HFnDkkROn4mLmqHbEZQSXDYNCLoEG0nuDWbBbeLDj+Q+0yEZPZJ
tm72nOm99t6UxUhPcR7lVtaWxbuGAhaxFLPy0nC0/igRxwSFOUBIxykSywv+Aox9Q2uwlXOaaxTK
Lg/77snqNJu2ukLf1uibTHGUCGessoHoHB1foyNjvDFjMx60Vq4xOX05xf2mBnluYbNrBjwNgJ3u
8RubDwgbHy0eYQhib5RDn+HxgUxY98axU2JfCB2GtJ60RxeHkY5KohfbQrPJSa1nGkAVcZznohQD
ehfplsYVyRf11dIvTrb32tp8avv5iTYKSdG9k+IrNtKo8AKm7n1Hel2GsxPBq3FelNHdllmdyQBz
wBzfGDO8AQAaVqEWdShNt3ftLGBeDr0JetjknWk9GV9P1//WU7+op0za9H87KXiPmOn7OcHvX/Ct
mnqbxNGD99B1Q9Zax23f5OWr8twBQ8u68VZO0XD5fU5goTZfRebMpP4zIDDXwR2ju9WHaAM5oML6
BzLzN0vl98dMzi8mQnj07qZF3fYzM4pjF31M5akrf+2/54E3NUrt0Pj6D+WKsMnnGRfzGJOk1dkW
uBil0v2bF/qNHyJb8E40Y/FyD1B9ytQAc4Eu6LrEBq+btNVnGpt0uSd9IMelLB1CW24Jo6afGQwo
zX3rfRLN5DMehpJd2omncc2uKiLtnU9+X3mqZQbiJsBCV3uvZoP/ZDhMTMvn8Ri7A+8KtFfYiieA
EO2IBI+LfKdVNQGB5EkJaxsj3l4uuJaWSVWAcF3n2yYEeerQQkoRtxsUd6q/laVFm42B3xlbPdQe
VyxrOJQT3dOdZolm/T7woWqOaYP2CXF4es8oDzAkS1t2M9es8LNsjwu74C6po+HZNxAhYJOOsk1K
yFjggO8lBhw8vgvNYHFFdcoos2w33lDIzmI7octqL5gfrnrwbNWGJyA/tSOn6Am3XK7F6g4q6YCA
XMe/H++Y7cPH2gvKsGE/fhWdG8AJDeYmJa2DfL51Cj2VVw3lRsVdIBpGlOPx3xPW/2l472J4/rsT
1m1Sf/7yP8eueK4+f78yiK9f+PvK4Bq/YTARBq8eNo8fdNj8Ec8/bHTDhZG+rgHfrQs88PCRPQMS
DX3a/ywPnLIM8gk4zLwdvv7B0mC+gXq+WxtW/jxTasvkZ+DnopX6Yye4lfEgS5/YT43zDrtoUt/5
ueiJX/D8EgmR/TSV43gFZiRFIdU8FbGtHfXJPZMSQNAsUpY8bDqrvPHHsrouBv0BR0rMcKtoYR+w
QYW8SjBNyPoOLKW5u4wW/8YjfaopxnwjZgNCxCSf4bdeYTq4gs66j/omCntp+7yrAAaKka16lOkr
7aT0XHIdg9ZtQItUdYusx6NRZYtpg+viovb1a8foTLLYpud1Z97YudwqC80lYU6vHVrOsKT22wID
PLvmvAd00QRNXL36pDZPxniLBinZkFuys8BY4OW8tjJ1ocf8LZmRcZ+kz6rpCV5ulxebTg3U6pfa
dZ5a1REOBiZSMrl5REdzSKXnbCYdpU7dRcum0ryz0ZtP+Vg8u5BFdno83TJ4oD1lXPclIyArL16z
Bvh2h613ZxYIus0SM8YQk7Q6TuN9bE63XjWj5hZOfJSF/0L97++NxDrEMTbtQXBSWGG92sSAif0l
sOz0JJJBBHM+3zuJup0aRIdmforn4lm22XO92Gc3MTkIOVa3tfhAAIlf615dW5TEO2X2O2yI7UZj
JregIdrMPW04bOTgjmsulEgkDloQEhtf6AlpK36PfnClvjWp2sbaei2T8nkwFEm7q5CC0GoVrN+r
sfgL0F2uUVBf92Laow67MDyGZNqoXzRurQVjnryaiDO2tpFe5fl8Ibg5BzgYpKW9jdAwNy1RHzGg
cwqM1aYW0uucNiOhH2HiW8ulhGJRK0g5Vksv357vSwJsZ1VNQZXIPozq9Bmdp7+FdP1CpC4E0hj4
RSJTDDfuU8qI0mvNd/4E1cYBgqFEf4DnLA94rO4XzAkEzfU8qOYhLrlHmu4VQd6jORyG5cKpVcJy
z/2El2eydfEkzEvfc94vzQ2q4IcqNl58k5gjon8qpGzFyXDH+1YO99ZcvJacDwMd9E04lPO9GTHy
zdO+2XGGwkrqaEmAMhSzwXrdjco5YwF5qtsqQ0hpnxvggLt+/To+5yaZXR5F03lKXakODrzgjcbA
pBEaSNpI8wM3S4h3J6L5BnImu98M/JY0dDtQfj8eOAWOp5aAjiNtT+84j5r2Lk9UsW3h773jMKsI
ascuREekC4RWmC+90X1Uo3QuDS9vYp6aeg23JNKyyUKS8MzQzZfpOXIZe7FJi2LlvrcV49zooZw1
ZwgXq0N7iSQuQAJ+tqr8ozTJY8/nYjsnjgoWMw2bXpEiYs0JlB7HcdiBZxmfvJrETcdtz4WWXFc1
5lBOTg+1RlBZx7hlOw7281wp+VLBsuatzJItIuuN56qMQZ/v7Mq0HDjo19G10cNMiCse/yUTL7VR
N5uuLTnMjzSOZmHsTJczFj8F4OmFx5C4OWxfwvLeMTgf9jP5cxuiJZ9czTkPop2O0ShfiZe7sJz8
9N2m8ycChJ/6ZKzi2HVWCBevPhXjG0rwu3leio9swLhVHyzaWowQ2349pJ/R6HIcNJxfDC7Yeb4f
W7x9Nyh/uDFhbxme81NXzrdIhXMU0q2YVz2sjPwkIKfRc2dB//vP9TPpi8+1ckIQyegUzwBNftyd
JtedzSxqCPTq82c/YjVcl+MM53iA5aarj/xK/3r6+cv5HO7Onz+dib8fsiSREut/f/yesVkRcdVF
1UH1doKge7yvZ15szbQOk2YXZNCx7BdgBTpWt7//uOZPftD1yiI1pbJ1YZ+Sj7Bej+/uIyCJiZQi
rzowPgPRzqzvWkVOsi4XF5wK84Puzy9TN4+7fAJVko0EyUswFfgG1EtCPyeulouB2B5k0PbB90st
yAZ4JN50MTks31CZmiCnddXW2RVpZ7sS3D8BTg+6nZShM5NTS7cwmOva39vEuX2IQcIEAOPVLxQz
f/IIgSrUBXJBQ6ci/enGiiL1Gb1b1SERIL5r/ZoQsetyYe7491f0bZj6Y33DjM0w19LKo5n8M+LV
nxCn84c8qz6CIIJsr5WRokosWIQrehhh55HhFRvlDVlg8Nb0ElQ3e6i1xK/tyLq8lirImfINfBLU
KBAjiGu6h199NuW4TzyWe7tJySZCZ7RvZ8E53xZqz8Cx2c6pwuuuS4BO+fwwS7b9QaTWqU897CgO
VGKrSl+j1Abeiz0IYbNX7znovEb1W97kbuk7Nu/GPCTKPiRJlQYxoZD0w+aL3CWnSgzLNQ4OBO+C
f9v3tI+SEPjAJSf4FxfyT1YYE/Yd066VPUwv/scnc3G1urU0szosk/FWTsysbDb4fliH5uHvbxoV
9n+9gTgQISqjTIBRvf75d2+BFAoSr6Wqg52Pt1aXnkoEGL/4Fn+ysrgOSiRggkASARH9+D3ShGzO
QteRn/pjs+vSWQQ4hl/WlT5dTLXvZXTKBZEjmjhPkZ9s3ao4aXP0iD/wk4cQlOk2ziGvyMwD/Cs2
WZ/VqVHllWHErwvJsVsXwv2hMB0akjZxpIO+dJfMPLej17z3en7b6TyMbIrZH7A6YO2G2QeknTQ7
IcmXN/1W7IeZqGhdpK/Q2FdfXn41olPIbdqXnoMUTBmw1m0DH0FFm5520m1diWRrmcuvgMx/8sZy
L+B3g11c5V7ixwtWiaafa1VWB6PgoDByNg7SHveT0HI+c8IVwJ+XhYXyzqXtNJiqmbYvRvmOdumD
R6N6q4HY2U3Rgpje4Yw9JPoTsXVm6OnYyxGQnKPBdQLEWefEF1loS1Yi0iPq0M3UAyyfl6Ujet5N
72aT6tBv+cBSm/d5oj8oCrFNEyXN3iymvd9Mt7HtDJtM8nxaaDo2nTNONFzxppdR4e+FvTzgTxq/
Smz/cuv4k5eEPWP9H7Imzns/XaMpbjGVT2N1mLwqpMSZN+7Ej2PpwyZq4l/cEcP4ST6w7hYeuzDL
GloS77/eydYylQlipjpIQby3QQhx6EXZKWKn8g3uDyJlBkuKA9IoWKayjAowLq7IDAWMCxh6U1d+
E6TkGzODwdiNgAC/jPI+dblxqY3eu8In1TzxqfbnqjZDs+leymy5nQt1wUCXzZjHLDbz52haq9RJ
4FTUrxCghNlci4BydUvsobfruaVvx0smKejtkNph+oK4pPV8RQN3r4mGflMsfXKciTR+OwThnatD
IjuBeQzTfdpzkPTyeAiY6dPMXqZ7CXiULBMfZ+B4T9LFdaul+Dio1gw6/GmVq3D9hVbyO9G4PpDN
MO4Mi5zo9TXqZhvf+3Tv0NrdFAyzeZ8agE4t1ZIeZVdzm6PKa/jbUrOf2szmFeuj9tK35xe5emCH
lZNXpFfE0ZX0eijFCWt6Al51S+y7E5i1jX2VqdWYnRYwDgwteYH7vjhxKAYYwM5C6jEPJm+HM/VX
hWF/TLqpOuWGfR6hK5lCKsQ0034mDHE/tSSbIEE+F731JGT6q/3Y+ZPXm1oH7SB4C56o/wKuKyhH
zJvLQ+eql6obbzudfW/kIBnZvNZr/fV21K5739j1PpXe2ztfJf1OTehO2owva0szzPsq2/q5H3qj
NN2w6GMAjMKrtuAL1aFAeMYBLS/Xlly6basifiHdyr9qpJ/Ah2RfhH/pX1bs8cHigu/SWGOyXj2M
JuWWLs2GJls6BHPcE9PtUVnHHAzZDxOz5oYAp2JoAtRoZAWVgpafx5HUH9C1DMOtZa8593iltqnM
zbCdlosyme4JP/XCEvApkzH1Ahe92cmmv3U5HRzy1DmPbCIcMod7EzzkWs337rf99d+e+y967tR/
K2L3rzUMF/+NOPj6Jb/31gAZ2JQlrq2jVCD7YaW1fOu66/TWbUvooLRAtr8p7b5116hfvllhnN+w
ryDaRmPw1mv7R2p8w/ppE1iB5KiikeHg1uE49vPpqI16ioJ4di7AFK5BxY5rwFjloDLRDe+0BsAR
fedomMBsmHV0ritl2IGEySv9cOmpZu8KEFNaeeo6x5QzWUkzeOODFw0G26M5Yq1x22JpznliUdru
SOAsrencEzyBfExBb4Uqx1iyj3d9V5TO5Wi13QtHi5veSt0oMASBV1biuLvC8n2169oYrcBC49lb
kBWxDKcNdYhR6Zhw2YlJVjNkp19Ws1HYhNLqK7EKAkJ3KFpvaK9Rvud3so38D0SImSSsd+1goKIb
s+bCqSTM1lr5TxqswZpvASh5OyNKTPeN6zKTNBXh6by73ru8rZwPretiQfDr6WM6Wtn1Yvfurh5Q
H6RybWVko5iZ4ZmJ5m36Wmv2+VIWR5gyyUens9sn0Zmi3hh16r/UvvdSzOrs6RLGIS5wdeT/IhYC
x3yX2qnO+cg1tn22OuJNBNubkZLrZsgquE+6UnrYT/TuqR9cH5DMUBMXbEUO+baGPR4Q85bXgzF0
D2i/QAlINe2XxVU3fifUCdwe4bsqRUwBUlVLDyj00s88D/YNAJoRsG8ttHdJWXl78GwoIuvZYJrf
V/cJ4/s9pqb6ul4sNxjnGE2X5fXiyrJH8ajhYbA2TivMd7UVD6HfFHVQYv46jqmxoAO31RiSkzts
DVENWzSUYjNpESi4CSMGGIe5XnPRl4+aKhuYeYW2x/u6HBmjQLkohXtMOqO5AycRnQetrS9rDU/W
3lo0RTr44hDSt5tHq0c6tvn23546eUyumMZiPwkw3ru4advRtyp5ypouZlMrsa0XFHLsoJlPeavd
epqB3Zu+JqLFBZMYvZOXt2Xi3xX1Fysq/fy/XVDDLwWGJ/nl+3HF16/5Nq0AcmWtgSXkEUFhRuj1
nxXVtX9z0fjav+Oz1pnE7wuq6f+GtQ0bMcftNyMUte+3Bdb7zbIAvJAVYBPNQ8X6T6aZxps34Psj
/VqiAKGxwPTDoWGs+uNJJM+QhxgLJgjlqOQJhFXVhA7cxGGDzANinCuRXzStui5qsUwBaccBvC8/
gELQ7KDAkCa2mIvxFKVDmWzALzlB+r/sndly3MjVrZ8IDgyJIS9PATWRxeJMibrJIEUJ8zzj6c+H
Urd/SfbffXyuHY5wtN2trioMmTv3XutbUh+/TR1SeI9/OcwAICgrBrAgW2LT9NkXAUc7sPq4Qqgi
ob1bOlGQk2Q14CLGB0WI2GPSjcWJAIrlnCU2lmGPE9/BrVslfDIjGyBeOuDLUoHNc5GYwF2sOeQ5
zfVUYwlwcrS22mQne97UFUvdONXRXZh9llrTPaBoIfOnjb8kCL4/x1muPYWsl4iY0aPicA63VQjG
ufLa6naZYErmU3s/eOEHklp+pOKXGhG6EExZOylTuM62pW2SsOj2DBq/VxBMaNFLRhuFjqKelsay
M2v6zfXCp7OM3DvWtB6/uht0nuClTfM+NrwnNfQ3hgL0Hk3F41izf0xjtcIgigHowrj+V37i3HgS
mDNUTsW/GN10hX/8C/qj48oYQGFs3dNh+VLbKwSnLB8nksFe06zQg8qKoiBF8rXrdRrAcQzvwZVP
k6W2yk3wgSpn/Qr1xrH5V5MUau3dxdVvrVTTdh0x1ASqyeylnHvxYky4QKwiY3MLlbVz6AwBXWE7
jvT8O0XfHS2J5aCEdtURiPdWCjzrFQ1wIKMKOr1VZdvRM6u7bLQPkIiRj9hdfTujq/8sUu/JaeNy
T4xyvDfaGR+3wsGxkD4EhNzx4Mh6z+zZGmF71vgcCoWaKAdoRA5om9+baHS/anrdFL5b69Z9R0P1
nMc1ve3RBKGG8hBuJXkvjxad+61F5tma0209tFknd62nkElbkeMr3hyGI0OMJBxtE4K3Wu6B34Ms
CCvDIDpjLgmSsdk8QU6WZ9OY+usQERYHc845zy7JBtcid/Qvgh8etDOOApxMZhwQ9l7CxvQa1YA6
mvXrca7t7ljC3MCRRIH+HQLbou09hC/q+yzd8SYzG7rCq7Nrm6FJazaQNZmkJ8bjfxf6/5fhNN3M
1VHwv5fOn97aKC5CyDU/r/V//LE/RStIgOlWrGlG9J6BcKFM+bN8NsU/fqiCLxLfPytn7OY6fbM1
tN5Za2q+wh8LvbD/gQN8dXSt8XWrKfY/Weh/PZFiY2UeblwojWjtLg71X7qAaGXrnox2B09aRpwr
/JL+vqFD4ZCnWbdffrow/2aA8ms78PJhNG3WCQOkNH7ub52b0J5E5kaduI+wxL5eojrnbpAv9DDW
4eiaIx/i832Ta1jo/8dHM5hHOLTGWa1e5Z+7nbGWGlNXGuJ+wcoHgqlBTDdc4sHc3jGeLG9iN6Do
ZglikIwK/68//tfjyvrLXVOYdHXZS7lxv3+8acVhIUl0vGdLQbzsaQMaRL3rl+oqLtePm3Lv77K7
fgtR+eNDeVTE6uAyQMv/+psLwFN9WEnz3jaJGi4szzqauUMcE0J1+VJ1tncS8RrrS4WNvjvq+u7D
qdp4n2kO16EGasLxYc1GbbWG6NJlWcSb45mEPSh70I3roVLYg+OFbN1NWxkoE6esIJrqr6/dbw7Y
y7Vz4OPhvUbYhcDq15/hjR74MpdtFZ4Sz0rPhGHKIMzvvBYZJKPr8npK7fbjrz/11wHVj4sHZEE6
LkIzmA+/PTCOpmPmsBt4T8ZgPHEQife1W0TfSQ2uyYBYpgdbEDPNPhmR9hvR8vjrz//XF5MoR0zn
LvJ+npvf35VBygJB/WTcOxqxKPH6wsySvO1wqI2/8Yn+1uK8/FYIFbxZHvF5jHDW9/anUYCa3a7Q
9d64F2twl1ZF5Gdw0iH2Q1kWGSypEG+D7qxvJ4nQPtFNvCxa4tJFTOFX/+c/HK0MqyVSMmgAvz21
JqRnWeMgvO+7mpdEuIr8GLMjN3dDv1H+TcDdv3tJXPQ/vJf8BxPEbyMKCE3AKywqr6btvKCYIzJf
REimUu8SmJw3iThaQ1teE1DNUw4EwDjng5xCKFZEzMP4W/AEOeSZw1Gcwm265td06SC3RkcfCwMz
QSjFnPCW2chKxiuJkDrb/fUl+y3E7nIDXZP7h5gaeAlP7K83MMlC1XuzNO6VSvR6t7ikYV2em6nL
q9emYUKJyJp1b+YC5kC9CWgHRua3MwU+4xQsVjFWimy/kC/dBIbSWwLeyKn/6+/5b1bBlY/CoYLZ
PNqq376mhpt1cJQw7m0mXZz518tsVOSiGroynuo1N/mvP3A9Kv005ELWBfXyMu/VORl5xu+fmHeh
mejp3N6Paxb5JSgIa4X9pjC6wHXVIeiCgMXvrWJFwos+JKT9jcRWP8Z9SjS0VczkQJcDT7rOCnBJ
GIstcsnE+kxcLhFqcDYv+GHy1A5ueT0blne6hACZLj9omfu/i+38MaH+n8MZP4tfwn22eHIhi9J4
+/V+L14qobfP4T1i+hkqw7w0QeJqyW2Noqk7FEM0jGjuB8DDpo0vwCeLWEU7if2CU8OqifVn3MYE
IpiwjnO6P8PFJBA5LU2lAsaUReC4rQjeshaMbHo0as+VloddoHN0aDbjxXcgJI7EANsHbwasftoh
P/wJSVZuOIkU9/3qXPDaPDmZuVeeh0S5dUBUEqMaBCnaZxKT0lujnLOvetqSwEwdgNxpXpaK7zdE
HzOtYueqm4lHxlDfYQyUNiPl2kpgtV9MFdPFYAEITMdCGnk1HDNXq176IktG4q9d91Eyw9LpnGNn
olc91IjH7RD/AifyGeZGZ3rv9MYbzy9yEugg9KI639R9L5qjWc+xdlR0PU9m2JN8WA3qChKIfJzH
weh9Vwxhc89oFt8Ih9HC9uvWTCM/j8KqgpuYZ42PVT5SgZcgAw6jnm035Rlx5zVmHfGS3Nb0xsMt
pYHcukZHJnpe2vZbi8E+9guP1YYSkIV4qNgFfkTdzm5LypCyED2hoMjEZiLpy12TFNKendmIDFwu
yw/Pi3UxwDhWWZ+wpmCLCeeLRwZClXcUYRydB9RkXz2O51AHzUjf6yAVAnSC4bkxRbNrUAghba5e
R11fPhP5iNZt8HBCUAe8Y9TBColfcY8FW+3Q+ZZfctnan0uLfIfawdnJgzJ9C+FidRvMtUWg99we
P6IJt28AaTIQcLEB52GuW+GKcuQUNmsaB/6y+xC17sDqj8PqCUNSnF4PhdemgvwsRmZPLgxmnaZi
hIbPDXIXBzejH4wKJMVtiNohtnKVE4wmQyXsXBrSLuIzZydnxGXI6jNdO8fi66ZJ0QRzPefeTtPX
4mexp4cyTblBxSqy00OPYogVXLwR0AHRtc1Qdm9yANrPEznbw+YSMJvPM1lwgytXzwnG0H0881Ti
IzLYTEVBL9FHnUo+YQO8wneMhZtKCoRG14Smx0gQRLUpwpZbj9P/tYlFeN+73kKyyOysIVnjyLlS
J862y9bpXT6isFKLfBlNokfbJRJANzGuaIJ1CK8uCvIGpdim5g31fPDc/Os5S/LlOHGUSP9C9dI7
SFhS6AzXoLDNpxp5Cv9QmclTR25ZvGE5U4zthMzDwFjhLhCaJn7TAEn1jJaI/2NxU/IhPZuL05js
1MDQ1gDvBkf7uQfjJLFb8a1CEmBO0oXJ94f7hhj3u8saSQ3nnZTNJurSzD2o0ms/iMPhUspGGE9t
2/OXl2+b9z0jUgst2l1J2WluejsGTH6pRVJSeJvbIk8bRJqDcUYpZjBQojKczdF4GmhkbS+RgH3M
ccPKEkIWFJGuUUcYXjCv1eNscu2NfOZH8UrySWk0tB8ECk8PjBvbj+ES+xcCaz3q6WC/XYK20Rm1
H1XGblvLsH5NmDVY/gS64eFSKCw02wnvTDLnzZyo79dgh1eSZdAowtT5AF/l4kRyLSA/taaf9YhX
2imVfoZQQF4fjxH3zly/LSLc6hWLFE1sxTci2o4ivFzzH20jrV5VvypS59QExapMSZV+iR0eSoSG
x7ptKm4af4Y4PATw06nWGrJKLwVOv5Yqa1rKx4/DD/lNXLQER1OAXEIgJ9bSmn5R5fQCsuZMImdu
izewpsCL2Xb4gpU5JctmpdgnW+w16h1RIFSH4vIKGcomImVA0E8ZxM6DwWy898QIR0y23CPY0BR3
/E8ZGmzAhbBZ28r1qJJGOU0e0o14MIm8dLjTZ1Je3CM/p7y2Bs15iOd+njcabf88GH4EZbPjduvj
aReZcdbDNSYzRVJLeBs5JXcCklF/Q/6hFh1yLP9UaQ7upA2yWM/ariruk6kw7m06kXLNOnqjL9MQ
u09J6tXZtqv1eA/xjWcEFIr9FuUYDYBXMq7/sQggL5oeyNHmqmRpjMGP/t+xRoR1XTnrx+cjyXbJ
+tZnnUF6r4Gh/BKyR7lfH2plcVdjk75ixkbOdRgpQWURqxcN1PDdNIfOW7PGrKcoq/ItBn6S6EKb
N75hdDQgB+dJFHA62usxZgmwIVBPW6PJWHxEWIftnZzI/D565XqDkhrJ584sVX3IG0O+xN1CdlfH
cbRF+tpRFJkevdiNOYb5I9mU9puVJMaTqXmcARi9sDVNnvE0Wg0XGRSBAaJZJTJjIiOrVydkBufX
xjjdXX4hOxE1cuuwAjUl7bvLgXcZNbJbDYtXNOSIGrN06xvyGYynvub/LFFjWtturdIWrL1AiNen
87JtzsDdxqBaE2EtL+K3L3bFQNv0aLf2JqiCvucks161phomGSSjkS1Bs36dyOFXpDHxvVXf8b4W
UShPtFJ5rZbZUoFrLRakp8zwNjYZJB8IGXi5UJyyOkZtY1ukO5jkmwHMwKITKxIkRwyf5KfbkIBs
xuD2wwTJtPGLUWD50RrdfhPTurLwT8uXYtI5tpKLdUzrUiu3JC+P2VU+OPzprI/M+hFJHyk6mUq5
0GivjXOcXNa+idjXfRkaLPKUIuF6JBcd5xWckOX15QL8WIvWg/uQmKwL68IK4pod5/LsqnBiWyNl
gVBFN57fCTdV95fnk+xGtU9oBOyh74n0xu09HhFPR4ctEIhdReEMVPjHA5GPufe9cod08JmKwqiG
frDN5sp+Cx16KZenwiGGAr2RqYyzg/xub9QF+cx0w2Psq1oMibkoDHS9dsFKhGZdoyVr0oRA3URC
a7z+IG3MefrQO6H3FyN/b6YQagLOnsbZEPwEHjnjySbocgzWOCHPd1XNDuOaBACTtgjTJAFFDI/a
uLUZBt9zUueh1i9xw93Iq3JZAUVKbEdQKpeL3Slt3b67hKtkuSOvzboBEQMXWjOm2KFjUSAXYgBf
o3mS5Yrka4RnPVKFrVXPfG5YzdNDPovG2QBvA4Q8zRR+dsjv7ucBk/toik4L8DtNxqahFsJlanjx
BC9rKAgyaxO9PAI5NM4NTG0Mll7HJ4RxydOuG2ohudTuKUJCLZUv+ljBE6mm9fe6crwTvek+9t6U
32L0B32oiGKSSXuwMdwzTObdGdMw+R4SQMJ0HOG05XCk9uHe8wJPyfyQYEmv/TkeF7+j5SmpUGYH
QO7MdY4rbmhpj8u010CO7XQC7ocNAHhUeQMc8riqkhuL4A3DZ9fMj5zsp0NhVAXCu6oqblRpld8l
/OR056xZqNjpeMKa1sQyP01tp1+hhQcmmyjUl76MIg7aUC44wWTQi7US/n5Bl63360yN2mOYmNye
Jq/4b8boXCTLhrJDB5CZkDU2BwsrCRnJAzVOvpZ0deQRLwvvY59Nteb3q9/uclCGbMaFsSSvqoxq
woP1hq+nmCq8pGZJfYDRjm86XTYTFbFuY00r028lNSa7i6zkFtC/dTS0RL0otGEkJ6xn51BH1o6I
OalY8jrWtNKZXEUo3NQc3KiUp5hp03E1sZ/DyZYvhtaRkbaQJO1YKVg9HidrVzgm+yezdZ7WPGS1
WpzYfBr4ZEY8LJGSZLS7RbJhbi82QlBQLOqVkt6JNLA4DzBys0ZPomLUg56m7Fj3mppXqMt4eGKl
pVcwe3dOuK7MC7Tg2udsFx1MO4q/icEhVtWuet64TiP2F+aZPGk/KoyaHgl5C8ec9BVxJN1Ed48c
2IipQt3UM5jrm33ZtT0CCNP0OKt09htBrsaT5xm07GzJqkSfh0viJhrbhlImJ4ncYWNxhtl5iuhY
B0vtWsfKnngflnBdDi4ls80syQnNaUOXLNd3YZq73taZO3PHJ0dPUdNPz1gYllOE8PO56sM0aHlD
WJ057Sw7NsSeADQn102czZV211zs5ZTTWM3JZpgOJgasr31l2R+J7JdvGVUloLGppdwes3BDXWXS
uUCuYay+9Wx1sCPExswOZpipY41FpN7W5QRQ0ZriM/4nLwgTJ/6UV1346FDjT36fZ5gRV7v87Nnz
WVqVeoaMk34tYUc3AWRtnPXxxWW/XBz3GW4m4qA7pBabRg7O66VZ8t9R/t+M8tdeyk9tpX9Jg/0/
2dv7W/7283Tnxx/5Y7jjAS4F04hGiXn5xUX4z+GOx1DeNUz6NGiU6MKvndU/R/lryBUuErAvKBUR
AND2/nOUD+7UxCzI0YiBEY2e/2jCs/aC/qdXBFeGAxai8tUauaoCfm/uJkZlEnckNETWKHPXFX05
9FK0Tz9dk38z2/m10/bjY5AlrP5KNA280L+1pIy2ASYM87tdOLelZT4zyde923wcSIj668/6tY94
+SyJThufNU0wFOzcvp/71dyLpJWkdh9mowQ+7CAxdpiYXYkFOmbl5LD8//oDmdD8y1V0UQnQRKRX
bFiuzjzu54+ceE9rw4W2H+NEolPBtncqmz4soajTsfE9SYMHEqBl7nSsIVZgs/DPe2oTs9jXNppa
exggvfQTxdAl1XqFlpL8IBv9vZji5lTLVu5rFcr9uGpRc5YYxBRTcTU3q28iRVCdoVF4pq9cXJGn
AUhe5XismR6fwT/YDKdB5OznWmcvDtt5W3frzFsTyzdiSZeXKBXNi1uFNyTqxtvRzQqfiBxQXqaV
3ghhOmRuJ1Z/b7Z9/h3pRnm7EJr6bNIQ2hQwa3d2TaaqgZDZ78tiPOilKoN6QT7vDSBjmnoe4cpP
1UrybK/pZZXnpvKQoWep9aZnoXbInLEOlkYbDzXWbdBwk1T4LDWz/Npypjihjp7uOfRGZAfXo8eu
6Ymd3prNK3xWhP/BFDUuWll3HsOxfcXTYM/tCYBLsnMLkBH+iCibhgp86Yo2R1689w0dF2pn71OC
3/ZBhrqM/NUu+pEg4Ug2hmzcAgfcXALbJTR3RwoIVAvAjtF7GmUge+NCZLd6hpsAQ2VYntx+7K/n
vhhfvHnBiKjiJjDREayhvmGLpzWxb2PLeIimWCfFiJoqqqWzbQ29ec3dctiVk97tkAXQIJtKJ/9o
Vo98VERf5yapghAK8XUovb7aGAtuoW3LxYk4ot7UjGc/CcsE+1bEy0lflIc3azLSo1MMOqbMOFH6
Riu1R+HE9pEsEnEYxqLdWnOcnvQk7D84fXXvqQEhBuAZpL2t1sXyikvQBlDwv9Zd5o/G2Jw5p3Oq
dbMPDl7jBjogGZ0ErdARe5bU7jykpOJolQf6RssJGZ7GwsdmRMiIih1aBd11ojXC4pyBgcLRveQN
Vb3iH3a/WAqKTMT2ucUtWT+oEf4fBJI7expHY4NTRfBo8/bgNR5IghPmlvHbtyl3tZ3daN1NSpbo
+2qR8Lmz9ns1peltLAsTH0DXPaCV0BCQew91LeNtby+ftb5B3bwQBk1XuUUfvyzbUZIwVBSyBwYn
h92ci/tizD+5lirNQ0w+yiDwiQ54vQryQkx07X1fBg4Tx4SzrVcBV1jaZAjSME/trWOS6UmWcU21
wTluno7w18I5h6xc6/pGaSBAX9J2pFUM8rFvR6osXD4Bp4E2eRJN4oVdxhhp8obxyZ27aCsN8hcC
G9hj6iP6JFHYpgPCqYQQu/04EJjzedJE6FHrpCYhxh7m3gCN4ezt2gSCpIDG0DkURYB/SLmz+Sct
mJbhGYpXD16LxLzxLgQ2DfGvgj8aXUtFo5N+nxrtV7OKeuoLvQANuR1RX5kvSY8lb1dPgOQ/gD9x
o6Iu6jTkRRW+9kfknkVe7w3Zpq+aXaWPmNTjfaMXLMNl7qLQ14Eou2rWGl9ZpkLbiTj0yp4GEH7j
MiApI1kPKxyH8avRRP5vTFiQzZwR7GZKce5QwEsaD1FJW66lU0btphz1SOzq+NUxC+VtOEtWO5Gu
nTQ4GdGmF8Uai0yzjiKtuIonRl74v4nEyGuleNk9qv9aCKpdiJzG7mLryAgER5OFlL1oIRBuiOvA
KA3w7MvU8Fc1UL/HpcW3sLELra+CYRjz+8kS1Tfg5XSOCgWxApkm3Z5Z5kvQO2EWbdGslkdPz+Rt
ZsfOW5bXfD8LS/tOtW7O9IC+vZ96Od9Ncyr+nq11+XfTA1Jq6R2R22niLAEwHlRWOaJhqIJlb7B4
pFh4I5UFl63uv1Xg31SBaF9WJ9H/rvO5iYviW1t2vxSCf/ypPytB+Q/hEQWBwAeRx8qT+GclKF1A
9auOkpEkk220DP+sBIX8h7W6JpmIUs8g7qR0+lPrY/0Dcbhlox1CAkB19R8halb27a9ljM6IAQU+
6lJg0HSRjN8msFaUyrwTJCQUJLVEde9T1ZL4bBQUNp0xVdtUWF25ma2hanaThqd+61Sd9W0iXK3d
5EtcbKp+bm8mElZkuQ7ilk/Tkgl0fzKzSC5qjXfmJeFzPvWuH4eO/WkQorup9bC7W0ZJBFFcgtFH
aqe5NyFLrfAHB2jaHo94emi6pOA0OMG3mez7rOmsd20UCjZEWzMZgizUnYYEzfOzleJjO7VLvehE
0Dhjn4OftfqPZJlBeJvt5CuH5UUm1W6Z2zEAZUxB2ujkR7tW/zom9oiMvx9y7SYF9kXyKny0ikQZ
JKZMdnK8RWYB/bXKVPxsRDNOmmgsFqLEk8E5kiHSfrigVh+xhJvH1u2iPV3wj4zRxRbzHJN1vaZu
GgbT3CPse5pTK70jPkslTApm62aGOZYH3WTFh66wumbTUOVuO0N7Q2wx0XdjwHNsWldjkCetbS1N
OfmDRzr1Erm1Td9Pax8MPbNvBrxSaA161zj2NJGBQixSvSy55z5Wrq1wcM2mdySKA3BD0lZ2do22
fV32GpV8HsYm2mqW6fqp47pcg2rY1JSoV44sM/ASLtcSyxlkZKelukjnebxGJRR6RMpVuDVjZ3mo
CzxG+p6uTXNIDWZuHSvehp4+KLpxIfWeNlGE7RNSiTcrdYBjb36uFmsmYqzVlidJruS64Y4ofMVK
d3gB6tEXzyG2VSBgfSHQ92/HjnlBuzf7ZNbh8YZ2QWZewopqvIXt0rDuEimERjJj8AWz1qwrcV5s
NW4nXZFkLwvjGA/Lg0ehs5URc400XcNFYptMaUF+rR85skOE3LUeHjnNYje0zXGbLWrwMQwzm9Pc
p5S0X8g/R3a9G3v2qAPGBYxieRbUwX5vp3sx5QoqZUHfJm2fNS1ifzDcTcPH7BieQaEYZtQOI2kL
bqx2CiqdniXtsW6iaLs4dXKq2fZoeIgUQ19NKBj4OjqmRrttSZ/d5GKKr0SflbsRlvC1BrDsqNe8
mqaTmc9yNr9Q/gja7gS8J+zRvugSas7C7To6EVZybOPxnf57drVOGK9rB/PesuT6tiETsARS0QpU
wIL5O5SkOohzrfDDWiN8qTLI1QN3+M1e6s8uI+eNVLAanFpnlC6a1PN14Y2B7FHlFvZUbBhWV/s6
WR67WGtXs4iBQdJWPiWPcce3T64TwiaajZq66shhr/9WZdUceJHFxeFlO9QVNZaL3LoIl+5Q1vWx
GO1HBiMPKVDExVB72fS6n5jLU+x04P5aeUUcwwNQiyOJ8yaWV+goCVc/hFfnDeK5reu9N083ianR
OrJ76v0qwz6pFjKylHiBZ0xAHzqAwMizb5nQG5DgoxMkWdQ/0om58Wq6m7JzmKt2Notg7N2ICvhw
kk8TpwZJIoZninu9j4rtyhvxXUmN4EdVS687wbputng9KXbgOzfZV5wsTBtNXV45LJdX1Kq0GZWV
YM3tkkPPKSTgrVjDNer7AVaf5vGjlrI4T55I3rJ1NUt75RJgnBDFVnHQf4jNmnDFqosAxCfNrkLl
Qbhm9FnXWiTg5vQ96nLjQFRI71MqkohneLNva0pecSpkts2yft9ZIzHwiyOPaeI+KKe5h1yq71gm
vOsy0UbXb1On+8S6AsODGTGDJ6tLzgnqHoqkFK07N2qnl3V/tplOPQC+lDfNpD9w9usCkeSvbWhi
SpX9Lcnwu6KGUzYllbtZivahdcCbaysCtdeTXWKlFl+vZOIo4nNqRewOtcIab8h9nHRPGcKFnYlb
/3FMxxuE3wgujC55RgvzbIdoFxBov7WL/Ey38Gj2IAAqo692eZZNG9CPu3aFu4MPxIDFtIOJGGLt
sN6PHugS8tW2drO0B70zn4jcTHmA05JuMhiWa7seSco0rIdeVqesjV6c1FxA9eOyKcWMGqbaOppE
4D22Pl4OP13X0krz7rzW2rdxQg4Ft27F4oaM/JzF+5Kq0PicYQoJGsvlVdMASJjucAMXZguB7Mr1
zG5nD7V53TiJR2O7ilF7yDLy0znzaGr3yzEqu0NXJVdDrNI9zntIBmTMbOJB27GZ0TJW5EF6IxP9
TSl68VVo3K/V4uWdGaihy4Ulz0y/qW+yPiYOcBzKLbD6iIOWI/zR7E9TjOWqGLNnQ2DPUuWNHBY2
1kQyYG+6x2Fuz3Xs5l+HqThIb/6cuGm2Hfg9DITK1MfVEl8PM83yBg4tyhjP9EPbXs6TLbJhY6u6
CohmNK7t2A53s2bNm7YPrVdV9tWDpRsp+NsGK8rWS1mZhtwq7sCjtOmmbBDmd+xrVTwCFSlx0xqG
gZGkr3rEO4VirkqKolyTCZWl0Wgd1+15DIPSkRwH7POou+aLRtrwrR4yMgwErEsQWzNBtQ8FJM8j
55vlahqsZ5i61bvWDFqIJaXo053tjoBSrIzD84ZEk3k4sM+a2LLl11wb7ozIZf4mxu6htYs7YEWa
X6fafY5q9Dad4k9tYzW7fnLKq3pxPnmtyJ4mko9Nzei2Bj8vMIuMpD90dYfRmNVbshjNdrRVc7Qm
kjKScoj2TubEnJ8rYGGQR/y4HV5lSIZ9oXvaTTiM6QvnGsz5Q+t9d3o7DHqwEhs7srK30nPnR5e8
103ae69Wil4m93L3hY5+HGjKAerrRslTERY6onC93Us3yzeWhXV8wtE27rhhCDMmi8RCEmF5r/l6
Iby+bZ58gDp9n3XNfaBTP3yyWuRmso/OmZ7awTywZbsJwmHfixtBbGvViE2lN9k14PTykCDCokYo
whvDzA5dCuRYs91qCx+xfPByYhxZbqP+XqtJWFzoJ3zSFnmAqzU9DcSL7gwCnGE3LWl8woHygdf8
K6tzBmzLkUHfqP45TgzMk5bcV7KZA3vU4i35w2wQsXQgkZKAENmmzsGsTMwzyuaYPoddnxiwg7Lv
2vmEJVQeYPNPgRvVX7MwNwgYyWLjrmLs8sgC2TIY7C3iLZxujLK9QOKzE7lI2bxarcCIKa3rEJnA
LqMWZKDXWORwe0h8oIHN1iOcM+O9yGznXcQFc4WlCyWxOLDCDI6WS881NxmVMf32KI/z4coFNE/s
qR4UlnmLqRxYMezFpldXkcyCnMrDB208hIjUlJGP0XXTj+4uzYfwUWoUosYNhZafF8NLI5ejY44f
IAxArlTuEuRdRRo0+dxHVZTmZmGEgzpI33PXruxEgCeLB0JiyhKSgei/DJ3ofHOpmJRXJADZGcT6
RtXsfyCUIlGgNVIrUMIzsoPVmWITNclwBSB8q2jaJDQjn2PhNPuscrzrOEJEkcBF81NXPs5LtMuG
unlookHsdeO9zyIKpkSV2yRXz0YIcDyrzUCBLg6cqKqC1gYjgv7wqnHmYouz97CQC8H8mnBusE+G
X2oFlAboth7jQZYT2i7oMGFwIxj0ljT6Msru5FDg73SPS5zL6nkqi3Lr6rLa2HEO+odGRWJ4ecBR
BZVlR7jFBqQde2JWHstSPMgxF3sntL5mRf9cVrN9qznLfZdzTjGxlO7oowm/AXZWkTGwsSq7udEa
KETNopkvGRNweqk5WRD0dX3UTGx1s4bw0MApbJUZSDVcaBszKctTmi8k81TTrmyp6eJSxR9pAw93
ckm1iHnKp8zZzDq5087kqWciz0911ItzgyGJyWjxneK3RQHVgsleSj/SaINNYriF/B3tFnIMnhuR
xEEmesJgBNN/ISh2zNqzUe8l2U0Kb2wzE0yww2ZYnx1PvettEwYynZx9NKbTfT3T0pOtY9A6gz09
GRWN/Co5E/bZoy3DbsvE21/aJiXITJ/PZiKvMLPqzD9LgjCGYdgwUhlPnuV+lJw3MkN7JcHoLawc
8s3b/sQxd+ZipLsxW5BwpsN20bR9Fn3XvBrSsbPO7tqkOtRpc1fH1nUxRSyPUU2iKXm4u6rieDuY
jbW3umEPhs/YoH65XmcD1An6lZ56zwhOCbeJl7fJ7b9itXgvy5Tnp7SQrt+4pXouhwVM3VSEXzSN
tJNeZEem+YsfWu5pkd5nryoBS8lyn7I5bszQI3tc0V7UCt0gFaq6T0aqMw1NgI9VpEU64YX6OVUl
WsBFu+udevDwt08LW0JCX81kJ6gROFTRbva89tjwBH+Zm+iblY48I2qcN5Fltsh3RbY67uz8NSuT
vNzCis/PbFkCyiNiAAq8snEDuIPF/diZ3WHQJuwqiZPuk1gLCbAxQZr7ZdpVr+jr4MeNg80hp6qf
R9BWxwH98ZGqOj0iEC72QhZih0Y5vB713tk1Rf9EmlwIHkve0upO7grUmd/tuO2vlyh2rirLQ9yR
zekVPs55Z4+ieaKfB3elMd84wyc3aSE44If67bKEGPDaMjyRL2T5PaajG+awAmreNO0tmGJBMnBa
Gkhh2XUo54MmZnpj0UkdCjjuIRyoTV7TV4zbDoN+D1u+sPTbUPSe7/xf6s5kOW4kzfOvMi+AMjgA
dwfMxuYQK3dSFKmUdIFREoV93/H0/XNS1ZUMdVHdZn2ZS6ZRDAYAhy/f8l/q1N07cR7eKpouWKks
3/xiCOgX6Ccd5YwYQe11OeRow6TLuWzHddNOuDkXGFVXXaw5i4OvmNklu8bXKI0V8Wg8/UrCoHbd
TRlf3wXTdmDtRAgGMl2LCUnMtKQy4GyreU4RwLXzc+LGc1zS022eF+OB7Uru2c0XXr0s9wDNjmlc
35JM+feYP3tHUmEqLgA6vgDuDYikPTu75qjmFJrIFm6WLrgsu9Lf1Fnq7ZxQy82QGUlI0o9KOA3w
ZDSAKF4mZ8BtjcgArZKsRx2tz5r+oqvcn806XC8BJlAmt3DW5Eawu6O8GBVYF/IaKU5uTMtlj88u
FtuTJUA7oy6PRa91OSE5kDg41dElvI6U/lT5sH2JrxtUuJj+6IcdSmEfo4l6B2R7chkZLwcA+XyV
PzibJOmf16r+gG7j9VKjKdguIbIm7p4qA3mW41LmtXCVn3r4m2FOucbtaAvN7Mr49J7FVY6PUlZL
gpblYmKlooeUg/sYevZITJR3BIDfRp1+S7Q8973mDuj5fA6s09mRQl6yRX+qw7E8eMO8J9ViJgNk
3/YjCi2sBozPxUBXDLIHbuccul7vnre1uAdDfO6n+JKOKts2jSgDEp21/AvJL8om0zT5B+AbD+yd
984SLTzR2O8zNZF5+dM2gue5A4QBSKPeDFQEoGkk0wUAY+I4r/xW9lXwIY0sXqQvj83UxDs1u+uj
L7w7vQb9bq6Fs3M7+9B3Um+8tk3VlkDZejFxQNdJpw+QBJ590dx0q3OZ+eoJCiImVE+9KI5D7/9s
x4XGmo9YKNba6bYrgl2T0hNMUZxcm/FnjWU2JvPZ17ihedCAKcOXCgySU1UUVVBI0msaRLuypBYQ
i5WwJQ2/orh318Zs0NtuaNW8rW1P3xbD6FxYxPQ1uBu8taaRpHxsAOx3Ayd5jcbEJrDrZl92M/Dt
GOPHqVGX4KYuQdttVTobp7csHw5UcaILjixsqVcB+yAVSzNcWdXaHr0OrxxgICD9EzzW7nx2NWQv
OtHKgtAYwNBmJiLvHyxPFd2h8Dvc6lorm1osUmJKbYocASR4gx3vIfUC0TibkjGSYU3NAZM7+2rQ
Pk5g2ayz/iqkQ0LF4rU1/b9drz8+VzdPxXP3f80Xfye4YJ+L+//39sfu9efouTIgiDc/7F+4sh+G
53a5f+6GnD99Fewyn/zv/vL/PP93GLfoilOW/veFePAYXfamCv/6F7+K8AjN/QMcmK+gc8Ejw53q
n0V4oR00Emy8nKGeUjE1kgu/0BgIRMPa4eNwbeRLff4/a/CSX0kIqxT2XRhWKM7/T/i2hrj7NziG
uR3widITFFZ4TtQc3gIJMFlZimKwvefYXuv0J13d0LV30+SQiu/6PnWWT9C5kv7QLW6On3G3SPl9
DvO6vBKVrBoWpOUBRzM7KV1rfKdszBb9PIvnx9bGaYXWqFerVW2ScI5GBH7dsfHGrZujs4wuWDp0
zi1G1qYeEdm1NT3C+wQfndMmhwDnLQElpM062NI/ul2UNPSpaWoHLUZTs+WHh5JKVA3YvItD4Op/
e5H/BYjkpf/wL7CKp/Bpc1HwxkpbkZo4p6NTERACGVvlc91NI5iwAlnmHFlpzwWkEEQy4JKzSMri
Z6PQ53rwDJW13SK/3PI8pZii+fH9W3oRyXxzS6gjCtOc8aWig3Oq+ooH2oyEQBv9ELkts2sklaMX
meYGrkhsqQSFNrRYIDwQL9f+sMnSGY7PJrXrKnuq5m5BlkwPmAxd0Fbv0BFew2il6prPvIp9jxAX
2IxWhRjPKggD6mZdM8HHCjA6kmgu6gYdvG4a/1ZC7y0myNM2g0yPCuyRFAEuU6ZN9HfCZ0zZwUL6
4dmeYMR8lARg1X2RI4h59/7onbBouRDKstDYgd/AZeV6by+00O0MVkKbHy5v23iDA2r2SHdsVvjs
6tS7nbpKImCwKJlbPUXLSI/39LzL9Of7d/IWwGMeGUq+Q4lIkhIgEG+G5G+PLNAjR9Y1VT+ogLTq
RhI2IBPdFhYU1AuQESu1wfev+NsgS1f5UsBhFTam1qe8ZcSQLV3lmnRvQFdu2TVLbY3ZZvTXkITl
/Wu9RUSZp2Pj8lBxYcL7gKJOXqiTlHlWJ9L5MWMKmXjPDllVHJ+jxse8i6rGDHG+KOMs8f6Ff39I
5hAsSwWvFd0ZdQL7ggXStWBQu+8zdR1O+FTnPvrujnFA/MMznmCwzEPSB3UAUUmHGUXc/PYVktiK
bBqd4keXo6Gnz5IgLB9zZPQbY5sVhVF9OwdraCOFkmDWZe/lGGfrp7TTNV2EImdDJMij8UaclCqY
qtt4LJ38KoPF5y9nw+R59LDeH5/fXoz0BXqeGs9wYRtrgrf3LILMd2ZKSN8hkrbcBboDWfpzFAt6
h1VVkMzuwmIElfunwfr9xZBa47Ti28IoD5xuW6GFiVvdSuvbKi3hAG3WMhm6rfbruLW3At+gLj9j
mWT6Cc4zvIpd07YtSpUFNN3xISnWCfVEMNNr/y0qcR4/uGCRl0sJuB2Cyh9G6cSuFXiiQFL7ZZmg
tumDr3w7TjKa6rYY2uob1Sk4YpvUX/r1rlNzy6RaFxA1IxWzulM3Fj6OrKau9DwOAySyFzbLAAek
5TsTsEh/ktozMhx/kC/QqRdelf583YDxhWJ3kfMQqc9dFARhTwmZ0KzfjFTzeDtl2yuO4dIVI28E
kozZoq0ujrmgs8y5/wH1037+si6se7Vp5jVkLJw0ddnkIQjTwDs4XmN0Zpt4SgwYkXbHM+1pQcjr
9mG33rH8A/m5BHiPZP5apdwjJPSgpChRDuJz1lV1Wu4HNefrJ4TqEKsf20aN913Kv0zYkKXsIJsY
2gPvDNmaiUtD70tQJE7d2mKhgwyD/rCp7DTFzxTyrColXpmpwycVPi98JFEamfmjHOe4/9BPuuAw
WxoUgfptR2kH74Y0Cri0lUwBHwcJaK6Gb0qNIjPA7eYLpV4E2kJvbJLr3IMLcJwEsfglof8yXAwz
Psv1luKS2fmQyhHLpT92lH7Q/cTNG5VdP3RYbbUPTJFcl3Jglp39egCUbmIeFQ+oQKU72w4tBlTa
JdOvmyOzieUF/n3Ybneh4n/Aq5eCfIR8tv3ndzR1AxnOTUKJuyZTDqOnjRuvkjEYsHjj0nMdszku
bsUzRa+j6mXZxMgZ9zs+MJE/Zhdl3g6IQIs4MFd0LU3UttSwfuDgLBrb6J2p0TNdqgBRzp9uVpVM
mjRUaXGPy2ulcePAoZvpUsvUYU2NZRAwayIHkh8K6zQT+CvU2UPMBNDb9N0Liy7v8r0p5pExrOYR
IsOWOrQvwo9+jgAY2Rb8nByte7B/oOixVTSxWypml98tuDObh0gDU8puXDLVaI+8lXnv2hnZBfbt
Cn+u2Ff4IXMnLaRKfgIP1rjjRdCNHt9SYb7HUoDpgQQyb76H7wN/GmVSuNk8Pf84Dam5Fy+IQThv
ldYswcVHtAJPjVUp8Idghbm9tEh8E7eFI+KJN53nM/9Rz+OHbeAumtsieTJj3OBukv4c5mlgOFdf
mzmXEwJ6Z2k/e4xPZCszRU1oPT7Ufsl/G+HnLGCdQli7IXSEFbFHX4l1vrSLyTnxTiEQSxu3NUsa
1Apfiumi4E3IjrgRElItULfVYP0YhbjSdbecjbPdpcX1mHsAkfdN20Fy24LwpN23pVKfYGxRZ8Eq
5Nns53KGfm8/BLFMgnGHqJo2O1Ocx+l6UDbQxSyIavfQo8flIXgYr3D7otGu1zu5LDPT3+/Aj3v7
oABAWBIoTJW6URI1qBbZrB72zlaFqZvcVgIGWbchVjdvuEzGxRYHtC87zI2SzkYLZQPTsq+67Zx3
nTVdZmDMuMfQ6ng3jefDzEEJVJQ8TBmmS4QPDYA4r7zBTzeYKXnZiTflezZitpt970bpAh+kHqog
QCVG+fO4gVfdx2d0qekiwXTJ2GbV93WCAoyBivAWnjlIsboCydbGcxxHV1kVD0Lj6kT+y+RJUrOl
6B5tKwA3QEL4yR7mjjkUukmTRZeVkSVCFM0ZhxYFBemyVXYN5G+arxnvo9zMsLgG6hSTcthy07IZ
eEslagmcBeigTXwXIiJmFwSVYXR07aQO+/Fg9/XEJ0lhGn6H/LjZlzIbCa8PtNxNRBhT02Z7qr1Z
MX59bLE7jIwia0E4fceEou/gQqvl7TeLvPQhZXpnft6t3Hg8WwOX9gQ9BPDZwEA56xd8VlwUsaHR
dHvfy80h2/dDw3Sc8b2roL757cL+sPix5d3O9tLCGGKLkt5Z3aDMEu+RTEB0AUyDCbFsIIPL98LH
8/l69QaTh7Drm8GZ0IzDUyADdw0zOIrTybXOh3RdWyACvhvtmnAqwz1K2WHzEa4cD59UHP7LixQS
d6zTyWKUkAjQLOwUgywmj5/g8wWV/nVaF8lkfge53WXirslsAmdVGePLbWf5HFqCwgdj7OoWf6AN
kWhEVUVbUcLK9fxQarGZYqjwNw6iSFgDBFnbo3W6ikV9hUSctx/tYs4fAscJUuZQi3TmhSop+RxU
NQ71d2zCGgtWY2F51yjuUfbFZzBpvgKAVis4IFSNf3hpvrb3BQDr9mlaRT7droGVAze1cpiFtSsn
rI18eIs0Oxt6ZLCUpkn6403bYKJWoRNoF+IKDm6S4cfej2Lb8I7wIKGi3Kwpp/DYUoKGTokl9mZc
22mBnaqX3Ak2dWst/Rd6SoP3UeUoEkRbgAUZIqVB7ixhtakh+wuj1xpG/Xkfc5LlW73m07rugiRf
bUx2kVQ0qkYLptKqz64RXxD1YQx0RB+NAG19gP4WU7fXqtcXHUBYf+N6PW2sRbDDLRRv+y7YQZrT
6RYbDAePV5lHZ9px+11T0QW8RE3Qto9iQq/wENYgAPtNr/M1QZvBldZdTW3Wexw6RBOro41ZHLW2
oLLn+WEGtdZfW11fWvee5XXrpx7+F7aRrVLt46ph8lLt65Vua2qgEtTTxh7hj++wasuzY5j0ENrW
yvML7HyzynVwXwdlga+vKFK//BFjgkf7HYTJ0sBckO4wQFWvK71x3E729rEPy0b6uyGzJZ42IYJa
6gbco5VlRxTICWvj59gHVBfQ1PMz/Jqo6fbLqvbKBQRndC14mPTuV/RtL3moxD0c5wre91Ql5kCt
C7eo5eO0yLr2dnU4tYBcKhsNx+xsGTV2HsDhJhZMi0gf8x96VsoybF0sNzlWAjYSFndDsZezlgOc
5YCKsNnhCmmbCBM9p1CE2HTlU5SbB6sn/3JtIouQlMrjyNED+j/llEFVJHLW46KBcIWHQVYm+oNA
ZjIHjUInd7vg7gc7ZGiKRH3G3bbkVkQNkyw4IjpIraEeGsk2KbuOyB7kBKN09BxJFDzZxG7I/C8T
7cjL1E/MoRFaU4ghgFvATduP2B6t7lngOTkhUemQZ1vnxVDYPChxCYT6rZRFazbEIqeXADDN9QhN
0NDpGaC61Obk9Jtp5k7bKNZce0A9slo/jp5EeWVbocjDl9l44rKWOlkhwHnsgtTsk5mncz7ipCLg
jsoQIBUuZi2K+ckxCEd2G6enavxtmpqyglea6vIqqlLEyQ59XZtYqqy1CVlAVJkxQsVP9eInknco
Ie2mXIwD0mWClg9IhDqcGdvAhoNcXLOHLyZEein3KMwHOaV+nWCeqBjHjM4MO5oKJnP3wg0tBrKO
vJR+3pIUJB05emUErj7nCncwdFbM9PnnSKwNS2gz1O5KRIqwGN9YAdsvvF0mcAdAk8DCug37B5s4
4F4Wcyg/I5BE7en1NXJgCvGJ9G/oH/wmhFN+cPHJ5h0N6HYIWBxYHk4xoNvUDgM6QViaZmdxrSKQ
pR7hKOZa2jFRLNbJpvjUtjQ+4/PaLk1QYfdwhmhn4BLCoeirhslSUK8T8zaZ7FaD46KsT+Ds0IRg
B8TTtpVndh11o3+39rFTJYhzapv7WVbPrAOXzh2POmYEmQ9gUM0SadDsp+AFWZIPhKNnAjWB4+vn
pIEwg2x1OCQQjBpH58TZNOvM6RqPY8ShOVSgh4HpujVRIBLeJt7slZmPYZ6mRNY2I4DJy6pxKdjy
7+bTRCUtbmi5rzkuRcx9Ods41iY0BE4fmWDerc3dvi6PrIeH8pAPU8VLbTs2voJGoztGX0d/iuDk
omGWYadRNMyFfJssxATpwWs9M3fz0gnK62IStHF2Ud75YrjgC5Aj3+UYtPFuMXEruFa5tjyCXY+w
tNIOmx38u5DuGO8jHSTt09gOiVtsumyoezaXZfLcK28SPVioUDrMM2isJglMa0nGZovZvJDOCwgv
STx5z/0i1+XSRSlmuYSIuMwjtllukz2NsZgZlPA18ukieyTW6Cq/5WmTOcgIDH5lxD4wZAKDOYps
sq8yauiKHyJyFnz/LMuav7vjgM2cja2cvXXjOiYdQbI16qwzX9Xu8KBW7IYtOoGC8QcAaZJuhK1M
FAYT3iT5OmhNIB/VFfMj7MKIt9ZjJky4PvsAe9AmHyUsD/xT8O1h1M2Ou4qGnPe80XUJ0I78gemk
JJentBeuZqus2ZPVGVBoTPX2pZ6Z+mfCB9H9fcl84qjXpVeOuQmtcquAUIxQDgLgza4fx85MjHIy
9SMrdBczJbXtT2DEvBnjVQYErDCUjcDqGchJaLPEyZaj+lpBnDLyX1MaHcO4RFcT+vfanfsDCu9n
PrS2ruVgszziA3fuR7ZOheoLXxN4Pb6DxxRkNW8S7UZ2cUA8L1kj+g0I0J836YiB+TUB/6BoiU3s
zvsgGk0W+JpY5OFqbrpa52mJaDYqzFs2PciV9MIb/ZSJTpIEt247xWXJK03EYG59QKIuKrB/G8K+
31szsrLXGoys+eC6MKMWJzMbVs9rxBwPWiRiwRtlJd1KZyB2y+yJprvJ0JfXnSOYOxPoFoLm7Z98
y05LutSMIM/Cj6Cho5G5PKkZ4Y+OKEiQT99m0O0spzG28ljuAE419PXoJvK8fyirnVbVzCVJT5GU
8zCDIXB6W6bCdL307R4anVQIMP/MX6dGjoA1R9f7NbHfL2VYw/A0TMOI1tRJZdVBQ2wFKVl9S7zQ
7E+V8lzkqGY2a/au9691KiBI+Q1yCZKLKMq6MPJOy5SdLVC1gqj5bXYLpMkuh7hwmImy92KWYQxY
k7MQ6A2bBoB8CQlzGPElyLd175B3U4UwnY2AlNfsPa8786/eR9lGJkUotew4E0DpTfz0/u3/NlQu
ZWECW6MOCunFNr//W21/xsTe8AfkU5+ImfvggDJpIYcrKdT7l/ptzrkUhgNaQXSCHOAzJ2+FMCpx
SgKoJ+zrXKxWQmgA0yexarNEVBhNf5xypy0UEEVCK8eRXFM6vxGr26Zz/Yj6/RMuzGaP6tGXWu+G
hJ39PnLQ1ll2YUC8TzCx8PNz7mi7vTUWovL8/Wc/HWa6phIFVtNVZbkhSvp2mKeyn/HxjNyv1CRI
HVGJoErlw7xlB3z/Sqej7EjX5mlx+OBqFMdOquYZgaHvilR8xX1W4xxX5yY1T1IytbMRhRzO2vcv
eKIxqx0EXik70+SFa8WucjKD8E9a2UyW9mtb0ieCtOeGZptjU1x4r2Hb5Mi1xAnKGPh4ZhI1nD/1
UX4bXMUkDmxoYLCzePTTncWL4lzUuvyKWuESlXt6WWu2p+oRB+nxNWwZ29iExuhFm/37V1Hckr0p
eRWqh295Pr0OTgEdnDGi9L+wiivYamQLa+6XHAldNiGytvPdHhLkJhFZz26tJ2kOyxGxSswm49Bm
4W9cdidikV4PFI8EXFCIQAAvcB7yCead/jyhteyvuyqzTGzVQWhls7BahOAoI8Mu4J3BaCS20Z1r
jvgarU9uS78W6DtCe3bNDOC8qeH4/UvE5wgTLCPlj9PmxsbXgvH3o7SlMumMM5I4l3GZUZZ9//3/
NuG0B0FZSbz3HPf3qT2QWcQW8k9fIMW5xKxR3ZsUKMAakK33V8n6/Uua1fK3vrI2Wy2WOPRokPNE
efZkjtMoW/qm8ydw2srUGAcwx9k1Np1OZt3Ync0dbLw8GEiiZhGaoNDKUaj8U6Po9MldF54iO6dC
UYE199L+/tveWaqmnHiX8ZcMs5TiIinavnh0sslpr5yu/4Me6+kkRx5CapdKkYLxiJHWySRXeKon
kGG6r2ODmtAnmWozLdIUuEr5hy3EOVnSfDvaySgaK03nzXXtk+ggmmY7z8vReSzRFvJ3xtcHr56I
MiqZbpJOnA4bGt4F/9MUbJiXsxFsIlmTKF3VlHUpwZDymP59Pbk5cahYPROoJ1guf441m8D3uEpj
U9aaLVMG8HtAbvH56CtTJoYXzadHS2AksLEyyVmECYDpFIkRJVWyKgGnvDmHJZYsOQQNO/L+YJV3
Mt6MQUAKZ7NOPTTmf+uYShn1QaEQwxmK1JzMYUWrAvbzVJE5vz+d3ZP5bN4pm5cCcAHHlX30ZD5P
VU1NVXjhg+9VL9eCYaBuMqgr5mhiq2cLeu29Qxc1mWA5l6ZK+uundgSvZVy1bQZXetrUM8kFa3Y6
p0DmdDq3snSw1quOpYpZa1IX2YRFCEg4d4+nMelxgogfacmvxh/dItNEspBPZO2sPoYb42GsCvPC
V5lyFeulO65fSxOjmEyNFzNt8yYBVUf8sR7Z+Ktd3yamsPyrhcaKZO6m9Dw498KQKoe7WUQxUQJ5
f0j9t68PeiMCusi2AFiSnIW/6SU3PMHo23X4PR9d/TltS+kcHNqjZyrza48aP75wkTcHlwseQyGw
cfx0CyfLP41IhY6bEholTdMIo3bEAbqNivvmMSR/7e6QMoKUGfsjigdB+qGg1fZ9rL0OQl+Lat6W
Xo66HWVYXcaoEF1zIsVQZMGvZjvgyO5fK33k8SJs4dGiOhjYHnq0MvtkrRZOH30OlnoL1u3O41RC
/RSVPmhM7bjr66XZ0xPPP8X08NHGcugSpHVPOa/KJlp4vci/gpqQl8v8Ipm2NrbYuXWrHxzO56c6
roTchK2KKWFEhg+aluXDBKP3U+JiYgJx1vLKnUXd7ks2BIhMWnX7ESf0jrAoHM7SeUiBlnqL8Rmk
uQxwOUiszWCYEzlg/n6Cr7fx4zT9a/AV4EPswDIcqtrqARoQJTFPWPi8IKSDabj9wesX+5uz9N1X
oVfvMR7ksI1nVWAb2yV7vNeTP7hRvt2smRC0ldnMYGrS0ydQONnTKso/GjGZ8gfvC11FJyyzvcor
Y8bd2urxD9PvzQH1ejEE0QFkYQodcMm34V64eoR2+B7/ULYuwAjN9gMqCw408AKDVM8dyP+iqsDL
y0XB4P1r/zbzXx4TrA4tGzbx03xkkF1QoVdT/GgAiyLDndfo/ReuAPj2/oVevulfx/DLU3qOAz4H
ZwoO5NMkcnaKDA5jHP8QU8WagfVNWa4i4UmQm8n1fekU4X3ShdDooFsH9Q5qfJIfx0Qq3A56YF+A
9dRtq9rgorQa/ch5C1KfumL/qSgIXpy+LBDR7AW80DEtfxYD+uAl5dkPo7M4fwUpeSr0WGHX2yiL
bt3C8HksXSiqNxm9ODEFFNbaYPmRVlFPK2FoDyKS9pM998jB8f7+EAudgPAYEhMGEAYxLlATndOQ
QOAiOnvI2/zA9ZTBjxM3Bkqf5mfzOj+VEP2/uFYw7wYnounRoJ12Bjof/aH334w0k/nNm9EGrOmB
B8EhnGP85EARWYgIAAXjH9FA44ByGlyQ2UdRa9fRJel3o1fMZ7rokeJMrLqg21MVZxV1q+uxVjix
IjFk3a4i8s7cdaFw1iLkUSTU07dtZl0nS6mvFnc5lm7hPlADzW8ri5e2UTTGcMXsZ9ouadWFW10H
+p6wcYR07SU/F5UmN65GPC+jUnyWRFV9W8g+79GQ7IZvC1zhR1s62QerhMALwUYYAHePyokLJvdh
ygO8r+IGJdwxnkWwGfuIFgC0VvjVmjPxoyct/yqJF+8vQVUbt/Esk/Mfpr0Zu9OxxcaeGFSRzepT
14OBkjDvXYeIm3ryBgJd+qlO3AXNlKa0b8RktFvef53iLfCVWaUNGJMUBz00IHinruvCdvIWTlL6
DFrcu6BshixYCN/ikkJleqARAfjeRZn9R+3aaABEc3+V4Bj2wRoD9/D+vbyYl719fEJNo4SBGytI
3FMwYDsVsvMj9D6imQYDeXsVfq3aFbpBUywol9tORoWjqIygtaRWuIO7jTU4cNgddZIgQKXZwu2k
rZT+nPT5aEq/lNBLq4uvM4VnY+O6840a4ug8kjryNogPOtOmQ7Yar6baLoZNK/xqi+qLrI8Ww3JI
s966RoFs5AOTtq5UFy93yzxxnKVobx4gQ6CnWwnEnKBG0QK3XEh7sNzyEkjJlNLDpen5SY6kpsQi
3cfemcvzuMhdxCU0cBlmIu2iraLqd+cGSUnLFUTdTEeTvlKvcmyj0Eisr6caoYVNldQKXK3vVAKB
XT21RxsK9V99WyWfUb/qf3qJk1DqgVL3p8LX7/sPM+XVBFso3s/pluw6dEKzecqesfKxNU7wQfoN
lMdC15BXRk6lf6zdgK1ZaX1bsAVHn1WN9Z9E5v6rCesbCDJHnx941Abenn8gpbqiW3X+HKLFNuxe
Xohahzi/SnLVH+x1DB7wEhsOi8J9sw7C+Uvst2PNPEHk8v0Ze1Kge1k9aMRQW2brAGt5ithdiwEu
Npq6z5G21cdGie7eyS1rpynsXnIuDjdDDjen9sriHCopNM5Sc5DBBJrvEowRACSX03iVWIP7E+R8
Izc+usYf/3CXb3MAc5dI5LmI5DlgpkkqT4YMk4mlCBpveKbq3USPRBay21JJXDYD+tQ3jhozekrd
qvCZbmX1M0YzFPPs0Kmno6ur7pMM8ujKxvX60Wm9gQ4JpwDqp23OcCPlsPWQx/g13/63GRTXyXdQ
L9XP/i1n4oUH8S9Cxf9HPAtyYocA898TLR6eWU6Exs9/l7789Vf/VDwS/6Bowho1k5Mv+2VqFtj/
ANEGzpqamnYNoPM/mRau+ocC34lnCXVaILEmT/ylduR6/0DPG/sMRDFBaaOp+T9hWpDhvjnkKNKD
/VeCkI6WmQ3Y/WQ2knG4VjzJ8pycF7/VI1IVUTruaW9PzgZDIV9sQKU601XvLMu26Bq6f53xNoxC
fdYUHkoBMoTGjmSTuOkaTz3MmU3AndjlLopUJ7fQtfdFpObP6H80zW4hcn8KQMueO7Wdb4dATtsm
jry9DvWPoaz78xFKxVEmZbRTftZsRYhbyLr2w3GhcUYLzPWqDQ5l3QEQQEHI42c4qyzVZ69u/KcS
Tv35QMvpYCcKhXKtd3Y/2tsxTaJb0Yb+WbkkOTppLoa6Ix1WRKwdVX2OgUodndFaL7qR6APkoVLf
Ql/XyG4UdQ58tI2i66pd+scs7f0r5Pzt+2FqHRT7iVIHEVzbIFx3fhFFX3MowJvAzUYY9wMCLQky
0pgOtcdWk31OibfNgEd9qABsnLelUx6UlS3wSUZxSzpxEZXZDo3g7A4qCSdQ6AAsWiZ/n0doUg9Z
Iz+2tlvupwY5QZtyyxVYsu586FYLENsqLjwMpy7yDgWIzGngslvpuoMfW103iorMHlIMhM5pGh5E
Unt7WBD6KsI39IhXV3FwGlfyrd36oR6d7lonFt29wXlQczHTDhzQaZyAHCH10X1YM3TepkXlBzVU
886q5+UedUf9bQjhqJXLV7yMu6OoXYRaxsg5UtwNP40A7A4pOKQffqKy5XpYnPQ6koUxUa9n8iX8
mPZ+keMeHPv+Wafa9tAojB9puTt7X0pnE/nIAQI1Cr756PT9jMBRHFa7BJvXIDaxZ914HzzM4POr
Ja1JOUX6SCNsebKIeIAErtK+hhc0XvpGrrkqbF5yEsQ1xqWmAuCE/i5eM/8itFV5C8y5us4n8Qhu
re6JKLzmDFPk7MNcNdYFGJrxFoxucOk1iZrJ8z045wmdIH02WEMCFw5FjHETDMBmtyuwzQuFn2la
OmOAOEDrHmKvxr9CNBHKBZVTnAFTSrflGqD/5XgDugroMBc7Fw1AZ8d5oXedKLDCczB9tix5FsgG
9jc2Itetcp6qvNHhFfI/c3xZi/wvlbSamF8eQ8sXFsJGgxc6R8RH00xvxoB+6feVTmCyj8JlvV3H
ubvrBnxSvwclxf0rD8B16ffDo0Q//Q7FKUSj4dLqBy/s0j08PbGP8jK4mCrtwDUMO8SaKTzV9/Vs
UZsm4Bujs9rTWfvo5Oj8zztpZ9gd7UqlK31RdhK6IGpRqYNPqlaMezHW6wFYcKnafRWF9pc1bqZ+
CwcruoEOX+i/4Fw5Tbvv5CI+lHMwhD9So5cgkzXYsMPBmQRwtbeHCjGiUGYIFxAWbIxRSradx5xc
ze6JlbSF1uKZjyxodS6rHOp3hRh3tgNNiaJ8SHMXK4+oCD4VC5r9mUA7GHDTIqJzEfembkRF7K7s
tfdj8dw+OzrhTFSjl0aXO3xhAhRjBKqI+1Iai6w1j1q1KQCgPLjRWiHQ0OXwqW2jTc/exxVR7iCQ
doKOkLnAgcrFQSYoq1uUwYCQbJehid3+MsPx1d5V1WihmjDrCLvqUt3SvJ8P0sMiyUaFFaavZIy3
SoTLQz75RgvH6lqIxC0Y2bUIpiM9InVdBl5zjgEH636W4U5muZGiGFx9hCEeH0s9+scKfc07Q/9Y
I9BjxOOyuppjGV+GdY0b+mQ6ILnnaxYVhjcIdoLO3/Spci583R6lhcExazVl/4pUsm8jPI8Otk7s
jzqv071yCAK3LrBYuuNleaPjAc2SUYNRVs34RWI/A1/fpXRHskQUjzpDNnvRsW/7tYPiOwBWJPoE
tLs03zij2htFwfEwaTT9gdPbeDHYjf0xQgbrMNspYgRe1H3wPAT2bMhA5zkST7dV71sHhEHtixEF
3++ro+QduLNdp1V0ztYZnhV81edMU+yAzOt/GUUD+LEnHjtLZTNfgtNarykR+Oj8z9munpb0a0zl
4ELiKIzq8HxAExMDqt6GDty7sajxjne9fbqEgE+CNN3HgNC6vKwBBlb9OXH6cAR5vR7lWEBuS8Vk
RB4w0cW4PL6lHopuTzs76H24bPEk3XJXtyQ7E9f/iJWW3Dg4rW1AHcV39RJN2xF49x7MVXRUPMCh
RlkdNdXJi9kaV++z6zYtZyF1m6fRd/pr6nTieQQTeKBtRt1YhOJMdY37F1CHeu8EEPdr0UUHjBDq
fVv2+U0Gzu/TwDq8pk7T3tEgDa4A65fb/2DvTLbjNrIt+iu13hxaaALd4E0SQHZM9pREaoIlUib6
NtB//dugrCqKkqXyG3tQLtkiMxPIAHDj3nP2WXBinHBdwsM14uEiq8zFM/Xc2ufL8KlxRHKaRRx/
DKteheqgubyItKgEigVtl1OpXlUYJP1McdGtIi/nimnIBIjKaj87duk10sp8A/fNdSvNaaUbOtaB
cC33OrPi5UxLs+pxlBGziQl8WzZX6iFWo48hxidPA4pP8QDRjygtI0j0jImGqin3E+ncgSB469xM
EvXMUOikrE//xof1WPtCiyGET1r3XtF7pCQ98ScwjQm3cBkZsNmbLNdrsPF40CtAl5WR3nlNwSab
WI3M0iJeTWUCbjhc1C2qJ8Aj5tfoI/ADxEfYuK94urVQKLmqCBa3b4lpeCHgRgWG5TtpzXVy/VK0
/lPf3831H//7P5+/FAnxd5IhxFP3ulLHt0rF+9flPbLo8o+nLnnqf/Jrf9b3+KIZiWJcQxlsgRlY
Eal/1vi28Y6xua1iPUQM8zXA/lt6sf5OXctvB0kKH4I//LvGFyo1PnZQBkRUzToqir9V4wvxtsZH
H+DSrYTKjn+MqMHvN+mmPuP1RLS7r8pIww6V5AFIBRflSnc/W9mjQ891U1eErZc4kjxYunIzTaBF
HHKzPLVz7pzBIQIjR2U99flpcIRkHmhd8CDmvqwqJW2SwWU9r1jOvly2wihUv8HPgTkOGlBNGpTn
MvDzaPFcg4VQfRVnNJYWJwu0xp42kcZ7KojrvJT+uady3/ZxTN5Ti9+RYQZFta7Qjpjpo6XUKoYX
fjzTlsGrBrs91EN7rxE9xDB/MDYpI/2gCO0PzMluUthQQ8vbo3i7z6vkmf4w1O0K2hg7s2sNTwDq
MY7HqqcuUNvm3sLHh+sB5vmocHjAqHRvKkiAHxSq9dY5RICyglByaogYCaKuYFaWZs+MpKeNZXEq
EQeS+NjwovnAKeDx/p5D4DSozoGCWPphy08NPAg95klKEIcMDAg1guYlQNZXeZT7VmPxt5m4Hp2+
C9bfTAUM58TtIWrqVrmJZk5BnRtdYHbach1V+bU750OQS94yR050ZoqGjz8aetA3fCCj5mZJh+B9
Jt2J+r13fLcqn+eyqWjFtbpnhjNw2mzWI0T40VOYAyTpWveOkWkXvKTVS9xyBCnhXhEdLC1mAbrX
pq68I9ElA85vhR7ahWVbL+qyhw8I+We9Q4+mfaD8vHtZJElDeMssGunXNutAmw1itR1kz6p7Nzra
4OkZ/yhU83pI+FBRSsyLobTuVkNy6ldRMR1ttwMcV6+rqONnVde+SKSWIdqXemAPtI6tkFp80VlY
fV5g1zTNC9bzM3JNY4N6CHzpmDziE+a7X/i3lLw4fDlK6Y+dg/8TpS5xgJwldsRYF+16OVcb6Xqo
Ee9fvu8icmgo5iyrDnTSFhcJjAwXJDgETsDalpMfVS165iJnVVv8rBOzOh2bpVKt10LUdPP7POZf
EeM+Qj/l+59chwRLzF89p4vu39288M2PDdeJbY/hcaQReh7bXB2uLe9tjPTYyfiGnZ7F5HA1vpyM
suaiGBV+tM6Kx4JohYD4mOaIldUE/cKizTMZHufS1W4K2E4ebSX2cORSeAZq8C3+GT1o0W37RSs4
pSp4lTGK5RmV+rSLiEc/GU2YwLBc9ICYTsJhRuOUjGkJBbdilQH4ZmJYZucO+3vfULkROEOc8/SN
8kDlOqFETa6HGJjgenkBR172qtbrAbnnPE0rqG4VmVQb+r/SJ6gxO0axWu4m1chWnT2XYUZT+OW7
pSe8Sk7LkzWE6y2EJVDWjUtFybl5WeWLnS1bZNfUV1TZwYy8fctEOvfxuNQwJznv6wrnEr9OxFLu
jJnbmDtwfYvFBbC8fs1dP64uKJbRlOmAUFMt/IyNXNmbMYeKwpM5aa+x9XZB4dGGfkxm/jBq2XOE
jJs2AFcPmbiJV2C38PRSIx617csTZfB0YU7mzhnTR5w/hPTZY3kKMz0LcpsrAmeRso9MrtNqMbXT
bMfu1rZYZCVIx5MCwhXwMbcvOy3wq3Fz0JZyk0xih8RQ4oCaeDFtHDwhDcuzO9XwkZ9DZdVlexgt
pAN2Se7TlBQqORWQlRWQGp4dAVQMR766F29E2OvXMV0oRMTlvKs7biZIyQePnAsESAMfYew1riK8
J3tqHP5h58bXexM0ZtBG60U7JBb5pZFyx2vHV2bLkmhNca3Pa/gHO9ONCZaHx87IYmqmeiuthO+v
ylWfEVB5miwxXfR29kxpy6mZuQJezjXJ5JmfFbxkr/G9CnDCgQD85sP24RaIPo7WrhJe6dpS+Mgy
850TNs+NzX8u+hT3qQnBNeF+IpQ82Wpt+8Rk3GRAoUVe1dgfikpUQabEV8rYX1CZw28kcOM4J6Rc
IZkg/I7Ag1kNEAJBpysnBdb8ki+fMhMC1YbMdAFG2dEktNClTR+Bzk2+houZwAxVvzOjLPeRNhEI
NmOZPOIY4Cs01DCiVxRpog9SlVDJGCLUFVtEZJP4ktmx0FDA7OrNWacG5Ka15BCKuNY8q6EdUYf9
Z4XA2S9EvzxBnK76TWRM2bPTGAq0EyTii0R0MI0Qtdtq6xYZljT89o3h1WnLNZ+KQfEjHkU+etvw
HEPJwu7IQDh+kel0yA/sGmWxxyrUKfc4NYE/kuSSn8LYNZCTt7lmec2cNcmFOeCEDyKA/8pN2VM+
YJf7TcN/7U3+Z0JF8WSv+hG6oYw40Jq+Hb7nrqIvomr7PTF9847R1DMGb4dbkHOHORN3b8dVJ5Lf
KoG/Hwz++b4CA+1KDrB/UE25s9Ax7tT9XhtfbnZcg0aSfSlH2u5wTZ5fFZxXX4/nXxDCr6oEPcX/
/g8d4h+PkpmBpcOuUH/AgywEcYqEqOJ9PrNA1krAzUKFcDsSLf7ZBPw3MCVYCTp98b/eBVzR5JcU
T5/L5PPr3cOfv/htHyDeWe7azLecrwU9Df0/9wGO+o49LwJyHdqEaxrrFuE/+wD+EwtpVRMwRjPR
Nn/r9bvvMB5jTcZrQbAS84O/sw9gBPbDShIwgCCtkIe+ivTXfcIrGWNeGBIpnzrvTRu7j9+vvHGQ
o6NxQfeqcmklpJpB4ZO0xXakBeNueFS0B+EgvNguDUImL6baZ3sru9z0Y9e0FKSyUe+37lONvf9y
tKz5rJg11RcJFg7cuMBfNoUiMftrs/AXCOw1PVSpKYGNV6Lb6HFIV7dN42UHgqP60Mq5Pc5pE1+g
kFQDmzvWe0gpsOYFtJagBWhGw6Qqmtsoa+Enq43b4FKaVPvzkhpW6WVaBWm3sgxr3Ki1m/lFP4U+
sPF9Aqv3D0XToqdxUZLzid+5N+cq7X1XcQWZvTndbEoxgteRt0s6ELgKgQKM5pXrRPnZYLjpJV7g
7nwYpbLTwnTxAEth66y6YQrwWWTb1GZ64pmcFPrYyBmUlgoQICm1pFuHKjWjabx3Wk4zChLmFr0e
q8fSinpsN5izdL2J6LBw5kUitOO4uMVVpxgWs+eluFaXvLpKe6e9hAktdHYQWXk0bb32kGaHXjbG
9papqNp5rVOcl7YWqcFsWyMG4Qz9gFea6keoVt2pr8S9RPd4q0lZOjsH1Ufu68R61puCW/UOFq7x
YcozfZsixNkVNXmMdJHC8Bz3GY14QwWhXJXLObY7eWNblUMzzwrNo8GW61kqxCaJQruxh6vCzUuf
YJ9mJyL1SvQ9qaay0o0LTZH9g0Y4zvu2MKZLZNGmhwwzwLeBu7PImHtAYd8Z5ZQfYSiGJxfix7WJ
5vqcxKOPCe51nyo1g+TQz+DRI6JuerMJyIwq9qNaeGqldQD60/Qm7Bv1Ejej7YeTGA+RBUs0NZwA
LvHI40ut/JCWbAL3uQr3qRua294qqDbG8UkLXWVbCYEhOe5y7YZFHm1ALzYHOpdkM+TkTmiOOfoZ
YjQfhMh1xWrz6AScVStyDAO65SuxvF8KWLnLBM811i0yGGaHTylj04t6nvca6JNjjjXnXiAqPNR5
3NyYeV2fz4hXj8g8QfKhOAxabRq8XLTxBaJy1g3LdsQfP+u7eo7DTV/GCYwFqnyvtnozgLoz3cxj
Z27QOoqK9p8o5kh774Tk/2ylq40GWF4EuxQu6RhHsXMzglSx4A8oMEdvdT0zx1tTgjYSG+YMsfaB
TNkoDVQCaM9Q09nXHWER8cdJLAX6VS3NCeN0KyLbIG3PvP+QXNAEQ8Bl1JRIOYpRkiJCI24D/KGo
SyfXKNPDWOnEBufVknI0KRMtcu9hcQy3QwJp4bbLEmSyG3TBqQHenmbFQ5Z1LbEZy5CVNpwXky36
XAOS9AepT9zZ+iSKHpCnRSvxV0v4fpSqYHliKVyrJgRPWDqTicPH0ECQVJ6WjhM0VOhZtJ87Rzys
8W3dE/ZgLbMeOEduTzRA31VHxFEGu8UyzDqD/7PC7MBojVb3JlZBctyVjMjwVTZMFZG1tXrIhaVN
wT9P6v/mSQ3biofaXz+ov7X4/lU9/8urYCw/fv/A/vr7357X1jvqKYQcWJRe2nb/mc3b9jtNo6kH
TotZO+oaSsBvmZTOO9ddsXAuGn1wDtar2bzzzlnZfPwlA3+dCfHfeV6vNcF3hR99FVMVaAR0ASUN
TcH3j+tZKzNkVZO6BxbjFdEz8YCXZAodUsfxSwD+RaIeSdoK3LC/17hhpob8WhD+JQJv7YX+8BEo
rzX6h5jXXW39+1cVQ2Wi73XgKe8ZfNOhF/czSQ5yyIKyIDuNR7naNTw+66jk8Rye19wcdgjpmE3r
D4Lm0MKoj9HduboC1ysHujDUEIQCTWxh3DCHlerkK5DWeVQ/kQvDD9E+AeIOHzWlmbP+cRaCp+H8
Xi4Ybgvy/JRgNl0icjpaLVFmnehRlEzP1Y7djtJKw/DVrPdmo/wwO+B4WBP7yXI2hUGKjQ5Jvh9t
bFILymSk3A7A38RReJKRF2GQyhjI7CSU/jqPyz4AS73RFbe7ttwHzVACGVFmSD5BkWob1yIx3gJg
zONaJZqmr3J/gKna9tnNpIR3aTO2QYY2gkjsTz3P5V2S91eRtM/ocT4uxF0yGfMaa8x3OH/hDndM
taEuPxWTUHlEOTP48fGpFJEfWb08lXI06bbW3Nwlb7Zsk8y4jIo0+qor/mcW8JtZAAIdh2vwr+8u
h/JL8rn8bgfw5+98U/qId4jyVuHmikB9LfYh5JZoG6Q21N/MCqxVVPRtA8D4wOROA2IEf+5Llf/v
DYD9jvgmZDmrABUgK6ln35Cyf24codH+5dUsxPd2HzauGvcsXo0dCFvXH2ySvS7jZEHHcAiNZfKN
Js8/M2Sls9DTkUDEjMZg2MxyXrBLK8PoZRHtPgtn6/lihaBcNG5JtBOT4Yvda8XlQvIq6G60N5sI
IzxxUL1S+FMVdtuiXMpPhRkaB9XS9Ms2Ga2OsWdrnAOacRaaPQUWaukCJ0ks59Zus/ymnfrhUh0+
F1UL0knG2QeEO+0DFSeE1mXImYhmaj19lnlXTLDIlXlhK8GY05+QK0xcvXZEGJnVZI/A+Lnajbag
UzPrLRwZnNYHjEST3IT4xc6jmQyhLRLfRfhmqzsiyIn4ICudGl/bpE5q7Bo3hr48Ud+cjJRheACG
K2FaWOZc9xn5DE+1rOuHirnuRS9nItaMXJJLKscnpxjKB9ElZu4NTgRAaMya67lOo896rIPmTvUK
InK/HXq6ilavq96UOCMQp6m6MuEmuZvRmciQAdJkE1qTZBeOAX1J5MQ+1XPnz7IiS3zsgWpzpxvK
vt2AWd6NemJfaTSqdZ4FxdNEh2pjTIVzBXm0PkAw6G4NVDE8RNmPiXE29hjgtRyvxrqP6NCWkHvc
nwHlTsLDIrXmOEDhwmEYmS6wJbOxT45a6KUHvCf/AP2lv0XWQrJTr5Hx1WeDdp/YWXjfIQQ61CPV
OAmiymlc4JXjvLRw2s8kbUwoS5ZI6z+Cdqsbz3SL9jRiHz1D7jM846aAHRRhNiOPPBfx5SDKPKCt
CwapHF3Y5Ty5h/Ncmdr1Ftxnn5s1rDWSU2PuaOdVBYj4UX5K0zwnqzVsmhoOsBFdlQ4BZ3v6MclN
XGfGR51p6rW7mLwbxqv2VgOrvkVmIc40HTgKopoq3hP3EcnNXNW+3g3Nfpw1DMXsFD2rSKcHpYza
Iy1u94+xHe12a6kFOmaNNiHhweSr3rjEUuLy6WBx3KeRYV2R0FSueFNAKBsXHNaTAOUANiym6Rup
9CldpjmMi7Xyju8xez9qMr6yp1SeS22Oj3aLbijQqrE5MT8TvmLNUeGzXKs7wHQg+Vu4Zr7S8Pda
hVOuGURfrdvl+iIt7SoB3lNwlTPj1lKm2Dl8R8HpQUyg1oTKJir/V5Xaaryb3GFOrZsVeabmJzhI
E/QjXcLK2RcjippwWNSQ3cVgzEcUIWT2jdaV5qQoIIS9eOTARDy6W/d2yrl6Asng8AFBzLzRcpg0
vt0LV3pZrVceWWLmbY8viLCThE1bhyLJi0sY8eSGTafOtOKdaDBRyUqumXRzRMlDDYK3nKXI9XIT
SvbyJDgN+fspHA1SkvtOTa9sTOC564saUvOtWORYtJgI2KURYNUo+7FvP4g8Hq+VzKFPgBhrPBjt
cATOZJ1X+HB3RZfpfg5Sclf3xXzdVI4OKgwxYOWY0cGZZX6NurG9yUf2xyJLk21ouHnAvAjFFpFJ
RYjLRaOXwchs09Oppl5KCGc81thJD72hNGB+QqBRif5ghTEhtqlyTFN908Of2tAVYp4CYc2bGik+
xBi7D6FsK0/jtID4cORloooHt68jf1wMNwApoJynqF32BLVNjGPVj6XW1bSTga1n85dWDiQfcg7D
Tj3Do9/NHj4zdavK+P1kxCUbtOoDQUc2ebn1EwjQPJgS/QbWmuuHXf4hMtpLa0zTq64p70XILghY
Cr1XdVuoFZs1ACzFZIPhUOcCjQM5H4QyYaXsp9rZ2zECrNkq6XkMsiHHLLbOm0STx5YkbFJpgHC6
DikixiBQmNJCplizVd92s/jYRrZIOLx6eYgnKc9pYIutNZIkxzI6s/i2T2rU6sw8+vJGnZpqp5il
shN0qb1urpYLqGRkl8lKI6cmMevrZp7dG2NpM4SeeBOuGd2Ol5bbfrEr+jFZEmlnCKUauhFM3UhW
mLT1NtvgxnBYfnfAAwgfRgzlN5OpBwsieEq0aL7IgZ1u5kGD8UVbjCQmIS90N7kml7nhkkDI2sJL
uShaoiTaIi9uhzwMr009pMRdE4VNJGbEDwykDatsWnWIBvkUfo6l2lzrtT1e6ZM7nSUUuTcW8rBb
oDsFmiLrKIm+8DDucedX1I8wG5sNecHNJk5pRyA1oJ+f2U/jRLvGUVy0Kf00b415cbdUw/kzyZXl
xTIGsl/6E6ouAwFKL8UF9xjllHaJrcNqLdamBLMzJG7ZGUp0QucQQe1Q4sZPIs+5ttxKMj3N+hsW
YX4BCi2/Ss3Q3Fjo/QIC3Ihj0NQrW0jhd2TzHIrFMK5yVM6+0s+kc4zaJ3NoraDRlOy2IBqDFr6N
oQLK5laODIZZGTFdM+oCBDwQJLdzopPsw/YJlWlL1uNgubCfxnlfOsl0sDoekWAWrYPCYEL7p13+
32UPIJL9ZZ28zYl++vJ9nfz1d77Vyeo7XkLFv4j6ZS1rX3XK7Xdsxq3Vabh6el9q6G87b+0dCD/2
3qTyIstn+PPvTrku3pmrC8V58cCtLfa/Uyj/sOu1YJ5gU8VQTOWtvmzMX+16V1f8QuxQTzu2x02Y
o8QqPKHH7kn0NIY3ttmWJ1BYSI5czMe/2XS/mfeYq06HKQLnZwUe/FCkN020kBc4dbux14fAnmmK
aome+1Sfxf7V9uXPHcIvRktf3wofAXsPsVIA3mzvWwNCkoYvbye0NtnlujZuDIkOGtxO8/84Kk6l
CxpGWyVP60zt1TldtCmr2cl3lLOoAclcafy26zKvIxfqN5ZwBiavmxYvR4W/huQIg0VBqNv3bzUN
XZ+Bm+12bhJiHZz1a/rZ1jMqWZ+Mw9TjzqVs1oTzNUal+rp5/utN1k/fHOXAuoo1JiDfv3nHfiE0
6q7bkcdpbYisB6ilieb0d784UMYYiGhAMbqC4fD9u0gwxHJown7XuqS/sTZXQ645NRRaaV2UxW8O
6s2+kTNqMu5l3sngimXyIjB79eWZzcCTiPzkHaIj6K9Z+4dt6M8OxmaqueIM7m69+fUBcim/+Q5N
MD5sedmz4oB5GWW9escwRg3gGFW/S0H7geF1oSipbvW1jfqXX9Z6ml4NkF+OS6evhbuT8BJMWd+f
RtGHbGjZQu0MKMEbQ1FOTFUvMSCi+FIL8zfH9LOz+Prd3nxpIEaiBsJov3MGSpewSjbRQNu8TrMa
VdCarJxlj78+jTo30h+O0LFpR0KgZvj49lY2x5nljCOXnRZb4lJUgioOsu3BqhZn31dR5vcNc5oZ
50Qu5BcLCsixNo19H7XVboBpG/QTpkx2N/XTNEG1nC3BWBCgw+3SztiH48jTsmb5zY1J+8n3b6jC
RlS5wlx+WHGORGlUdVxGycgWcyPA+dpoEs0hUBRDZfNPDlYNr5xU1QxNcj6JT+piTyhByIezkS0D
ZI7cSw2g72+uBfOnH43783qFm/xv/ftXSzOlZ5EtZt7tVlgeGmvTT2A4w761OlBEkXw/JQZA2dFi
pgZCpDxOZdpC5CjgQhQTkXKDWm4yIdNNM5MWamh16IcQ0zYw7Ga6k3qLB3BRDguyEr9Bi+RD7YLA
i1DpQz8mCl0Rh5oOCrTXCsXeAiVAvW20Dj3B6dhlLZs8Jae5GBI9OeXmWSyy9/3ooOAQMxQOkEnb
1ugTNFDdZeXay54w2oW9GsIdMnTCkxrP6kelbYZdWmaKF5rzczYbN51DDC503WzfAcm45JXL7a9X
648XCO4dCgOuerIrfgDHTRKxk0kXdJfI+ELJYCckjnpgTnPXL+EaaVpof/uS5B0BpVimujbs3zpG
XZIjHbJPu10bhgdN0gViOkwS3wk9PSYt17r/9RH++GxfvfdI33F+MtDX37T0yVMYYE713Q6oLbyD
YR1HVqMByIpo1V+/1Y/LFH8gcgMVr+A6xXizTKPexPU7VDwFncE8q5RGO1Rjb//mBP70XQhsokwx
VrSN/v3FUBA7UHQjJ1BhHNhuGttV9n0TOVe/Ppg3PmNWBckppEIB+0MRjaT6zftkCb42C9P1bpq0
yq9IpdxiSMMhKAEp40ayKSlY+Kh1omPrfGz1aFeJLPndbcn44XbqmJQwK3MDEQdzoe8Pt2kqsSSD
LbHM5DYtHjffhmPabcXYJQ56wkUcNExJQatWf+TVaN9kXTruIlMdzotlMY5mRr7rr0/NqlR5c4vn
M9k4SPGFEsL0tuKIBGzRMDbkroz68qC2ZuCq9GeWsmsuQllDW7H7+iE3uZTzRpkv+zqZV4e77rtO
WSECJMWdufJF5kzE3I+f+lTRvSbp6tu57JNNTRtzD2JiPJZzfqGo3e+Ki58fAOIYWuOgNNSXNLBX
N9RQA1U8OyMnNZ5votau2ZOK6H3MXcyrGzv1Q6mpXmFbHU+stjiCLPrsJPadbC330NchUedYyoNY
rdzrCgsNcKXlj8UMy6PhIJkca2ICyZFUeFZ0+bZNmvo3jwRt/dq/ryP4Cl4dwZvVOXaY22AMyh3B
rtExXNzy2JkTUAKFJIOk5SbPTBiEl3owCL72ZE2o7K9XgfHTVYA4DPASLBC0It+vTAdyLyTuXu4Q
CtDy6XPHfKSsWjfb9HVc9UuVD9NHW9fiJ5CqHXZML2XsjnCBvs9A4LKuSjIfLEFIYKKNBSkYPURo
3nA3mai+yTvR/phLTeNWad/aiHFNYNQ++e0fa4dEEW0w1ZNiQm1dquozyu5ba+aNIkHnpB5dfMC/
PuAfSzfHYjcoBBWChXn5zSnHbkWnGen5rknzj2W4s4c095VFjWkyo2X99Zv95LYNT8Bk5ymIjgIw
8P3JlXlmIZfU5I5B57ObOCFPbUTXYlp+FxW1vtKblbSmRIEAEYwO1beFfRNGfW2HJiupje4yArk+
AunHDkSgkIVqJMsxD1kK1lRL+x185CdPX0uFJIRZhAcThff3B9kRY6djUpa0JOeHsHOuJru5QUzy
nNvdI1tey//1SX07317v6ShHdCSw8NdM6+093R0UOSUkrezYhpc3vUHdM4eGP5cxWvRh+UMNi7sq
ySc/mmuKG4I5PCLLW1+lWvn1R/npYjItHDr6y+zuzW096bvBjAeu39GpOl+tsWoJ5j4bJakij972
86/f7icPTUulcsTYw977B6ohnr8sKvqJL3lu0dTXWkg/zol/s0f86fkFVytYSZzeVT34faEqtahC
ryN37JFbzyHGyB/KFC5L6CiHEdqkFzEeAATW5MEYRoVHN4CO76CcLQsaoF8f84+bcgiO7ArZlMOl
Y/74/YcZEWctscz4MAPC5Tiyo61sl/N5gLwcQc71almUu9jusNlmvfqbC/hNLNpL/cB9EQiXSd0O
8u/N23fREJJ4iwN/1kT8WMPbNzdjG3WXMtEIMh2tyoIB2vMCG2XGobEZrAaJo5rWNCGLBmQ1pop5
PB9iA72W3nW95pmRKb/8+iz95EaDJ8RCQMo0GE/xulBfPQpjxQG8CG5yRxxgu+3FMgRCElNCLZ/8
5pT85K3wrAGRURGEOj9AepNUk3XT2s2uW8LiWTDcvF7KuGjxq6j/j8Naqa0rPJRr+Ye7Wo0ppasd
RICmnrTXrqlZ22q2wzOyG+gi/nsgf/X1Tvm6o/WTmxjvRFuEEhGY0ttOhU5uZFr1vFNiqBFDi7K+
LaJGD3i6EQozFfTZq3j+ze3jp6eS/bVApK2hyHvzrcF7LztyjZrdrK/WJXMCGZsWut+q+Lp+fXxM
6lkCb54QVBpoAohud3AGvVnJTiaqHkczS0SQFbAl2q0DOBCLcSH1JCyZTLZS98GidWRFGcOobNk5
ksGM+NAortHjcnElmNBdZklMcfV6IGipLTOHCIwc2R7O5ib+XGHKPs8Mx5SYm1aruixXT3HJIRne
KvjEPDbQr9+OhmoQeAetfpfMrb0EFfJE5reIBe+YbC+an2MvR0iqFZMVGG4d6/cuAdAEvqU0S6JN
zQ4mPptiaMJ+m2Rt/F7mlTYfciBq5i5OtEIEilprx4K0cmUnGTPLC7PAUnAuun4Ory2p5eWWf1fG
bTGCW8D0Jdys9MtsENE5PmHT9nsTONsWgWh+Oyj41I5tqVR7rQWKuZkZHbXE2icfComBfDP1pOEd
7AhAvef05NVvySFg6FjUc9me0oHtJHZCt0a3I+W4Tg4Hc578aphD9Qytc6jSdyhq3a8Lcy2uEmQn
n20Z0i8B+jt5C/DP9rY2E8XeEeSazlckjg+3ZSLajqSABpKaWhVOFPTgE3rIUvG0bZzJTbC4RPAW
kWAuKDRk6iLU5REV5OHa/lMVHXVVA1PhfRo3kFrzghGNFPGAoKGuTfw5/TV93m0/mPXHsNbz+1xx
1JuuRCkdMs7eK+sg3Wjcyx6OVNnI7YTd7CYkWXUQcRRkS5nsdJExmHIz9F/9cDSGecRBJj+nmYVE
tEeL0aeTAYXQ+CIQAwcoszCciNbeWXJUA1ck1k64C+E3owBqW7rRmRT19Gh3zeiLnphyuAOflwaS
2ICxezNM88ZM8g+qSjSNYjVXq1og0NQyucpgYni9mmhnwELic2Pk+2C3gAolCT9Mi2HCH9CuE1i6
G1R04SF0BQSINOspKqTt5TwlfCnt5TrLp0PTCdjZC1yzZMkuszVlfRTtMZsm3V/UrAkm4gY2aRwO
XmZnxdlIzjiIAecKIfZNocRToI1OvMXosyCe7XofdIG+g+mu3oRRXn/Cp6WeytjG+tghCZ7Urn22
lKb0iJKqfYeG9c6uKvNApgEO8DKcDobKiFjOthPQpDjq2rRlcKltM3O+L9S+IRwx3NumuE36+d6c
QiR3qkujrg/vC0uJyC3OCucw9MzIBqUh+d1U7jLXCY+S/DDfiioHM55Q+B6aZQMbYPFj9g03SasM
V03UOjeyR443GvLUzaG9YbCZbGYFFFIz1nvH6JI9Q89iXxZINoTsekb3IErwYw1Jt8wEjzTlYrA1
1xmVIr9J3I4wGAdAqs7i+VjoqjH5dsM+gocpN4kUVd5Dzbm/aODq0R7B9ehk2kEFqx0oVUdujbY4
Z/yhCiYuiIBUD3OWJ2ceo1E+zHFrywapTyjGzF+k3j4omrFV08iJNorOZ97Zil49ES6R1Xsjg6ni
F05ro3aq0IGeFMXC3pWRMQYtbh5M5Uh7VkUrVDXJvm05UwA6yhxCbjHcxXT1r3SQuXfAZrLkMKbA
Skw3aWAC6s4WozVqGIbQ0zEmb+7RUkPqSfq7NZYHNT+recg+daD1LLxsUeWlo5kYp2mS1q0YsvDZ
pbnfe1QBSNJfrNLL7EzvmTMVz23d4vydC6l9Kie79dmimZduqdcPDINHX8Zy3nVULHfOLNKHQfI6
s5JPQdXpzXGp2E8npFUcdGHIj3ThGIOkMl623dCzErD5Nfdx5DRPTS2yLVlczb3d6Mk+bRn+H4jf
yLbM+uVHs2qY79vVOPpo/gvyDxfJxZHriullKqbRyLJMD3iHcSBTKUPqgRGQXanbbjP2TcW+qCt+
vkui4QNha9EC1CfRnI0brXaqShVYOAtGg4eaeMB1DSrjMSLm7FYtYrwWdtvriNe7WvmAGY1DtAkZ
jM8IgOKjWtnwYdCnfjyP0LVdJg7mkIoQwXMwH85JoKE41AbQFQEd6nbodHPZUImQnVbH8SWyofoT
rTs9oHFmrmKaxgrKqli2C9zlLfGeotjZKPQv87webHQBsXnJRdRwUfHt0oRvjhmR1JegUuvHlsTc
a7G02p1MON8J3PcdjM1558ScVKUV85nC0ryuzbZ+NNcdJkGtSw0uivwEfJFmsodpwcsq/XSltaI5
1jjTT8sg68durtt70JhoD2y7eYJ526555DGntSmL8BjRjdj1bvd/7J3XciPNmW1f5bxAKcplmVsU
PEGAAF2TNxVsslne+3z6WUn9OiOdiIkzutfNHwp1N2iAyvzM3mt3X/7UiYstG42U18qPLnMCKJF6
tyiWLwwzNnbb2pxIo1pZE8CYk8G1XK+hCUaBhne/WUVlnJacUEOIdbTSjafaWMQlEVX4XDtxRJLM
UL07ETbvflCCOVOToYHCiSJSDNhFo95rjkurh+tIG8a7tuCHB+k8P3tayrkYhcneUs70Wteiy+A3
Dnp+T1CBl7rHxgKR4qGFchquep8hzjrJsEKDA+EvYD/1cAVMUEVTWSP+lTznjLHK7nVZGFoTI999
AZYUQRgu+cFoe/UpH+J6YOdiiscEVPMLMuLBDaD9Y5EGTnTz+rb+sEBZPmrkFOUrMnPiy+IUpUFc
UNn+yhs5P3hON7zo9ZzdEvV2IzD0TgJf8K2xR75Qpi1bJnawpSgy4otNcsiTl4Kq1CNt+dZlRRjh
bAtyclovvJmYLg8NIJ+TY028YiWzGyX7/AwxuvuS02hrR9kyEt+A01y+3ZoxXxAOMZ4U5i2AfUok
QmXgaBXIAjuVBfAbzQlvJGHw6a6HrlkOxTiCA48HPklSa1qOXsfmk8aZFV/yLK2MoDBk9aBZQMrY
mOa813rnxePBsSqvDPyu/66ghmEk0QFQN8XUfGtVarzYUT2tcUMZf+AekEHHo9dcOS3kd2WmdRs4
ZrlkIALE8Mf0BgmWenT57Nc1vxaHm7zbIRMyUC9S8j5JYI03v9c5zVxn/INoqLmSY8fgvzHrcz8u
9dsMY+Zq9F50CZ0m2fU+5mj8ndaBc8wnZsnj+S7JYX1tiNzRr63mdZzxVUbMB1mt/PLQ7t7TE4fb
eghbDjHYmsxNe2tgIWx57xL30TnE77Qb83zc20SNHRquzZOFGX5YgSlNHkAXq8g2u3tu6zFcKdsp
+j7+L9Sg9Toca+s3ckmxtetcBrW9IL2x5jIQoxKp8PtasdEkwAxUCWFDVrHcyCObHyhCCPO10/DF
zCM7yLXqsffte3B82Ol1PaGXadv1NPjpuWH+ow/xeEyLuuXLZs5FnwrjHLsF54YlWa/riXZPNmd9
gTkcPjqhWR38OUEM05NZTYYyy8bGEPpBJP1xXJacrL1hvNejqT2VkVtiuUdRT6lPCeiz/mOE+uFD
2zsQHDnfsmq0vgh9PTaJbnCkefzH6hB7OgYe+d6+m+fUfqXe1tGvz9Vvf1J7pqrfxkyWD01YuWzL
YgrSkYiOV9Sm0U0v42nrzvXegWC29icN8WACl8Kb5Afzv+ItK8AscefwSzI1O+Kgp8MJ3AV8UJBm
WXfINB1kVqjpl6ywsZCjJ7yD6VevqVCnBzgj+s5K0+5xaDSHo86PbkPHFxlE6D4Mug/6mD5mRVNq
f/iJ77w4WBz3SeK+YEgqdoxLY+pASrlVkSB3rpIpvk/IGg4qw1RqauN3rIfTdoQotyNiUq4JBLXW
08jD2NVxv5oyRoXRsjh3FBf2a2qLXYnad8vjxAFcpXSnEYbLnZ/7/vcIb+91rknG8gtfoloo7Kc6
nlPSgX17Cy1N3KEszF8A97nXBVziFhve3Gxd6sJV27fRJprn+o9k1WSSttcnZ9ST4SPIKzTaCuLE
sYZhDFxSSgguxu+ABcKKHA+TrC2Hgt6O0o90mUEvYDPpsyZHmYYQrFrS+Sp1BFmJVmx5FLeJJQE/
sGOjIHOHc2GL8Jl8LsoMeyRlFJTRqvb65ObprcSqb3l33ZJwehEUEIucXBOrFRdSJKsqiCcfv2iZ
y8OyVOO9IzSuncLTMh44pzzW0Zxe8tSKQcGkMue5I4UGBasGhWrFDm28J6k8/aUSmXbCYADPaK3i
xpI1I40h0SDBh1ZzWhhmKxDHmCBLbNPs6JPwdROufWwhS+3DkbRzr8tUaFh115U4RTq7ylmOTj0o
la4/MfclObRL98as+b98dqb0OR8tedZBEUO3asBqBymBacA8xt74NaOBPVSm+9uQzh+Cvpt3Ktb8
Pe+KikOr057dXGhbkuGiTe8OxXVxqFjypTVYevu9JD2VNHXKoXk/moDIjppVTfZ6dPXO3bvk/HLH
2E510Sa46KtycasL4xvEo6aXRsAi0UBLPqMifS8K/JNm4xVXrHlo6BKwfzsCL/qvvDP132WXxl9N
qEuIIBov2KACOAqCTR9xu3vTr5aKh/ctockpYifnltAc65DXHjeKP9dv3JbMzmRumANDf/4IrJX5
RH1MZ5oVsX2Msrn7KrKq/+qGjiFCtwzFd2YriHYn+/CdKGnjd4bXgBQve5kfumYO34Fy0YTbYYLp
uCZH/ksTNSJMUxLzupGZKB9z8uV5k+J5qrZu1MMft/2JicYwx3w8YnNQPJEyrx5jpOKCGhOKNcpN
/o1fz3m7dlM/E2u7JPt4VVpLDwGw47vcpAK5FCH3Jj+VbYIzXKWJXXZ3iRQ9faNejkYcTOh4oy3F
K68sNRCTB3ti/LiObX/RdtqiSoCeDSnWzLnwT2msQ6p2MLwOAYGqvEua5KoL8nkI38d2hGkfkXAD
nAcc5rc54KZACWwtxnqyLf/9779MMWoRmHTWk+A/Oh1lmmtIgHT0E9XOAhsZWA3RpwGzIH71AOzL
R4F+rNzlCehrpSxIaDCzOdvXBlOgi9mgbt32AmDQgnr8UUwoKngL2bcq9Tw/H6mYzEPaWs/Suw4V
w7grFoQf93BSxu/RYTa6GkzyBO8dzYifsmU0d+VQlq+F4bvXzPUbqEC1pz9BZSE0fGYMH17sgR96
b4463yNVOd91Uoa8ec4ylxr7vwrrBO8Jzy6zf9jizGX4LY4aUUMcEmb3ldC9JCu+Wf+0dGP3J0m7
NN/5Q9uwwPCLJN0RnW7OQY4Nl3qXt1PuS+Z/xwnjiA4MsaeiE7FdpzhUWoYoOFCQP6+aRBA1UNo0
3FzC3F9BgUskA4M5IKsyJfm8l3i09KBRJWTuliYQfbSBz0aqm5smr/QjO+l2PxFhcIUfM4PGyJIX
KePpeTLhZfzMA//j1fr/eLWUjorJ6P8dDa8/+o//83f16vmjgPh2yfIPfA3/IkL96x/9JUL17b9h
roSIhqrth7vAfuQvXAP6UqSmjuMiaNBNPF780T9EqK76E6XvQ5vJIPgfqAbrb6gChPCgdLBCQ9L6
7whQASL+65T3R/nKEpB9PitZZTT910VAC+SonB0cOHav4dSy820fj/3WKnrvylAxBlrqR3hIevp3
sclaZ9Ce416kXzklLfferLW1LBXEKgl32qBZ7dPAnufOi/wE/T7NJgdO4r4Jyd0aG9AN+ilFEaBl
LcynJCmO5gzOwCEXnojPtDyldaNVb2VcV/cEoNWSM8DYRYx8gkjGZr0txqklQRf2kbf39DiiDmkW
59c4zYP3sKDqWGM/iU84n3p7YzljSVcR1V7yMfZa/GtouRAxmVZZREE7YOrshR4TRUWcl24z5SPP
c14VU+JZ0zmPEaS4W6/JZX1Gcc6PiyugdUmGWICk7XumuO28IQFAJ6yrFIRg0RabpDmIdTa4RXj2
2BMoC0vO77PhJoQQ26Bz8tHcD+PoGoEBlUL/ZKLYTXKTxYmYODLA1Uq6LSKYOV0Hsj0pBIYS8Gbp
kQpG5evbbGpjTzY2WI20trG5OZhJaiKdazMG4u6RjyPTLxkuSyfQvhbRItYE9SY263Z7jHZmxt7n
TF6HdtCnsn0AWhrCutasFW0gRqsuJq6AHE0kJbX5mEEcSlDs6sxJjXK6EuEutgymlw8XUeFmyocc
TtDCpLLqGmrTIjsxL7Z2VWcXh4rGd5eVY0MrUFYOqLp8OLAkDFxCTrdFgTTEor+/sMAtSQ1lDevY
yAXtHrZSyvxw30k/vLbFVLyGpYbkIAvxsEptrCnTnGei0aOrFTXdwxSP7pVsmvEtLpCYAJJl+k45
e+XzUG2XsUpe8m4OH3KTbgCqGeqTaRgoNlymyWwK3LMP8OYlBkG8n2NHu2hzOPerrtX8LfA/6xQ6
Yb7TUi2RawMj4fJSN55g1J47z2QAlI8dlSwQkjCO5kCkjUU6c9HSg1SLlIeyxca9YlJSoC8r+8M0
y3ZHymf0ArLAuvOly/Vh1GJ6IlqzW1ZejZWEXPU2/4ag6jA2cbHtUYGWJbTtCh2dYYqHNpGwAieB
BxhgczrYqkyc3ZMCXkRUEjInl7jF7jhEkXlnzHO1RxI3gM5deK+HvGuvce6UL203lztSb+vfkxm/
Gg34hD73vCPvdLFZassOlq727uWSz9eQ8IVjac8tmC1L/hosWRRbf5rNz7Rq9TtNli6Sw8Zyj1M+
g8tK6z8jd/OePrDZxLgkeAfd9NFnE/RLd1BVLJlMXi2UTQLcl5e9NlpJHHjGE+ZoPVkXoCs3vjv1
W2Iw7qYqJeKZiK0dMYTLpfRLcZzmjpE0EwDkwfxb7WKklN3KcUcasKMnD6ix5yNY7bkNkKLSvxmq
ZhPeTHnaa+DftGbB9oMQhbB1jOE5t7/r5nEQaTrTt246VrRua2sR5ovtatal19rnRLaPKdFBX7Oo
WN7qPpgUCgWcBmwqZPrktql9V+gLQsce8xsRyeHaTaKDb3fu/TK1DY/G0D3iyM6xhurVpzNAEq4n
5iNW6MvfzQRIeWUwV135xVTfRWlkP0fUMCC4ctPGYQcjX0o/uqeIGN56oa1LkI5BmAGclZTsMkjn
9jgkNNWdFSd/8omaGTn3yRzCaUNo7ryOx8H6BRqH2ZiGImU1T9NyMpmIkCjuTEDrelPjibNjcmia
WdsiTiFzy9e96prRVaCN7Q1/k4PgOY8dldUqDxN9XMUFRrW9GffzjS6i8zD4ThZj0ND7TbKYhjUr
GSjNSfXzN2GIGgtUsneqxlJ8DKKt7lictc5qgWzNX2WC/xAZhEKu0C6AgJts/d5Vc5wFtsvZjfxh
oZy1pjUaBfqFjtA/tlpQ9+vFYOIO7OfcJV3GR1RUQa/Pnw133s2YnOUQaWEX8KJIA9KwO4is9nd9
Y88nrTcBiXq198kKTXxXmv0Fdto84QjteuBxBZJkP900bcoQjBSM+2mOvXtI/NkJeZiTwgb9jHWz
Ib0mZzkxz8+V3j7OjdQDz2hjhOZUmaTGxtvEMMROByp+bYy22mgOiQGB3U3dPtLic56N0ZbsDVaW
ZWu8Jo2wdykyvy3P+2cqS+/WmB1wGerBp8g1OEHitj5SWRebtg1Ffi8Y2QaiK8f7qtSjvTbNoIId
AkqxYhjVlU9usS5Z6DzQh7Zf2JapWU28upQ9tvcS4cY+8h0S+zfVZVCJGj5KnonioQg1sc1NYvaM
knZe7/QZt7CenDQ8dPiwymrXD/PAqm3u38y2jde5V7GjdLP3vjN+p00NpZ7r8TROBW0GS7uY4UkD
ibirWHQWMaAVa+6+DQsD5mAsw2PK0n+D+Ezx2j1y7LwKAlurMW4Yje6MoAIji08wwtIl7WUkWtLY
pNJnz2KbhUcQaowWZbhrEwY5opx+t7qdvzegkwjz8bKvAi3tZpE676vnvcde/qfNkk4BQd2AWBQA
lYL/FSK6XS1II/dsn/SDnua0yIlBECBhxydZa+mnn3qCszPWdj3WwJVNWuIVOaB1NDtsm3WfNoeB
goRZY+7vSZjoGEdReYF0FjvId+MdzmKmDvkM5bw3CJXRlblwrqtxY7ld+dmLKQn43p+YshnBsMTO
HmtsEyTiXtqszEqbgAN4VOaWbvyz0evrMHiUDkmptHVyxxGtoc3WfhkJSTBx7CTgHSQVRs7mM9Or
s1u3V7p+sgqbnaS7AJDJJpaxMYa+PjumlYy2ZVt7q8an63SS0qSxio84YKMtjKp7q9CYrnbztMsB
8e7tJY3WEkUA3u+HpU3iLWEfyYolEaPkfLn6RFoQXMFesutr0h1lXa7ROMJqJE5hV44WownNtS5a
PzOC8DX3qbeZ7Ms0rAIEHn+a0NE2YklBehQDHXtSCy6yLOY+sIbrZBr+Z1IQdOhqfPyqTts781he
HW1kD9SzRhgFChvdr4fDXLT+Pi0jkPeEVx6LfrnmiXi3Q/f5P73U/waqY5i6ToPzP/dS5PW00b+C
dP76N//t5wPGhjWPgYbqllTu6T/Id+JvpC6w5iX26Mf7xR/9o5X6p/aJLByGbPj2sHugrjb/ne4J
5s6/dk+sj2Bc8GI6chyUQI4S7PyTjMo3q9ILKy/fkwr+NsGfp09ipoPg8he55I/tqO1LtUP3CuMX
42FjO7jLFqzmsVf7djYk5sGaiuXQqW18aUzi4KsNPQyceu2qrX0/+u33EuIoq9ROn6xoxK9qz488
V79pP7t/pQKwcjQKdDkYw7Vy3gyRe0uVamCSyTrz+uKOXOGJVxvU+q1pNp1mmutFKQ8QCATNWFyI
1iY9VKkTUmQKrdIriC4U68qd3IBUmOHJJGwiUDyLQ6y0DjaiB9zgguc2egX4lXAzo4xwlUaiV2qJ
VOkmdKWgMJyOxbVSVbAW2djILHAFrwalu1iUAqNAilFB9VqN6IjWrdJpJEqxkSnthqVUHATjMG5V
yo5WaTwmpfaYbDbOOQKQXilBbKUJSZQ6hAHxh8k0Xkkejkzdim2RIPrgtkx2si8x9XOIg7ArbwXS
k/4nyky7hEqTMmjNvK8tisnZrYybr7QrvVKx4HHYEmhxlUZf3DIcBMSOee0AwIO7gSVZft/WVjRt
TI8IoKZssl8D27cromeg0rAM8GSXrBTqaGwfG4tLCwanuLOzhfmgVggyrsEgMsGpk3NLSMgvekhW
qsLxX+bCyji4qoEleIWCIB59eCZUx4cG7fXVnUgSLnOLoWxujmLfW1795hKN4zAcHvOXMisBdOeo
pnQzN852+TM9NXLERpFetycW796atEGDX55vDuSqD+xiO7Muj20XwimUlV4eG00y8W+Il6eLzTNC
TAxAdoCgq+puQTy2NSc3fXdNZrXrOSQwHf1d+JKajEM9Kyw2c5FUj0ZWGWfLmas7W03TWB2k73Ud
Ml0j8oPxH9eQsS1Sovt6VfItAqjbACetXA2RPW+o4Xj/QCvsrX6iLhRY6dYt2Q4fjW7lLwuSgd/t
4FoHzbKGNIhg9O8xl/F34nF+4BeoBYh8Ekn1ypqUvTuGqZ6XRH9OoJxO1PyDSWbCixjAk+9FN/LD
N0u03FxQlMmqqHQ2UsQP3XXQqrLAWngfai/nBQ3MmM0mb5Nys4zFsiZXqH6Lef5AziBSxE7G9jCc
k85RrMH8pTbK5LyAbf9KGjnujMGq/4iZ3Vw4EF/5852lOB09sC0GL5+bpntl+EGlKVrhBFYYe1d7
VjIDrS++czX0LkU5PHWpPQWVs6AwTdQP/rP0Qw/bP7tzwV8EO2kexPj3wPlq2eh+h/VqstP3n09a
Knq+GgEs47AymKTcJQTybjzbry5TrXJQGXSjF2FZ/cLo23ydSqUJ6wvbvbYisg9VFs43g/k4+GdK
QjMaXHtfj7ypw2CXR1DhvGsmyOctTWX/1btxci4pli+eAcyzAc95C5lD3CbwB5uYTyQtnC/Cd9+k
DZpEEbOqBwR05OrmK7oLYcZ5FGuPlcRBJh02CE3EZqvKe5+ZDO8WIwPCeaKF/qPLwrIPDBxtQQXW
DMa1LU5G09nhCoY6UZNOxMsPEyJhN5/51Ev+g57uzUM+EZhNlQRdKs9dGZ/HZnkA8vg0Nuw9RlG9
lwnqAFIJ6RfuzX5gRxo9xKoXzPt4X6Ttt5j8O9+qUKKwXShN9zZ3FpuYeAds8yVqO2ct9Nk7OQw7
EOIwZes0avCFREqzrG4999iwMpVH1UgM58Yk+bkzUuPsjJzhmeFFa8et4Xy6OMkodc6Erq6nOV13
YXW0Sjd8MBjtXYwZ6oxXRSjfJg/QiVNl0Nz90aa9z1hQo9HdwzWpg54stHittcZXyRxjbMw/TTlW
d02c1HepHLoNIbzEUJriszV68AfiyjUJLoVOkhl/FL5pkfmr07zPZcC2K8uu2DLy6XEWlJgqC4v8
TmpF5FitOQa141SPg2XbTH5S+VWM9M5kuayUhptieX4s0wFgjJuxVCVqSAjJG5w4xnZuhnCVTkuG
P954dhZKURYAkJeW4qB7prWfOITXujfUsNWykO58YLUn661WVW+NPqC+JOP9tGS6e2z54KMEc/S1
GMM33SiaAOI7mMnl21rqW5147p/ERE9gT43+7iKAWBtZ9tRjDvtYmKNseNa7VWI1XqAPJWIuRENH
2w/tZjVKyXlgjfk+SqXFIsBjyijZ1PvhY1N0X/HShxu99JYzwtQJQ3xEY0EctkkjUkpCsCBllafK
cM5MCLMrH6t2ozuh8WBBONrQz5cQ+wYt3WdlRmQM4T1ECZj1n47M2w2I/cNSVNnKquuPIa/MdeN1
PkHu4y94VOQZVNz2PnsZTHXDJzb3N7KfdvrShM+TUeNTJlgO5AX774oY3PvWFs8hTtLA4TFktlRG
v7yUe7jsLDoV3TtNHstFigTvy3bFeHPZVz1nS6NqCML0UGc6y3HqQ+ByI9FnM66A9Dl1BxaQzAn/
dAyF/qA9AMPaFq6KwwiRumqsdx172mYd/zYqLHq0Xj+7YVpdAaMx5YsbKitLqezr1jvXYz29l/qS
v1P5W2enx3cvqLBWLWlo65yniJO8T1DixKVgFIt20V+RxRqdRmRnxrEzQ2OGCSbJHPEBZ3lRwzAF
HchL78zaxTFaZhkW4hPeRFKDwjbSNmOWDid8KzafmBLGWdUwM13ZcuIanIfqXHmGe7TRTG/CRhQE
ejThi4/v7cauPkk3siNWG9FRqZ37yBMHKoVsZ+hVs0nmPAwYtVb2Jm7n75LEhItRRP3zBOZsX8du
8+o0PRJXzsI1Kzb2hC7ULc2u6RBdecgKqjAUOdpRrzjAasNs9hWen6Bu+xTd3BKiITQ8vq0cSbmd
/3Y7JqtdG06XzNH0+zYsW5jsVbtraEyDYcrCgJrhfkbhjBlwF5kRO0VPvqVtC7gqLYnenaemDaTB
HDQhVX5b2ECCqzazd7KS9zNByoq4yjUwQEUTeTc+yIwaLxurjptr9C7LhHK6SbsJ7WemvVm9fyan
pfszuQkFiLP0W792ou2QMw7SrIbxf5ska4bkPOIYlJUe7MYNWpFvSBR1rWZDnT4Jhqzzbp7maN1Z
8nFxLPcMcYjYEc9Ld7jNdg7ruiA3GC6MVfSH0Omd1XPljU2Vb8YkhdCoz/NRjRoCoqPCA3EZpyRq
btCJxNoNvfSwSGe+C1OcgMjEtDgzNkhkbn7G6WrcuQPBDIqZEOdkX2aMxxhaO2mz5hHuJia1oIsJ
EPY1LeJKiBryJzNfjxaWrlO+zIeZ+leeBKVKFqRRkYnN0qXjevZgiSGHzuYUKM44DNW6cBKGkV00
xstnnHmM81eOFVYmMK3ilb3kVWNQCTbPV+vzYXoMXSk3xiK7c5QK8hJHYd+zpP3VSCvZyNq5JXB2
g1T2/S1GAbrOSQW7NG4tfnckHQapWcrfRmf091MBdDgxxj9ttCBsFOZ4742jtXY9RA82g0W1Bu0e
WJqbp8l1mltEqbIxQ+Qri+a+gw0JVw15CR9THy0oy1pm2WUYHgsNoFuU6nqQNR0bgjGZg5BdLVdl
neONt5MdRMQnnwHBSmT2nbQotFmxfrnmNK7IqCWtDSJUXtmfMeEk6JsS/7hE7KMUKlwR3VhH/9YR
Xny5mUhP01R21PEdSeVOglA69R91AAU6yUCj1NAd99lByhAWvyTS8GSjZL7WeSFf81bP77u4+KQB
hTlYmQ2gsalX++4yrNZJGX82RcGtrzXFlzsCkF5NYd9vyXUft62ht2+UL87GRMV16xkAB9RANytJ
xYXsEuBwhskUSbf9Zu0ukieN5OcXZ2Cm1dTEdMh89DDvLz2ju7JhBi09K/6NuF4nZTBN5m1hxFwF
uq8Ch2gNK+qA3Pe+gK5ycIyRMG5MlLxXAonqN+Y1gENjBK1InSxb48h32c4M7IqeSiWNBlTs3YVK
Lt1xMAJglodESalrJaqulLw6UUJrQ0munR/1tYAZjUAvJbrM5ItfmoiiJP1RapdKtI0AQgm4+7/0
3FTPSt49/13sbSnhNxv38TtWYnBXycJbJRCfUYpnSjLeKfE4CqVT1jIFqiOE5U6hjw+REptbSnae
KQG6VFJ0oUTp0KFhWCuhOt/YM40fw3mfPZGWImfPf5Tt/5n6/K+mPjy5zGL+56nPIc+TEivEPwce
MNxR/+gfYx/3b9SQJjQgQStIhsF/j318428gFRxPudLZq/4Qnv4a+9gmf0SDRSCa4/J6ilL6jy06
RGbHhWrD9AZ3JJjUf2cOBEDl/5kD4SyF1A8KiMkUxj9fucX+aQ6UOAlx7yDDjnNDK0spUinEHiK8
unE1sI6zYTMJ5ySpswatr3LZcZWOnqCA6fjI71ujwF7uVblzlNK1w00+VnJa9bo+XymPC3tnpO6i
XTM/bV8blFgiQP8ZEc/C9pGH1OzGE12V17CAEQNcvwK6Oa6CwSGzlwzUVTe18iAN2dtqsexvZO5a
LTlHcIOIMaqwa3RhzXHpac1vP13cz5+uqPd8NH6SEOBVXOd9Fywedoi1EU22efJNAlY7v3Du2ci4
q2Icbh3a/K3bYSdekXJBEJAguP2xTtPlOsd6f24js7ipFr/cuHOlIan05kisyAuIPBZk9S0XNQ1x
NDUbZMLLPgJucjRrgGtG7O24sWGwEVRDYGRJIwxlVjHafnhtJIs2hIW55muucG6J1eaPhokTzI/t
9whJ70VUi7/GK2I9DAoJN1bERMSG+RArXBwuCHejLdw0M8FiD5ar5WfCaG5Cn4h8/WHO1bMbf6Jw
rXe2QtJxjGZ3RlEgaXXm5ja2Fuy6IU6ie2Rn9nmKS9h2vcLc6dOmMavqHNZt8Z0CjtuOAFK2nYDk
ELVudzMd/1OEXBEEYIaBo3B6rFhh6gn56jNmW7UKulfn4jgqDJ+rgHxpC5rPUpA+S+H68H8g8M/i
36lC+YnKmdYymu9yXSxroYB/hA3bFMG1diW5vnjMFRiwzHKogQoWqCB5ZB1l1zZP+7M2A3tNeGKf
OVrBZ4O6Py8KPVgrCKEh+E7BGEZrfQyjJ+m5qMdyr2G3mJaVz8umKU1KXRt3FrFKx0UfvoCoTpdo
sPOrO5aI5hgi+jdXARI95Agr+UNNpD2TZxsQapDWowaCd6528ge0aPKJdhV80cxs+27JzVXdWvbW
4GN/X4H4ehtbmo2N1vfx0YbDv8ZXAjzTUojHJsumHZGhSDya4Q7+cXfUY+ceOqJiQypMJLTNNPDS
WduTPQdFsuMzuJ4VWnIImdw5sn/RtHxLU3DDNatvQ/fOHlVmG3BK5qLpQwyuUmOuYyh+pZ/bN4Ot
36YEbdnVLoxLYJfLD/XS7N4Lt823CMZAYhaJSXTehP5MvVPLl6bomYRJkOI76K/24NN9L364rxVt
cwK3vAkVgZPchTcOw+5iKjqnpjidqAjEYWGa8WL/UDxTt1sXITgIjYrYAfXpKuYnOsk3ZN7NBmlK
u8uZ/CEMPUpAob0ihhK0tloYTJWKJcoEHcS5XQASSovNRHzwNvuLPdrdvNDKr7Uik8JCwAwlM+sA
hWa+FopgWvawTFGotzuZzc69DeiU7Pfp0C7kRaCz6KbrZPcvdNfanrW7OE8knZYYSlCLTDoNv2bD
UmUZaqbk4yrIKqsxSJbe76qpxMZxpP+U0pdvgZGRSO0l4QNaoORCcflR2rV9EA3Nu0yMD6ceBRSx
Vu/fu5YfGVtPvW7r3LwjTLrYAmLgI60T3TAWdo5HKs4fUIlgC5k570APIhZ2yRaXg49NO+R8psDu
T8kyL+/+MiPqBozfPOJyeCx1BwOLVxaXimkcNkY/H+qHSIQMSuophudAUg6bUzHqiFDT6oBKBVsF
OU2gm+rSv/Wp+01yxRREJiLJif0jJgDPoOfRnB5RgFMWVUjEFG5+MsMGkdLbJI62NSS2Ks/si+0S
o2PlcMctOg8vcb50hr1fxrI/EikZD9wtWvOZaSjhV+TK4s2d48l0LlnrYWghMczbZ4OXytNst851
5sJ+tNqQRySb+OgdWqbgvzojaY+xLBZ0AQz+f/d8+pPAAMMTkzITukgSnNq9Nbg9zTW6pvZYwR48
NkuobYnCLqN92BA7jCn4EiMZesSYY7krliTuLiZpagp8OcVv+Le7zWjaxZ5YjfjDAxcH4NajdGT5
0NunyGoNlKV2jdlNTiDGxhqs/mSN47hio0AxztH+XWa2DmTQNqf7fuy6h2U2Sfp0kX22KyLmalou
XEMzq3k5vOootj+aVk/euJOZN7P1vKdPLC7hKPxvnYxuXIt5aN00RKmvWpbLc6GTnWg4+Z+isJwv
UfoioeO1mgGl/0hPgQGVuO/xUHDaBh31w7JectJyVn7IbxFES+y9DOMiTrnT5V9aShbvsRhMfNxO
nUzXsLGdF+4Rf1PP7FuHZTG1gDFKTeYLYQ3RoU3m+TNLEt/mMIoYKKCwUiANqv1iibWH/2LvzJor
Nbpt+4twAAkk+br7Rlu9VKV6IaRq6Jukh19/B7J9T1n+Tvn4/XupcIRDQpsNmbnWmnPMmGxVwE8i
r1/wOKbXIlsEQX3QOnJtq3xm0KTTb06r03vO7A+EzBGKR/pXcEwtJAFWGvGyVkQf3MyaHMY1ggRi
Amwsr+iBbGVeyI4ZXtxhGr4HfqS/+A5C/MJIFL7+UIUAwfRknGor6W+xRSOvFeiovjrm1NxMCOoB
m2CZOTAOq+qDNIbqiwrHgqRi9HLHympRcyRxoic4YHnySfux46z8UrT36O6YYRmj0DR3quzIO4cE
F7J5Na0nZ0Qvk0aKSXltvgSqDZwteGfi4K3ecPdd5sT3garMPVpnSZhiR2w4AwQ6ACJKmDhbfb4W
qS2vyLLRJ/LXvY1XOeZm6gkXzGweOOLE54UC5Gy1Sf8IDxuxqBH2wBWUgzura9pN47rqKjN6yhBJ
hbQZZVIdG+nUxSrPivolrZMWhnTYNYzvx6b8TBBqVWxbpNzkRyd6/o7RXFwCc6g2wvbenDBSTzIq
8tcybModoZJQrceE7GoAwCm1Oc5wVkR3nMxjDO7homZHfundOqNFRCw3jXiXvMZJTOJNDnV0bgNL
PCu6G/HKJxLJWaH2alZFSagiMmL+M5271D9ggZju/TTQ/Xq0I+u1V+RsVIVbfQmdoL1zFS0rBEa2
+dLNHCChig8dz5LZdCvmRNY3pW2dbIPcC40TBV/wmSqveKJ95zU7UUTjuWu6ad8nhoHjpUZKlGPS
PSZhemvOXfxZF/I6nHrmnnmPVcLY0l1ENzO16s5plUlO4xJXoXIZb1zmdDdYBYyVb4VyrynbiRuq
e+cN6JwNYqWswufCmSRopHygALQMYYGkbmITH0wYXjetPdNMnYOjnWTMEhy33cyVyHadaXZXKJ62
Xlfn36PE7kAgdJ6EKQCLb9UzD9ikXls/ha4M3jynDHZ9SYDoim+TAMSqdrpLZI/pMeSYRWM4cKmo
4zrE5humTvKtohdTkBzCP5URZSwtYriUcBE+ZcGIxANtKtogIkBrK+iu6mpUBIdBWjynda7WockZ
MR/Ck48Xr0GUobuDHyvSSiD8pZ8bJuDkGwRDz+gmdmk0V5XtbXUwz+fUsJAJeY51xSfMrmwnjr8G
c0yeQty2+GZ1vwuJTDrqLBQQnedP1YRUZm3ZVv0aCi1vhdbGd8uM69+Zqv/Vmf+DztxyoPX9skou
h79ozP/4gT815uZvKLglZfNf0kCU9xvwP49IR0iAEtoxxJA/q2OxVMcWzTdK5wXagzLjj+rYQSTh
LfkiOE+W4CF+6kP6xy/TQMQHlQQO6gVz7NnCQREE9WkhjfxUHU952/aFjDET6nw8G0mD75fw2ftR
uAivin4+0gdjX8KhxB6Vvm9X7xvX+x4WyMa45b1mZ2M5628d0QbP6Uw9c9bLJhi1cRIey/ddKig6
Yaxx6rBlEqm25SWSz5PbDncd8/lmVRPMi6s38bNv/bL59rrznyP62RwK3nfn9n2nLpZNmz3oGC3b
eL9s6Mn73u697/PE4nrfGFpm3wtOASHOp+tEjT1uNe3cc5DhtND1VfCjXY4QodFf0qxjpsXhOnmZ
l6OGE4T9p5HRwtqemugHA2vOI1g5mbzXo7zF2aWIN5lEA9U8HC+zrAEmKyaRPyTiqruyALi4kn0e
XveGDWP1/SwUcsqg9VAK58qOkhQyKHB09uGhi15neGKHzAuaLROuiDg8wWhP+Lm/b5Z+BvpSL3uY
LKzppCNwbgHYeoiHLNwzVfBP5Eb1e7McK7FB6us95FGI9xOITyZX08T6RtVid5ybUxIdNoVTqm8k
M46ku0E+MIly7Cm8VN2u7SDVpy5IycRtLPzXVMUMEPSozjVIh/eOSUGHsvKvcbOCIcHE2933MteH
cIrKA9bLhsSVgOA+FedZuXbARz3obGhPsBU4H2GfuitVxrDRqIrsxpKBNPErzaQpelNJw9uV/ees
Y7bmdU7r01QoJWvjPI2LFUqqk2C21mKDHJJthrnmpoiWBX8kSnwlPAR5DjJPEqPjpj21SS6ilReN
4a3fVj+wR0zdwWxnHRMLLMof+OQyB7HNnAHpceb2a1ELj/DmwM+eg25Mjr0o9HZWU7LwB7z+tbIU
ASpDzZbHLrtDi19L4lW02FmloqEyQsu7mdsmTJ61yai9v8MJFjOesGYK370kA+9+ILv5NrfVZGXf
+HaRypKiXsfc29EpIqO5MoHplgg3vMWdEDZabXKrtFeW0/Yvgzt4ZE1Y9lPocw3mVBuYcA9OM4bb
oSA+bN1aVl8cgsJaxqicP6j0PbLpbXniYJ7u8LPlvN7wvtCS4gdNh5Us2IIcRb5xY1b5WqPo3SVR
ukRQE63OpJq2bijyTZZaZ7tV1gXjP4KJ0rmn0X3IBtNFVekE68msqVjMYkK+p7nvHb7TfNU7U7Ap
/Jon0Cm0eW3Q4/FgrXRiTfGidoRvtSc7r/NtTEvrSLtkuEKuDpFW5+leu5RzK6gL+uw1ujvZSZff
T1bhEG5deu7eS4r23lDN3RzxYqZl8oOW+pNloFbNUIz6delssAcDAsQT9mh0dnadDaNcNwU7cDy6
1gNeblYtP6fJoDjLr1C7M7tA5cnkOvQxsTN/7bv0VjjFs3LqDIsLL7ZRikPShveeV0QIGaxkHTAh
XCcIq90VWTv+oZ49bCCpt9ztcnhk8BXRjJnUUYINBVLs9XvfTux7D1P+huWJQHKndo9QXHLgEWqx
EThNd3HJ5NjqMRmvppxWk8gc57PM3WQDeDujEYaqU3atfJTS7c7V4C1C9LBhTaH/RSUTu4Hx1cQS
CPcmDecbE7QEJW2Y3M49a2OK6+ZQzo5z6AzFWMUy1Eh6TjjuAnuGGlyQnQkzAul1nOrrvEMuI+t8
OdrYr6ZHfksXMhcZA3zkrtLtNm8WTYXgptzhuyQeaqZds/bCjLtti4QX1TcUYk8IStxz0VM7xyMU
pAhF3FVMd+AmIQX7W2+6jGyLFGMRU/at6aM3TRzZ7erGzz/TC/Jv8QNRTYR8/Z8R8+5stzOu3XQs
bqwemvGUheYjhN/sRzM57Yu0QudB6rG40xp20UTvZ5dVnPv6ufWPNGsahCCkOG0RI2YsulHcPcSO
KE/IzsWraHikhdDDFfVpcfGtqmGm4Vo3zeLbGVtG0E0+TA+hlS/JcoYVwydQpJAQTHPVuFlwMCM3
WfdJk25KwIW7IAtvLIVtOEZYdQvbWPpMV31J7SzCBUxq26ugjeaTmVXRLice6zq2s+ApKqi9Vzik
my9EXSzuCaOPr+w+bQ7MxDXDLmt8ywHer2dRzY+iFxQDQSJrRm0xWaVSN086HOyrmQPnFQUB08zM
M4lrJcH93vU668EOe3s3l0mF8FDT/2KYG32qdNUgZvDG26gpl+jxZbVnRx9fI+zgj+jnZLPqPIIt
h0Gka9PG7IRmoD3hnrxrO6ag4FOE1bafTe0tnd+JuJbU/DyhkiwOJfCa+JPj2ov6py29jp0oNf3k
Zi6jHjmx6HDjWB6icdGPyLnMcf7mt723DdKJyJ86ZgmOCHDoGTMPwSqMpm5P5uvjQDLrHkII6KyQ
CCu+ymyDEzW7E0tqllvIUxca1UZ7dfxfH+b/KQtEQJX/5fn404TisAh/HiL98TN/HJEt0/nNhAcp
QWKSafAOtPvThmlZ/C8J15j4u98P0H+ekt3fTGKsgdo7qIY5yTJ5+p9TMjl7AFJMX5gmg6d/NUPi
tP0zbc/0TRdIIjMky3Yc+K8flMS4BC3WUz1cd/m3kKcpyt5+qhb+GVj4twt8YAfWo8jyauQCfuLR
NaW5rV7j/jpWnBC+/fpS75DLn9CBpo+PFF+4LTjxuw5jsQ8HfvQAmZs51iVxswm0JQuXzdGKbo5v
p9r90iRj6H+NSk5y5t6sCPuCHZC5EBtOBLLoMP9Gq9cHf8TIIDKV3KOzMfeTX3TfAbX7cX7V1Wid
nLPpVfMxa1QS1IBvzOnsORxMHifd7hI7dk9Nm1i3iS6BtU1gJFgEbEpjdgckXyubETwWJ9wTKDbc
LNdR+qAVqxQ4GafoJVD80ic3gbMjbbmis2lnVfHTNGbdOQs0GqIZgg0swD7G33mWuGI37ujN1z42
/eGLUZreKjUIf1v5rV2jyKFIugGkX83nBIyj8TCgKyXCVNC/UwbCuzRpRwDDCEmb/fs38t+q+p+q
agpbHr7/ffZ8ZvHpvqbTz8uG9fsP/Tl7tn5DD46XUv3pxP7TcKB+cym4HdYlAJmgHP6nthbqN8sh
xdY0TUJtl3ih/79qCI9RNpG+vOiMpc3lp/5Fbf0xvoIAH5PiHig4KxehGx85/8Ij4ppI9vDUW+zq
qMwteTeAW9iJoSDeQFPT9OZbgu3rWGmHEG8UFwqBVN8eGCr2e6EBfJoteXy/71P/a+IJ7ty/rmj8
aXw4l3XHxqrOGsrK+XPVPzbu5KaQmY8SAX15g7fWvPFnBCurxAjclCxyxLmWYzjbuAa6FZJOaFR9
s84pCoJvflFYdw0ODl1vq0nm8hPuqvCaKcfQrp2osV5yOILw8LK+ApvGqwzNBGKNeUPIn98YG8dr
Df+AZG3eOMTXM6rGy+rQCi4dmdZPEchLjgdGnjB2cDPNUKvJpg2nDcLlsCqpE/J+a4nzTLZjrR41
3UfkmGrwxS3Eiu5JldBtMHHm/UploJQQDyf6LZ9yE00YTCKKk7pKAKaStAZh0GWsAxo4yk4tSmAA
dywdcB6Z7d+h0UGcEg408OBJBqGxx9Vbn3SYWPuuE83X2IzqGwXudYOH9Axs+VSVXvMoixhem0Kq
JpuuPeOj7PG49saGlA3NuYzB/7V2xARpKdoZYOE4p3dWeW846sUUSQN1uinLzZxm0Wc7CCq5Mjt3
uBhhadzRAWb8KKOp2Q5xP16Fcn4AkZjd1BNOcHDkBSyUwbPCnZ8azlvd5AmcE9yZo+tyQuuASnr3
pp9W931cCBghfn7r9nicIW6DnLlwdG/EUxLSRB0tI76ZZ72lmLN3JB0Mj5Npknge0X8cPexcWZYX
u0q2sJGt2sPCyl6yxWVsHUZBXIfEt74SM+bi0awgo8ztsLZ06N1x1/XZ99J6l6DhP+FWVidleT4c
AjMD2luY2Wf8q81jKSnu9ADCYZ12Bi2FJp4Z/9vjlehN+S2Ukbej5623ZKnGq9oG3gO8sd7acdl6
K+67swMJx/ChSqvoNeWxXwm7HtctT9pqbsLh3pT9cK3oo5zdoem2DCIUUZNRtm2xS2OciQUfqBX3
UZuDYzZnexVileORRgob7AaO4dMau7/32eWXrI0xM1aBr7qtqwbr1Q6TaJ0n0/R90V9fNCPIjT+O
9YFpKOG6LVX6S2NPMyN+whGP7HtJvSkHMUXruWXCue9LGxmhdJvGX9k6lzZZqThKUVSqaZOFWTgj
SAiMR3dsEHo4RtZC+aqtswKo5KKvNrNjL+nhr3Iri66Iyi7g7A7cPYKP5rXTL/2ePtplmArgrvqB
85U2/OBhJRnqxxln6dWCo+L2zTq9uCQF70SpgrXNTs/bBR2QdnnmBP2eulJkJKTixJFQW9y9TEvv
mNKAV9Ewv0nizLbB0DhHhR1g2bjpo1WWUV6zEg4vSCL9elX5qMVXeTgXi++wTumjD8UwMX6u5ZcC
CG23cZnpJjS1LL+/Jn3WOY4WFc0qp4VL/71vo/xqKmlgrNTU98cSIA6kHhYRyOa0d1CalB7coji0
bwiWHe68GtkoSnh8KDQBm+wGSli1B+EJv5hCqcRW3VhoDirq+muP5eCcRyrDjhBk+TNoaY0yT7Tw
SNEvXzgj6isD2W+zkYIk1njJZJWlbWQbq4udjVny/z2eUcJBliTXfnbrC6b+6Da2h/Spykl89V2y
X0O4SJu8GqhM36Nh3SZNvyZhC+wjfg+PpQHl3TbxlBmfkRoRLztqkmZtsYTOyvcA2hBMaL1zllza
eoZJOeXW8BL6ERP1Jb8Wu4U+0B7YzIZnAIpdcm7N98hbEtWdc6QwVckBRxTMZMJxA8uL7izXtj+V
fR7fy2nMrUNTN+EtJ+YKkRPQpGxty6j5Uk5mka8c5rguZjk0nAHQpddIK43IlIyRS+vnPWHROOrI
dRc+MqGUahOiw5L26/bM4MmkhSrE+q7ulQEUTkuv+ULKBJcIlTlfMSMXu2QSAIlSe9zqgZRh1obx
mCzJw8yBLf7hoWOd5yVP0coDoQMAteoWp44yl/jixNWgGN5DjeVkLwHHDaQV9R573FPbn1vf896/
toPhR7ACasz1pDuv7d6S2ybyviYCVMjgOxXi11E8x6hDjgmikltFThpXzb/aeolhVm4qbgAcXHHK
Zclxs6tw8oOvjBePCtrXynMN9PZWbmx8E9BhVTnJ9eSWcu+URsUPzKN9U/CiM8JfAqKRkJlrG9nN
BhIksqaafzh5G1+SJWC6RqF6dlztZGuYcwRQu6r/2i+h1Cnmy03NzHu/nEvesiW8mqfUxdH+nmnt
4Enzt9MSdd2UPXMpttP6LPwlLtsVEbnYVoP8DSC1gToLr5cSuwmUSLlhTG8+e0nbFlvtEbyN1IsM
7uk9jzt0lmzu5D2nu33P7PYjObwWjb8E6r6nencYJ15AW6bPFH58XdGr4ST9jQFF9n4yvQdwKO4+
ec8KFxgMZ0wNkbg072nisNjtmyCFZ8sRq/wyLbHjLcisDYncfF94lgD1QbQsvgikJ/xOYsvtJcCc
ZrKzbKLEmvu6sa4aljPeoiX2PHxPQOfcRRp65rc0PqS001eGOC+NYWEImiyYG9jkqhNkFkPSSPYN
2skIp6I14ne8BUap8/thUdWVi74OZnxMBPIiulvmxwjjFy1e1zT3oVrocq7vXiK3jIhN5xW7ipka
uRsiVQlSHZwYwYubO1gjFy9UsOj/UPvoN19pRIEQaNRJwiRYDpiuXW9RNCk6XYuYsF50hZSUSAzV
ojZs34WHVZwh2RqNGb+gTJL+SlszM9nhXbJYv8sXOZ7Un+x3UWP/LnBk1oqC6F32SMIaEki1qCH7
pGYnYDxZ6EOquZ+bcQiigK0V7OWqzIT/QFKTsynfhZbOorn065SFNlKi2vullyWXOprSEeSCzAmn
9sfnGmvHvSUG+UUj3N+XHgDeFRZ09AlWsAyrpS72uqkZAlG+mWIVWTNbBuEM3T7OK+vWRpiSn/wq
VlSosvqhCtOJIYCF5pGMmsxcFxhXVlCRsRSNJH2L9uz5k82w479l3f9JUqxIAftVWXdVdrhBX4u/
Tkx//6k/6zr/N0Z0kK+Yf77POMk3+KOyA9iFWJiODHmGFukpdHb+nJoKeF02RRcaZGaqgLPoSf3R
D7L5hYpykzkr+heORta/qezEh4aQZfGCMzFlqkulKBmx/bV8IuNg6HDn1EeXB9ffJIlh3ZuRnjFV
xNWu1IlPEGclzbfGkMGjhEqL16sITkYdI+Zl/2ecKq0rmhDFHotNv+wpQK59zuuPfpVzeogqNJOl
2SooVAkGwcLovie1bV1BNMyeHZueewVoZ82zHjCXcaJxg3mxx3PLhMcKzXrYt7kxH1iHvIeu6Mbr
n76y/9CxWjpSP3WRuAMEytiOy21YxN9Lff1zAZlwWKNQraojR83xluGlIha0U2u7bZfPxd/96+st
LbaP11OkSDjEhyCN+Bi+ZBvMLMM0rY6DUZNQGGZvyzhmHQfcg19fiYfk45WksJlJEstDa+FvGbX0
s2d294y5N7WfzfLNSdI19nil44fezpz9FCXB/a8v+h8+nkRFT7+Ah8knv+vD7TRtcuk5fR6hzkzp
ylhUwQ3zenfTjS6REf/+ai4dDsT3RMeitP/r1ULlD3GRJ0CqzcFNL0UN3Hz0mGOT+aAef32tj7Fo
y5OiJG+rLwUKfEQQf73YmIZZlKdmfNTRmDH7i6jlN1rn5cavLebSUzTedJTzV0OT9gek70DUcWP/
U2bK3+8wrU6fNBiTjpBkUfnrn4EBQEJ448SoO0ikGzb6Bl9xEDwqD23nP9zgvz9DNIyX0/CSVwh8
4kOPtaZQFm3tJajl5vmu9Otm0xq8wWi+0ug4NTHdSFlgxvyH6/6nDyk9Czq959ESMz+sS2mYgCL1
oFkWg+45lPNtDqIbwK3EXfLvrkXzmN8PmxBfBaug+TFkx4mNweojFR9j6vkNpjzQdpVZT+cQy+fT
rx+iD+vt+7VovnMryURy3I+JSEneUqNwdjvO0zxYm5LTwimLRW9tfn2dj22x5TO5wkNzwyLD42r/
9SHpPJhrXjnGx8AEKsFphnpi5UxQdIJeuA8RSMR2NQJIhZFDAwl3cB5Gl1//DR+eneWzIiZgocMY
Y3vmx2eH4iyFJNXyN5BzRoGMyXsVzkZ4CcSUn8ArUc56YvqH9fz9Fv60wC6XtVmCPE9g10H5++HR
6UOP010g42OEgvxTnXj5CQDmdF0lRbSvRYV1ujXKEf3tNIbAlgZyaY6DV4zf0Nro+muFLOaEkT84
hAtwMUCLSgZiYtz9+u78p7/T5YtZko8UkqWPmdCpK4JhloZxMIX03qapc+p1D66JryjzBu+AzJVm
2ZQYEs9IOaQXs7cnwCq4FY9dWjpnpJHBcYQhea0Mr5E7r4/KBCWjkv3+13/r359anxQqwcQFD5Tn
ffxTTYUbD+lufMyViTU0RcCZUrs07fbX1/nw1vPV4Z/iK6MKYcAiP+6NsWFzU4wmJtq1nO9UvMB9
i7R0z1njuA+/vtbH5fz9YpizbHZHl1750sH/eeOf/MZtnDFhOcc5vAn9oN8wrQZlzKuCeKAK19U4
TGerG+WLkRfhnpKm/Ycba5kfp1jLnyGEKU2isfii/Y8N7KyGEMmbQfpNN9TTUWY2i2mrRlEdQ8Ck
d4bwzDcXdt6acMF3gHBEmEVMtBReptx0z5hwg5PquumWmb3drRq9RBXorEU1b6f5fMmiBjUacYj3
cyaCH/3YZc/+lM0XxGiYWJWuvUVakKJh8d1zX5ssuMgB7Hscv96DF1XmobV86ypC3ArCpIqNR0MO
890UBqJbZTScbnLcD69ZABtlBg99aYxqgoAyFsEPkOdudSpyjcCiQK52mHEMNLRKSa5YIaBezggl
KvpVoW3nNUK3/rXocvE0oFbTBDi/I+exHPzI+tYZNnk7imjbED9xCQVvtuOytFh1H791EYt3Seby
DzrLvr0uco6NlGOmH66HWIXdDkOOsx8ck8MQtu3mmy87e1skWr74esDJiQaG5423PyQuplRcHnuJ
gXeoYe1EcCxfZnzYmzFV4UUuP9tQ6F5gngp02vHQoEOKM+NRlWK6sM9kz1pPw8377Q28od3aRWTe
VYIB4KmcwT4eAyv0ILZhGLmkaIy7rZ6jhE7z+2qFc+VctzMrlA+b/UtRpjyR8EbIjs0yaz4AXOTe
Ta6Po7w2zejRGWPnU4c72ECLbRa3i8R8EZ3wewZQSheE7PjStYyB0qlhAXbWU7hXs8pITCJM/iEJ
hXjyi762V4bNvc1J4n7LwtzegQx0XmkzYannpYF+GMQ54KaBRhfzRJAyZq/Hm3hy+mgjHSv+knkt
S9NsLW4lKHJbsTyH+WIA9DtESespAqO/mUeLA4yVl/MOUz/Pkszb+RIOBHasAkqvCc5VP9/lrsHg
aDGEbLqoQTOT8AHoAifDjGOAB2xrNlH1Gg2hyazF5+nFoD3e1gGSy0MXUTF4bmk8egjC+B5DZ7qE
RpacUj/bqplG3Vg74w24AL3DH2PhBpzLrQZKRdhQWd+FbRTD+qiLM8OTBX2SxRvPbsyLJYr51GnT
OwjpBo9hK7elQ39Qe0V6mbgaOS2uvMlnuU9jOPQangUy60S8+IRErCrCd8xyQkSY4k03jXGm6Wjb
a8sDh6BGHHho+bN0zV21n1Xc38RhMZ0SS+2iCLUeesvyxLyOaYuBARyvv1rpnI+VpaRjRmma4SfA
zmwv8JnWdV6wAIoLY+KbesTqg2V+3PQEjKzZcGAk6PjJCzxMF01ln5mqgxhJ3XXVFsM+VbApgCYt
EkbT2yhAwKtYRfdNNL0hiX+twNRsE5Arm4mB9gKzt4+G6X/WNPPxgIsKau/os6t1lf0lF85pxoGL
lzS+hgpI+JrjPfZ9cC4LGX5uKyTyEbz8E1FJLMDOckbK7enai4W4tHNDXEqcNSejJ4iJWM+rVOrJ
hxKWY0ZTIKq0HTbfES5Wh8kqsS9BYQ/wjoUiOVmlU1qrwAjlVedm/EFl5giTfq89P7mzI3bjkAXd
tu1tdUaCqG84KDnRZvCWwZk0M/JRpvCJluXwMJXEIdPKr4jjwq4/XVI5i8WEIHdO2vrfkhzF+ph5
45FmMSnvAafoC+KCe98dhns5TNNWzF23XfYfxHZl1ZMNX+n8tmlpCkretOzIyJKjgE3C9rqeOIuk
PsOqtPCatWfKmKWoGNDXBewIsEnloUoofTqev03OMW9HfIGz78AyQGuu7PymMdtnmc16YzFou3b0
jBkxzLAkbloPi8CSwoHMj/CVXZGk7q2JZWTnyS781CbhcBbdSPBzMJySoTORNPiD+iKSsQlWLvB6
cmxZJ4+FqqMTGjMca/aA62bucx7MhLMDJUJm3JECIbf5VH8uSuRuZo4WFGCT/6N1RpSaXmHZj3bu
yk/jMKt5b5InuJ66Acls2XEeK0Z9qMDQXpPj5WEgZVIlyrKCvqblgQpaHdRoAa+vrK7+Xtm+v62G
ZDrpVlwkeBDiNGo8kI6yrugjFxxhCrnvZKbu0FiQFhKIQFD8J5FDm6K2Hg3IEGurzdSJL1U9jC5q
azZhNL+F0Ttfx9ls7mRr0DXQRbPxS21vfI9HADVntZoIPNgPmHt3HjIvLCWxA6GmKW/DthGQm63k
GCTavnAH443AeKL7wNr3rsuDrYqLR/tgHeTKvg0JbT3Q3RdXKgTNUFez+xC42iJIZCj3GekWu2xu
/NduMcmw0Oh13zDkW/ttWcfwj11/H/WFnZH1wWgI1A0GFXMU1x1k3RtzDjj2Q4zyVlVDOsl2So3S
Ieqzz/ZZWsgXFzzLIx8tPKMV9MtNAHfzOBlq+t5Sjl+hXO/uWscYfcg/ipE682z2dKBdJH+VvXtN
xb5ASPCmBr1VnjJranm72uoyJHl2W3lue+M343gQmrSjdaz8Qw6t+jj4AE0RGhCPh9fwknSFv3fC
Pn9bgBPAQyulPzmo2Heel6Q/lJtjcq8kI1lMvPSSkqx+lgSf5fzqba1LxgfKJYtp3QAjejUZSUBK
NxrjGFYL5sS3QMfoqCA0A+zUmcwwqDYl03i3i7dpbn8dDFVtYnLZUY4rAZcqDCfAwF35Jq2iP0Hw
Ytqh2ANpwM77yUUrzOCtvbXMvnlL6pQ1W2fsGiwCdRqSx+JInbpPLQwn2XzFV+E7K3I0xuhHRHTx
uo2bjNwMpy0ok1rjh/ai4jKC+rmOB7d7wr3bvzl17L+EncLrVcAqxadlzj6NbxffgcyJnsiLg+E5
04l5K8763Os/ATlGj53mGtl4n5GgqZfJ5ZBaa05RCB7sSW7aTNPVsHWAND8bBX9VOx6cIjEvzhBn
iKcH9gxGWeBisq4D/8biFAFxS6AZWsEij6/zqtsATi1ZzqY5fPBFYkPXACgD339kG7HoDi1kdbWQ
82bjMSbKfadIr9hWbAp7YVbtqZrj7mtFbbRMR7JNYeTchdqPvwSoqjDlccS5RLKyCyDz9XjwTBE8
Q8wWr4ZdGT9spB9XgT+Fj24xJ2sLLNJ+dEb1BA2vBwjk1l+Cyok5TppqzQT+iYMxPJDAM5EX63tP
wMVZfGwzy2uQBTxU+bPpFubK9I172Y/pKpEFwEnp7xwGjqu6QGOKADtfjRxONpKsPAKp4AH71NhI
PyFDEVX1RkRjRDomdTLu/bZkqwwP+AjsXecN37G5qj21vLPWDA12wNbkOs29k93k7tqCBrTK3QUS
pWAsw+YHBMTjbCajdZ5cwpxmC+cFvzgqO39vTzpdkYaX7Z02Hh80oOc1qTHhBW7SD6NizKDnvFh5
fW+fYhq724Zu1imup+ygTNoD9tjjQqjqbl9FrfmWtgixqfHZdTgInZwOSlRDzhrRtC06/3ZMrlJr
3KeA7VYQA8c1RbW3aYfxZkCWhAd49A5uraO1mYPCbXS1ycBrs0GUwe1oNeaqzZJq57cNTC6j3FZG
Oe8tL2YKrtWXeiKXqZ7AsbdQsWEGmsdkaCBVGK+x5+xKkN6cU9R1kTfwe/TLkM83XRqckOA+wbW/
sOTSMEI4fPbq+Ueiw2dLqXtJeEzFaRqCQPaqzHjAQU6TUrbqDXZ8s57rsCM5wnKfyiwGMVDab6Oy
OFhBnNsQdgi2pW43yoaO3VUoEOSAhtz7mvcKJ2xOV3vlGlQE4dB1n2Yxfx37+OglhDxqmUFHndQU
fjKrBrVDXfvpCf0OsZ3ThBuALANr3vY6/jz2I7bVNrpy9ZPp9x3CIGKzoyZ+kCKMDhIz5rrWfffZ
sGt/Ow4IrXpqmKuuq3HxjRCfDH8yT66I5WePoD8GSpognyYa6mOsPdqjQ7KUE7Boxn2JaH6Lxy51
kF/Df8KEbdS7KB/vXZgR33Bx4LE1qoyGDrioxjf3dm8P4sz0m9TelUZwQNpBvfw+W6fA6mg6DzQu
0IodQ+TvivF7yviXrqaTEOwLw2RnNSEWl5TzEJidTgIlwwIQbxpi+P4fe2eyHDeSbdtfufbGD2Xo
AR/cSfQR7ESKjcgJLNTQ0cMBR//1b4GZWSZReaWXd1yTzMqSSESgcfg5Z++1MaMLmqa+Hig5MwHO
B+bqcyjJEtWRzwPIURkxeGggGrYiFFIbUD+URZLbvtvAh4TcIJeZxlR10TO0IWMbGTU1RgVtkrCC
kfwwmKVhHU1XhutRJSeBsW1hxJrXqeEB0GrFRNnRBSxLg06ddWkt1YmVjP23dLaHm9SfsDRa2bwj
qTI7xYQ4PsvCoMkt3cC6s7TXbn2soUR5zQjjqmrwvSsST5aSV7TwrGJPaQArPVuHnIDyvbKc5sje
nl9t+KWxjSsKdMazSOwCK6C+Gvz2xc8J4U4atn+gsNUHj2zeDKfMEZt5isSmao52pnmRaic6ObFH
U0BT5IddQI9gmdS8Ha9XrrGdUI4cI99hZpPhRDUDt/j09ldEWNh3pk/ZXwWp2AeQEA94StVZF0Bi
1mNj0yUIneFmgLgIvdFcZj1z6ROzwMnErOqtyDmpd2+NYkUuw9oeAaiTL4FDpEiUuSLAWOwNwUcs
4iE7gb0o937h6acqafkCScpvZB2ZUeWR7khWsvWp6EyuepmZfOZhbI6NVxIwOC45pkZsHuasg/mm
CA4nWZDvRbJSdK88yr66J99lDbWbVHhDUdt3XU7MLKm00GyTma4IzUsWg47YsciEqlG5vQfdMSKG
ivvfnI1LUUl1pvkH/StL6SiG84VoSCRfWbloacnUDOuBCM7VrgVh4F7mNdxAD0HIRZXOTMhmj+ZV
NAM0X+47IynnXQ8ciu0/JI+8yefbmHwXyqTRWD5fjJ/PYHhMU4Qy6zbvlnOSkx6CRHRJdu7H6yro
OW00KdeuRRCsXVolCSi04nRXzlcBLIsbzGBAnOFj7XyXO6B1F7IsDE5+YZ76H6UtDIA1PUTeHH1P
G5DDMJbApCGmzzsUCM0xKJc/rVrOlgVKFxezE0xXPb8IMmIjvE09GOan2PLclOjHjLB0zX0fG2yv
rYA+K2ZeCn4L2+DrbLk0lVLuJmfmlwJAqc60EksMv6XdP7SQKC6FRQpqTwToOYpNmLxo3eDuxTzC
rtMxmwTneIqUVZ2zQCMKq0dSRSbd5yaqgTyy7igO+IYlEtEOhx3RG+sQ7cJelIl9Sd3SPLUg70Ay
mnl26ipOU68rGzAiIclvD6yts/hrMRfqDAOAQ4+d7k85SdHHlpYrIvbQ0OcZk7ske/e2rfk5Qbj7
BYvv587T/Tq2EkqPVn0h5VVgG4ywPPZNdDJbrk7bRjzsI09g1E2CjkVJ/EPTt1sJmu7KoQV+pQqQ
oM2AlnU9+7N1kUvbuikdgt29fAkGa6l8vE3Jcrg3HY/mB2PRcOMtd8GgaM15yqOl4EFHWGdwuJvV
IDrukmA2P0uU8TidQgPMSEzwREDSBMhLqlMUgKyPwuVMSezz9+DmotcA3B34iHa5Bxtz4s7zVHRC
ZEaSROhM88EIwAxD26PsA/Dafwt96uQ1Bcb4SVfJ+DL2IVMozYa8oZWq5DZmW8GbEebApaX78pqM
vu4+MYfwq+rd6DWpRtTDHiiRFRym4cZNhno3ecGEVxVb33EJdXlOfY98Wd3gtyN4iQb3JlcJbOG3
lvB/9Ou/0a/jilgUBv+zfv362/Bfh3OhdJw0374Xsf/5k3+KHQKT1DA6wZDL3sLE/hQ6BBDSPFpX
tPQBry8ctH8LHVzvX6ho4a2JgOg+uowEh/1lfLH/BfKev+44wYLQN51/InR4P8FgpMAvYk7MSBqU
i/9udusaPkboMJgh2Hroi2Y/Wtm+fPzupPyNlOD9+OLtIALam4ebmX+9G7q1yHGUECG92YxMljHQ
8FyCJVg7c383KXk/31sOhWojxM3B7AC/0Y/Di6qIxpp+7Xxgd4l3JF8WI9uJAKZjWCUXFbqC1Rj7
cfZc7DBT9ceT8j/q7n86nahVPDfEl8RwGE/uuxm0nVNvDj6g17Qc6NoET3ShN78+mcuv+H6MFy6H
QGccCNwNIfPDH79h0xgTSYVWfeBtej96zqMWVrXu0DuszLnmLv337fw3V85ZKAjvD7dMnjzXR5PD
OI4b8ftpENFerj8KraEvIzGVWUH4byWY/2Ue87+8dx/cCD/vypW84VdISYkCYVg3N6sCSkazwVYI
LsiWlEsY/7NjNwRAylCWiHo95rmEjYeBiPZobalhhfJ21aTChgRSOJ/tdNhLEn9eS8B4KL9b036c
tKC5NQnUs5lROtdx3YmNE2fOBmP5+IjPqLlMfAnU1bEDcm9cGo33vpfLp4TUVKz2jXMbSWLfvbbM
7nziZxerAK8y2crrrictUhaC90AIcR/0IXlqHfFhGYVil0JDdiC5u0F+R5bbF38Ob9uGhvTghsVJ
mSOkOzweokj9reHxOwvIoZtMzfUe2xX7dSTPnk6Hb00MKztI4xs1+fgFRNVsXZsxx8B++HocMVoy
uIxOtnQeA4MYtTSGSl3z6lglff8NH7u4H0taZJOVptezqOV9y4Zm3YU4NEUveRNA+EGoh9giyaNt
CkLpilS7NWHiK5MewHDhSTaz26ExKNIl2HVxbAmtG3cJlc99jUp0E+O5WSTgwaUy09S8KBV4vF05
No3/4JaB8RRnPQ79yuL3oHa37ysr6y8wT2HDdzx43FDoyYOpvfgiKurmqgKGx6SnJnNuENwiRZ1+
qKsFYTuU1pasQXuHkcskqD0L6dDXI7n0id09d0C+yFAyKSzQM8r7BBEWVKGlY+0XIATppmeoZi1x
nI0musSG0dwSidh8IHX8MhKT80xPt713Oyc71GydrqzR8Q9Fyb1Qz6TvdG057kFKPOO69iZ0iJ1k
COfQ4NGJuDV9me4Nyv6rWRrVhw6Pig0350rSm67XQuXmrsF48oxhHdtz4gOSsEYv2TfC7S5oDGer
aI79D0mgdxG2FLbwbWCthCVf0g6dCD/2NPbyxNa83oxquGV09ZBSA64MyDx7FzrHBdtgNuUxYCDC
g4dbIxqsve0k5sEyVX6A7gFyTen6YqpMAP+mBL5cMP1CNixtTMtGJM1bJ6qnMzUkIzIemkvimYyL
Vvr2Hk9+vPFzw2MgRu7sDt5QQDBkzdHYLVY8L4bhLGSHaBepeMLgElJyZi3ZzrRd9qhrhosxhQ0W
VN2w9pFys7+DJAyKAIi+i/0eYBTZql4m8I7nw2mGZXQ5YvTcRSnxGlVVpesiS4jLDeIzveYngdhz
K9vWvEtAKh3s3nkJuK5GmMuPGTK4lRVwpp1kPgEXJ4k+ytBPk8SwAbRDTFRIXK8/p1cGLZXbtI7o
k9Xz10SGeCtik356CPzjyLCj21qGeTtO3a4dwW2kBvIZZptL02NBVZA7/9BYRlCwPA3GRtVNtevs
yjmzu85WVaz8rR53tZLOvecpcgWsrKHiDHr9AZm6c2bdDo9JMTh700KQP/axvY1jLAVsRtV8HeUZ
/gXsM9NDZYXIxStvPloAElbK9p6bCmOkLUJjNZBvs85VZBNFjLUjLPcxLwBgn2bfrqRk75njKLhm
2HfMe/sB3RP5YZFVrmXY0EEJDYZBRrSJMiO8klH2LQJhhJNFbxnTuufOdNXntHP6G+XqQqyI6g43
LAk+I0uwBFje8qNf2ER+hAkG92EePpHMjiA3aTiyKfC8rJloliOxf2P6KlIjf7KG2ryHau3ekhnu
k4wjiNnMSSBfkfXrYK+MaQFQ4POc+ONXOhPGTVaj29fApbMmSB+92CsPkwCtQdcvB3rkju46dVk9
oFzmdPUCqkmHzTDduJkJuw6Ng8XOZl2TyRYgvQbqILjudeSlSKPD4J7YSaKsvIRQNtud1kE/JQdQ
lrA0fREzLyZFpRo7Bgqt5934pDwfYkPKl9DbFjKZ9pAJOf19PD5YrFwbG4PhjpOEOz4kAgyZGEpo
ornsj27tb/2hKJ7aKXPZ7/vxtd/485OmpquyZEhWCBCa685S7S4rUu68KUgPbka7BmGLseHlCTiP
GhoTAZmskkg83o8DmEeiCyjuqoCGn1VMNh6cXHd/7Cv+s8n/3SbfxPj73a7op4jhq7PW5y9xR6u1
1T9s8v/4yT83+b74Fwpn9vk0f9iZo4T8t6I5eIM9OZ6HWtD/czf/l8Pd/teim3RDfsx0wzeZy18b
fetfON8FETWh4wuL2uGfbPR/2oNzBKoZB6csB/tJ+CYcthqZMhSIsvw1rli8jbAiBDE0h38oG2SD
GtimyYyYKDBiHt5twXMILi4KBo5kw1AuTPWiIDoBWweD+d11+Jvd6d99J47B2M8N8O2Hy59/Od/B
IdD//X+s/4tZKkKkx0y7HUDmRp15o3uckH49/9MCBqkwmjkWGQ5ncqwfD9QHucUmbWZ4rrPXLM9e
oXu8pvz7H38fDuMh2g244j9do9aP0SV7ozpA4xRbEcK9WXTK62xM/henjnsVwTygMYTQbyK870+d
Mgu3ivlGPZPyyxFVA/NkO7xsyvQ3X+pv6hXE+hBZuE6Lt/vduQt6hCg4BtUhXrKy/G66m+T4aBnT
o+rZZ/76DC7l6rviiHEySjwEY75A8fjjhWI4UfFsVuogak03RhNXldLPXlVGckbwxAzQRVxuTVH7
z29FIBWOh1YeUsVPJa7fVACI4lIdVJ0QqdPUDlNRI3s0Uv7Xr7/jcsJ++o70DVgVArKygncF4Nyl
3ZRUhToYXd0c0BJMW4zX0cdfH+Vvnq3Q/+4o7+q+kKlbb3Q5RxGjR0NvfOyLoTxhkv5fnbrvjvRu
vRjYtBA9y5Gg0k4b0mDOpFPm6/+Px+tNZP/jqQMwsmDn0Za65Ha9uz2AZnlhQSeAXCy72iizN1CK
qXb8MLvFtBWRCQRcNBY2aM87mM1YgeBy4JnWBGj1tcdod6gC8hZG2a2bqhy+BHECETyNHHx+5pIv
mL2iHXKOcrb6KxUgBEGbQPCYLap6VSn+Cu67Ymtmg73ufMc7BGNd3AKutp+ywCbtPUqjl74gWm0o
Ru/APorN5kRfdEi5n7Ng9OVaT7jfiCkfww0hWO4R7Ha5JbcQiCnCto+tkbonE5bvlzpilbdakt97
3+IoqVtdIEDp0zVhhnEFlSoHTpAtyWaaz2PYwj3TP6mWkA08LsSk3kibtCRUUuDee2fJo7PwD4yr
2mkZzEaN2tVmNG7TmtangWBzXZh8u7lg4UJ41K6DtrRxPbO4xJJ4Nmhd3RqJoUXKPU102GWWQ+0D
eipt5uoCxQGWgaJO9qFAoohp3H6Sce9djNJKXyR4/kd/yBK8YY56rtmYPpHfQRRiMFjqWRVuN/OZ
erbYTMFFi1kO8PVqhEmSrAzwXo96QMZJx5owVCNpXyJOzUWc1urG79JX0+KadqlvP2G6eR31EH0k
H6w6DsvSGJM+v4DPie1rcpOwPxp3efwhTfzxLh0T98iK3q7RZCb7XubOim1AEpMc15V0iBEQr1xA
RdcSOQgjMlm+UsFb1+iwOIldTu1lG0NIqPpy2+daogSjSr9EBUbWOB7Fp6iL2bW7THULKo77cLb5
SjJIshcx094uiKreRF6cAnJr0Xivq7nx831SguW9srpeiY0fR/2nOFKG2NpWTyIbsknS5nyzbC4N
BiJPoVF6NBWy4hWHb3XiO07bsmXlpG1YH1xGcI8VnsV7BwVLuvYaZEjrxvVA2xFN11MbjYW4bEbl
rISwuQRtNGYouFALY86UmcFYnnJPU0ZtQPrOhAG6vOLmSYT71lFE3nn5oOLHtjRkvycxNz2TcWfs
6HT3V7gbLYprgf6GWMDxboDY+mlu5mzvqa7NdxiG7GSXKsebtzM9JjCOmP7hxI2Z9XkWSn+1Z54t
Qq4na0Ogk37osaA8g4H1LgKw0MhrKj5s0xnOCUdEAodiQGRlZVwJL5bZSy1t0gqXYMVm1DZlSvqK
e1xcYpl2TnwQxraS4EFj0gRdxgX7fgm/AThVLvapwRUiHjvjH1zeOGyYTyDn/Zj2DaK0WI3xt1IJ
71BmPvNunzyES9fqPik9wQcpKmYWouNGmJH/nLCKMusFrVYbrbkG87MnYflb2zXBJtZw0Gv7QLMV
ye+UnIrSt7ddhEiAV2FwG3c8lFbJxzKtvL/q20ZsZcZz7uJ/ZQoRZE8hc7MLU4w7FFMLDG9U7boY
MvorWQLCx2lzbmpWRWBhuZo2JYkaNw6byl1t8NRnS3OkR8kMazqdtnPD6oYYgjyJ5b2rKEY3dpGe
E7LpbsIh9c75qMNbp2+t60oO1j1oaec0dtxRGQvqS0cNtzbzqdr0hCdvPT3zGJGwIW7ashu+aKOh
bJKaNSd2s/DW8kkpdM38jFgs3DQN64cfG8HtnDCvsVH0biJspejynC68jaqsubSGjpXsbaeFYqhG
NVZ0mxRbwbqwCXLyBw4Ng745JBripW1ZwxcqU2CRebmSQpvcwaa9bZL8xlEE8cSDQ9NMF+pG18u+
Gp7zBWFT3ExDHYOtKCx3nQEQXyWRQK4NkQ0PFKsuEuTnNgutb+bAatUv94hnztZ1RlDSNVhpuetx
o7HGsZNYGUbrXRNAvtOIsmiiNqAiACru4RGQVjD71UMycobmICrRPgXN2jWIJ++4whjuzeYt57S8
75Uk7ISQcOwbXXGrO9YeQ7J6DIKHPusxbvW4iXcOesuVLMkBdSLb/Cysrr0A5M1+tOpuwkznB+2b
RFjGldgXQhpXbZPcOJh2Phlpqm+mMW6vonR+SkxneAqzKdzQcE/27mx5hxkTw7aMMWwr2nYf8uw5
qJtikzjxK81LuUak88Dz/Nj0xKYjY2D0LwkGbE1H3biTRu9UIdJmcf8MdRI1b8BLD/25ezSSGIF5
ycrblKw4ZhFaDNUs5t0zl5Rwh2WR9V2tdjPXYEfthfDKHwNoqS7xVhP4/kNBj7/Zl/SibSumK92+
daghxrCYpRR5wLIRkBWLCzNbjFgQ8kNF8Ez51vGmeUn3O1dOUqxony9d8bcOuSrsB13YxWmoHWw+
QWvSSafNfMK63226Pwr76I8yfxps5vi8fPKG9a8IhoikeTKEN0zbyTZ3k76IyZkXcPPQ1kR9eHJ7
Brj0RDsHGz978aaDzy+a4FVPwO5XYZ8V35Tn059MZHAcw0BZaJJEo9ndeHAo9ci6PpGni86vbdr2
A5EsuNhTtyOqTIcy3bYqbtzN7HQLp11b+iXMzIx4uTH/OKTOmCMxpVu6bK7dZKWCqT+VeZptEDd8
dsMOIW6arowJvg9phvHOBgm7YeHobyGOGIto3EBzGxT0klx72vOc2s6qStG6k7PbHuy6a7djHZ2z
2Mu2AaEzW9tEQYFZHCEEw/JrvPY0hUfZmJvStYmbRVs8X/O4yi8SK263yiyCPfMA7UWaG8YRRKgZ
7gJZsL65Pss3pPcOSWRAC39wRe6RohE3xDLQ0VmHxOH+zuKy7Gt/2IxiU6b2x13HmIop37sdtp5n
6XbazA8IhVhv7AFuhuwQsYQN+4S3fNbJMZDN2TP7ikw0tKkalDqtQ1tqZYnfFWo/TXqWz7PMGwPm
jRS77ws18gR5Bvg8TWE9Mky5aDLWVJL/zmXe3UUTr7lflxg/VYZMkxiIciTACvQ53s0eNaKSQg40
sfuaTVgZESlqlbyOyzKuLgwYxMdfH8/6qaZZDhhgasIm7jhO+K5yKhs2OK6f5Swo6DRWrBLkwmnc
N5u0Kc6Y3wThrzH7QS8cPry9drBbWf4+tskOjy0MJFGWe+e3xNtR817/9ed7owy+uyMsTJB4rYOA
6e/7olyNCQ4dpOqHuCjcU9fr4rUiZBFMTTtolJTI2oncRquSMkuz2uuFx7MkLqgbMo3Jj+BLsJUp
T6FdM0OxqTx1okpUqaQQX7h2Ii7LJm2IbNUCwXGdKBKSIu8gI1ZlZ6Rw3bqAiT86rumeHR/X+krw
j31ogDWbIlokqwj83qOZJOnL21uxLE0Rrod5Yer++lz85EJjHI691sd86vswcX9yMHdDhB5IZ4fW
TxfloK5WiCqxLDnupxpd2oGpTL/C72TvPIQ3RDm1p19/hJ/qbDBxDFg9Pggeccb0P/YSaIMPhIFY
yYEUy2TvAea6wHfxu2Xgp44FR6FRYZN56dpB8P6ad0nXRz75bAcw4s7KlyxcpfIZ99mCOsPPKhQ9
KcUDEpf+06+/oL3c7z/eb2xRYMKE2InhHbwvh/Ghun2TDzGzrkFGhxx0+KURReKl6NgaIxL1phth
eGJJb3jMCMhAKOsNKAJ7uMFtRXLfst5C76gRrzpMbRTbSXg8B/bf4jKtSv2VXGnUjkakKVzfPv1/
+tW/7VfTtPvuQv9NvxpR8rn8+mOr+u2H/tKjgFV1lyWGasYElbEIT/7SpAgAiegmaHDQd0Zp8G9J
ClTFRauyNH58jyxXdCd/SVKc4K2JbQU0jFwyTv6ZJOX9a4HXkL+oUUw6oMKmX/7jc1eaHatxnM2H
QFrejC/bLUmrl9NDAVpqLaXn/aZ39/5B54ABuhQsqHxyzBfvH/RcxHDg/Okwjmlzaxp9v/YJpP3N
+/69MuWPtytMEZolrvUTK7L1NGZALx4PU0uHg/1dfZtVDYALUDpb0xjylaWbAb1CatzpIRgfvrsH
PvzxVP8XDtAPFbFVtL8hW7x72lnHMJsvxnNe7j93l7tuQsM3Be0BsE8+4uoiuyoPEIr2rhcCwI6b
EzDyRu/J8sSbpbD+LNaaxCB8nZH+R9xJlOFQY6crWES8PKTl5qhch2w32Rl/N68mtkpObvDiGFWK
etOLNMq9Npym15qhGEmgIfa0ESVQTO+AzpBf4yPy6k/UtNN+8bSyc5QW2W9V7VCvYmifD2Y9WvdM
GtR1gy/jHiH++KF1uogAFa3OYUEM2Bqc1UQ4Kd+ITmL/mHdg9cDclpTobPebKAnZ7VZkecf0+F7i
ZFLPbN75wWHkragRITIM9KM70WO13PRamdWRU8W7U0IqsZh2u66zB07L1zQDbUM9TOz7qaKmIUkx
vvHqmZxwVwBuR6LIVjhImtsq7wFB9QHIzLQFBK7p71/NzpgcENIOG2gjzSnr7PoWEXF0mrtg3Ps1
I1ei4Pg4Tts/prgDHut09j9ydeztDDCE/HcqsA4O/5epgo8iSR5YJ0M5PcRtVD0DL+TK1Ko0D/4g
eIYG1JZOW4pLH9DjAUj69DrQMn4wG34Err9+8oGuX0YjtVMtW+u+wzn1lLZDeTlWvA+KAgjvRqS1
m+ImHOg8+t1MPHKeq61W1OhD2dtbfF7ZnfKpmDq8u+vUrpovbsR/yow3DzB3e5YHHFGAfN2uBozG
48xYYNr7SZcfq5CLOwVqANeUIlvXTtmU8LugpShNcUqIb4Z/1hj3qGGyO7oFjEeJvbpGA+Zh1JT9
t8wEEVW2LfKS3DRZNKzqhVq4f4wEydei7vlVJCrtFSxMRs98YzEY6jrKlofdqL0bQ5o9Nji+i++m
AqN5jEopy7gV+7jsv4FsmPag2d0b6XIlol6EhB7QBSnwNNB3wzP1OsDcP2Od84jhjlKqmRFdM9yB
KLrzzaj+wk5jviqHeHqwB3b02P0yCJMoYjCItV9pkFGpovLcwP9BQG9wbrXkOqZ04XGjcIvmJUL7
CYDnbia1SiJg4Uq4fjXtYaRPr4C31HMug+iU6+x5MHSHu70hAyV8NUlQ7leJQW9qpSOC6WPtvZh4
Yhb0aPcobe7NlW3QXH2rqlw3f3GjoMfQFigAER435aLTHWMulB8Y7Y6ENHaduFZvRDt4Nx3bw/sy
0eq58/zqxcDrtJ0DfACNHVUvTuFNFykp8R/HcHGlGili4LAcqrNEL1uuE2cyEA6LbPP25UK22kdd
aeNunFRJhBdBEldDOOkn/HjZ3VThul9Bbc4xIqKOGvO0WPuDmdD7IohnPUYj27UxgVgBAp/LVGTA
onFW15+sJGNfYk6BsyUvp75ufVuGNr0JQazTc09Hv/2SNJ37nFhlkclD78yleyAK2YATbZKwdTXV
Q+SdBul07p2T4U6p3XF6sEJE9pW/xMxY3tgAv5n9Hfehh4+H0RiW2LFlaerK667CvNpyh51cI/vQ
mprIFDO/M7zu2i1UsQOd593OKPlXXoAhsfEkxsboGhcPXuiAh4iOfHws7OxBw//ZwqLrtp07fU5C
9GP0AL5msV0cjVJ+gZsRH+OZir+0OnVZAb/bkoA44veT7Vcr0fVWJvpipMm7AwRqncY5ExtCNIN1
HniEeyl2nS4Z21cY/fppTcb7yU/DEw2/epPkdTmvlIjqI+pB9AgGIg3S7zxCGUmTJ2otf5VqxlDt
gOPfdxrdhXDLu4kgoq1dGOIijaW60n467PyYB7ZOiWknw5quqQglFBguJJ1q82jiKz0UAUIx1Trh
thoMkg+W/Aukeuk+NgO1to3CvBi8RBw6aX10CqJHfDfQl3Q7nXxrc+6/aDUM/tqrhTGvSBxZwgRo
lR9slYAHsQYoAsgGO9pKa5rm3VEOwsL2J1BeeSiBNlOkvzjV0O2lJ3nn8QIPd33May62x3abln59
R1Fnraw20zuJnQUAXoayUIQjMpKeAs7JxotylFQseZY9CyOqgrU/+tMeBzvmp8DHa0AVFKNOcR12
iE59y+4ML12H2OCoWF/JwWMRISg0U7ZGJhRVV26u1QVm/xlQsolmclQaKWTMU6W3qP1rUuW4A7E4
eiflN+PDPDgpIeAYa0NdHoZ84/RGhTvRn88o2byjPRXzvUpVJdeWFgdEsuJYdNH0IcmcedNH9Koy
eKxr384LbvesX+Xk7Gy167i3gXYZVdFh72DnDsXKVCF94b7YGgtHYfAcGizCST8FPs2L0JwGkL5T
Dwa/N3aQeCvkasVtjiZrTS7ccEwSZ2Rs0vcbSaDhY47UZp8n3PG+U8XHsB8BFA6Re1WJim5TNhh3
EDDCa6uep9NCLsvpMpE9vK19kuPQpl7H0RxcirG1/bU7DPgQ8yVKuXDj7Erp2TqquMAmnMR+c5GT
EvXcwUZ0gfIOMGftAbhmPGE1X6dWan5TRUHwsBuU/rgxU7M/zqBZ16owmn0Hev95yLsEigNd80u3
lfoLOlAfLgINj5n+GylN3rPoTfMwxBlhr2BLcYsRypztgtjrP1cpet42H5Z9gapvx5GUUr/uy2ob
MmC6MFDNMqxHOkQ4hl3Ex8bpm0vm3ZW7ZjyhwWJXXnIgzjHSpNagdJ3sKDnMDKc/24rxF8b3KVuu
DW6EZYuUpg7voQWdkXoaFrAN4SEsVfuVbNdBIQ9dxl4muiQ8/azCr2We44GZjOhOYe/nGYAJchlE
poo20ls8EMtMtAZvdzMniXFnVErxdens7jooj+FGojZeF2zyEOf6o/o8qm5W29jjIlkzb+epY1f4
x+arTmwGA9akv6o0SBkgkCPDPrnAgLoaCeXcsg31P46QKTUzybout3bvZhuaAvkReFB5mTfzfHBN
Tce9GliMm5RuSqHw8m5iT/NyF0Vl3JVSdI+JTTCqRKm4IdxaXcv57VOI+pMDPjdBk1UvizK0jdc2
ZU+SiIDtiahr6wPLYPnVUX7VbwwgS7y1Ac/4koVoVZBBtIEdMe1jkose4wSnzcqqjbDE+NlMe1n4
04XZAzeJu37YSMm7vGKz9YwPkibrtGx/hV89B+2YH23NV3Cka92HxTi9hpNKELJHFayWRNDXHWiW
Tl5kQnAgPfGYwdm8/XURYf1dDbFQq6iX6IyzAv1YmzU0JSopjfYgDbs+RYLFkO1wUK7rtG5u4Saw
vXdoPvVcmBc9MfMph5KT3bXe7woa633nZKlnlk8CRQSXFbn0P36WrkJPi3mmPbgJO39Un513E/it
TR8C19TksiGMBWe2lVinAlkVYLA954Ah8EVGJTdmiaBdO/10UQ6q/tR1rnvTJ/b4MLDj3v3mxFEc
/9BqWT5siBYKyb4n0B+8+7BhEGZBbzj6YCQLW0NjDZwUD5ppIQM3Ou46XkXcYFbPHZ+1zLBM3lML
3qE6p4p9c8DE5zccsp/6PzgIPMRMCElCCvefCl9JBq0tEqkPpOhicRe4DzeaiQQBQka/b5ou3rA0
z9uJiCRQEB07qBR9yz6Il8fU7bO7dHCX+YWPtSPyqq+AZ4Pb0JdqK9p6RsbUIHuoW8/Y/Pp0en9z
I4JwDGle0LJedDDvanYyoeCnTENzGGveadCNVbqtCzHtqgldhErKYSNiJ3gFDdYfQIHJnWHZ5zBV
T0MpnW3isV0yPFLUO1VUVz3C0OdeqfIqmZ3swjQL58V2s3i8UlKhwW7iOMQXamUbxsPzLsFVuS9Y
Sg5SJN4NCl+1BVfLfjVnCs4GEk/t6EwXbsxuvqm7YYPernu03c6462XjfzSwcUGAkqa3skuXSFRH
s8b6rs++d6hgRCImOmL7Y89OsUxdQlypgcx5uUMawEOQRJa9+ljO9W2Z18uaIhiGuBkbeoFplElo
4n90MahukW6r68yBS5F2eH17mFBr2cf940KciyFX2/lL4wC0OrX5HIAKjgbJSUqglRijbsetJ7PY
XHfKiXIi2h3kws3as1tDu0hhu9J+rCLXwsHuqOwY+HMujyCfkw35YPwfERv6aGNqvFHrKPGtsF95
7LgvhOnqr0HukFLoDuzpGzNOS0AaMd9YlgLYOoswCoqRrTx6EaLUJzb5lNPmgeqbJTZ09ZOZUmri
8/TW2oNItC6EwvDaULiFMcLmCYn9rknaZI8EgucpG7gjsdW2m7j0u8c2yVGWUz8uWsXncEBTvGmm
BQKznDuRQSc5zfNCbvVi465Jbedo8eK4zcg220dZzKIHyD0/tiBAziNIpLNL7h/7/dwm2gpFwc5p
w+YDlWh4OdUmZPKBot/PS/1Ugmx6gpvsHM2R1ahdajumjagDgL8M5CrmI1KAfOh21iyLY6NTqpYy
WNrDSXBbOE33aFpwtjCKVmdPN5hwXSosZVE9b5py5g3QVpaG70xDqa5zdY2HPOAJdllN2qgMN07Y
UhlFrtsGa6TnPCMa7gbjM4s/bPERfanKkbNSzCizqQ5XHiGKhzLmnVirmq4cw0jCLcXyCo0Llktv
IigMH3b9iRDEkOE6bRbo5P+PvfNajhzJsu0XoQxavIZEBHUyKJIvsGQmE1o7hOPr7wK7ZiYZjMuw
nOd56DartmoioBzHz9l7be8y1Kpmj/WmuLRDLlzDB3RbqLrF6LPoH3Ecsb0f6K+7cwcIwn91naf0
h5yYbbI7FNNvDFXhtI7dqfpO5N5tPzrVK6Z4ttuqRdhaYUK8GiIbnTh/tFDmwnn+1aM5A4ZIaOTB
KLP5HhgDONT5VcUhNlHQpMMKpEb1YtVjtxkbXDuLRB3QTPQxnZF58xqPKhv4aDTrO4Qy3JkyoRR5
/xZXRYiagF6PhLqO33MueunrGBj0aaxydpkjL6YQH+vY0117fwxx9M66HaIS/bFT5JUZ0vEwWlnf
vXd8yHjMOBWkF7ZG56QmzWGXFcwfiKtghuPa7mUX2NbyvT2gEHD2KsyanS0NRy793MibYldu0oqG
0BBFv0mmkVcTr1uxHOVsFRhGemFuSPdKrcb0W12ZI8NYBgvsUyjJOqRtt3XX05wrBLc4ZPoMq4wz
UtE70sSZeAVLEi8OegD8jtaOCgmrg04BS5x2Bo27YV3kvDHhmFs3emrPPE1VbWh89S3ApIaO4GSm
9fNkIMdaWGKof4YJHRcgTPKhUHjNA73JdsrcXIExxbLGjh67/typmbkNC5dSA4jOFPOXcp1mTz2x
xBkah3/v37x/JMeU3m1RRmgBVOVNVae5XHYUbl+WUyzVrUpW5vujCedlU5m0hrAxBd/QxRSXVanj
IkFCfQl7o34uNXpo+HHoqXVzrTyQOnrTm+y0sDwLFndFb3+VmVe+MAhBd6LW3uXgsM6WQ8QljCy4
mWphcEPSFMVHy/Zp3dqU56SCeAzi8tu6mZfhNihbYI4ZHUkvdqh5MSMBChS1vIihVB+iuetNXTJ/
BdigvWguj4Q5de2vrsYdHmlBeONARYRINz8/qckGgJUIXwGnE8zdr/fy1vXokIYpxrcct8xmZmVh
vNH0w/u3QRO0gEGiRDcOSz59J5qo6D3MGydUCHLwBs+9rD3KkFqm+gEoY7/0cpzVNgzMncl2eBnZ
iXaobAP7V8eNRNQOGClTi0tUA8WlpVPE5vM9IPy8+o6xBgEhwj+K80FjNQNm9CgHyuQqpT+nlpl+
gC/JYss69ly2bvUdMTTsgIBl/70l2Aualq6ODzssIiLrR8rPltWkWrLNSTczjXNTlyPFiWCz855x
KQyDLmiZ8VJItS9foPTToB7oGRtxwFZBUDgbNjIunebymo89D8/7Mjs6XA06R4zFSzN8YlcvAVrp
+byfaEe6UI0BWo+mzUPlULUrJJZIqFM9F1NleYt63qMUTtKTavcVezyDZ01Rg2/jQL+MaMo83hWE
OuyZh9NEnJdKg7nkukmN9GYit41bGVt0vWDKGTVxx4uIlgnvZEN3uhBACBxmfAejdro3ZwbqCX46
2LeUFzf22ISANKhe0UNTctTtlO2SgpcsruLoBtHoS99bXDWoq8YOZRuvSp9yDQRax1XRD/UzVQmh
6d0IgQAhUelRt3RWfA3sgEUWgVOPkyuggpQoV/uOGy7ddLpKdVrq7//4/mLKPOETowAi+2kNfFMB
oJu7YkJ+O+qK3ORREsNcKXmhY6rK0LFYZHqLJ9usnMkiViOerip7Ykc2OHIzIsXvzKm0wb+wgX1v
FM98K1NnZzrMVYAca7ZkkPO6LY0EzniAIpoMfuea34HZkHs/T2IEDZV1Z8EAIGS2c/ciEOV/htn/
N6o8M6qEcmwyc/5vw/GJUWVcvP05p/z3//Fflhr7H4p7rMeGbtku/AYmd/81pyQy0oW/QpCb5sB9
+p85pen8w7wKeTwGaTTyf84pTeIDLAejDVpsKsw5PuAv0t84xIct3burnSElJcqc/mYfzSmlZ5CF
LmcCf0ASytqSVySb/nE1bk8M7T4dgsLYspjPz/Jxkgg+bnFBMM9wJT5BfWAs0gmZniwWrs0l/e9r
/r84ynyif3hBiGoeRySpFF3FS6u8lOObODdi/XytPp7I0fbXiUsT4TCH6KY7R72T8aqeXr8+C019
B/d/0DNgZCFNgjE1T4amHdt02kypkrDHFGEpRfMTu5w6rGkmMq2bR2EW4p1vhppDH8mYHhpUvCwi
xrgmFlrbyrEftjH+vEc9mgxtCQYnWTXCudOtvLdWsJyGS6/BMEynWF0ZYuw3Wh8E9+izoRc5eZcc
5IyipC2XXFDwgKctq5fcRVvk0o7NSq33GWwvifbCo4n+28a/7kRXWVXhOq67cmHHKLzspgOno2bO
hepO9ncld1gyI0tGV2qt2PBPMpLIVD4CkWLhDQ7zblykc4dw6tLusvPy6SEW/GNURTpJvfVPGwoB
rO7cWLtK3a9aZ8q3pt5emqkuHsZCmndD0GlbBebjujSaBEwQOc9Zp5mbNnXrhTNW2pULIW+dGOaI
onvsvxmO4I8AVLl0JqS+Jd8nCS+01a4wOfM+JADZwrKL7oKkH356Ipd3PRUArLQAoaXTk6ynxNPb
UNjBc1SRhLDKaRI/oLexjNUwaW9NM5eqVmuK3woDlmg5Jpl49PTYjYgxEOZd36v8ofkCMwW5KsHc
iQVc42ppS8te5VUgLjMbTiBZWmG+DphBVEt+H8Z6ix1PlyUKMlrzTZBiCu5cdL+SaXwwJ/3NKzzr
+6ijb2GzHj+LlKh4le0b0JeoxkU6mG8zUQqYwUCDI6lJyksY/o3MCSaBao6/l4/8jmR00n3uWe1j
rEgmKmPtXORuF0G0GYK1YTWECzJFJ0tbT3YhFeLKa6pmM9Dz2Ja6ju0Dt0m49AIZYDchxXU50QPf
W9LUfSRpHECfZstrIrZD7qa0bpMef/TU3QtyoWG1eS0Phhtbd1lIPpKaBemehp5JfFzZrXvI6zeu
x+WkbcoGPW8qfaWzdl6LwUuSXQLmeFNlNUpzZGFasOwaaELEyYXArWP1Pim6dKQbTPNDz+YxTEhA
rGY2wWvgoC3hKVGCa33wYLSyUXa6hakV3SIBlHkjGWSvZCjt5Yj+cS+rpr6sFQc4GDuHne1V9m2g
GMqWCt24dbQ8vBxM6xGEAHwhsscIcLJ61Qdqbeu7uhFsq7uRYO80joJXAcF7gYe7FAtD6ZRtydDv
t5mk7m/wkGLZIoa+aBzNe41o161pf9G4mMWCa6UVHv43b74eAUHqK20af2WwjpNl248Z2uMKv32r
ST93Pf0yC0PzAHtrWgfSJZ2ayaa2ddmabK3BHJ5dPeiJsrOiOzVnr0dPMbNXZjeCxXLiHhU7lNCf
WtqKfZ13+XVnjMOPxjCKq6ILvRvC7owDEC2YzC3eZnarmnUxoM28NXr2pGHVuBhPmuKHjKzhrpGS
8imJxPXY1valNlIJttiXLtIKiplWW/2STGz7viKGbSUIV/BRPro9GnOdA9TavHhleiDumkl12J6p
QeosCiR5K5pmJZmZg/rbjG1QDsxoovu66ZNfFntCX+tZhFIlb7c8GsC/gb9sKlm1W1EOYb5qK8An
fFUIE1PN+iIbMOUDYqyjw4ReOVyEPUlhvDSRvUo8h7BB4JF7fm140LVy2ks6WRewd/GXW2hDlohJ
1ISMrMTb0c20NmRu2SgCQm9ntR6MMVhcxIfP2Z1RGuecgMEzAWUTTJynirUqm2anvFPZopo9MhFW
ytpBcEqIpJp5UAQE12EsJ9TUUMZuUaHWr0MtBMtYn9LXNgHGMjdGGR3VL3HsMXHrHccXxOm9OSrw
MubIuORm5thQxhl6a0IKfrRpqb0S8UhfPoN99bv1IMxLhKM3hG4AjJv/db1gm0xkJFS+kc4eVa4z
U+RIBGoZKq97NwXnxDM8cXUFLT6cJpCN50PCzoZMCMWwX3ZSh31lZDOYkubxkzOKdgU7in8Vv6Oy
jslivHrH4el0c75BVQUdZUblYx/n+VZ4XbGFaBes44k9eEJRz14TDKg6zrCssvtBD1bsXMd2U2IE
E2vlBin7Q/a0LJ5Nf+0BbYX2FlkKoYdefGWnZABqigi9BbTp0S9h4+pI5Gl4NTp5ywvQjfk+aTW8
GU5pi25mzE6+KCp+sEqGs+/FoPY08i6f30nnsTmTDd/jkKwKCIIzzCOZqeo4LDnw7L4mWuRa0/Wg
G2vlUMU2kSjKyK13jYm4IgeMYJcZ0a93olo6097yxrYuAg3vQmi3xADVdEV5+xV3SzXa7IwK9+bg
ERRaFDX9wNpW1rgC0C0IyHz4e/A/zR876DtEuSa0TgaEEfQiQI+VHjjjCCbjrdFI84eW19m6qHjA
SaRL9xNP9JIQFLGGv1y8JXzDGe2o7aFN7emRBym8xboS3oik8+6LeVqLXQGSXFMVW7cx7GdBQSoW
XawHlxndbPkfcpoeKOiiRDrdTYrav/VFoDzkGE4gIBLDvXIV+9/7lBJz/Vuq/NjRNIYNDAjtGp6g
cgAQwSKDqmGfYF2jPT7G34sOk45X9uNGIZ72yeik+dQ3ivmUWJW85ktlb6I6UlaSUd8KNh8MzoDJ
NLSU5lsZ5QzkmoIZcGqM1+9XXViM/djLu/SH1I1aFCUfvja5sBrE+3UZlcuim2i08SBuRqtULxwY
xOvCS8Qul8JYV7TFwC2qJi+x48l9B4fuJnC1cAcyH2zx+7M8uRopGYrpUle45sXkxuM1OpNgDQaY
0baJ9nkBNy29UdlD72zIrM9eQL6pCOij0jPkY6jSqHocJgK/0hYBkVYDkEQVYOSQaGDiWZM2Y/2I
DEjleM2iIHe0IYobh3njiplrF8Lhq+SjOpaWtSimIVlPnWw3joYAJfNksuhwOd0YmC83nQE80uxy
GJzDRKQwVp811srxpnZaPt0O3bitU5cKXsYpd9KVrqFnW7j0CNd8m/odFjB89gGWlqtB0DDEYVmU
h44klw3eDcjcMUDlC9qj4qYOadLgDKFFx1znSg5ata/JYNjg41fQsqSFcmhVlZapm9MHBJxAZxFa
zFINaR0shFUlBOrO2UZuj7qcdEIofmj2H1VQpeu8QiJieLH2+h4mYOYA4pm1q6+4/PRugbrdwNwx
Z27Q8FvHyL/32BenuyZ1nL09mHLtCtnsiOoDNWjInqCJ3LNxuGBqZKUrWmMCyDPyzisGWsNlwD8c
TAXV2sKDjHjZYX1d4u0ybwFmFKgRpjrwWy0xt7FqTDuSHO3twI5/PqMbJxr1JfDAiKFzrLfLLs7v
9TFt1rDfcdtVuGyEVYqGRqTUX2QhXXQARX1v9AZhM2msXECcvu0q6SxKE47vkChvbi2cjWYWz0YH
SjpLZHDJaTBcVxmMMvhom43rNsO6pG+8DQK4ywV1yQXhGQ3xKrXqrKkQI0DPVr4UkbxFnlIu09bO
fzqF8hNm5s2ot8ZGH9FXULfVO9RC+gIp4mHAy78E9xJinqi3XIh+SaBTsQpx92+81H1m2NksRTIj
fVD+BCt3gKKTGgB7VVfAqLcqc505FedbVHReFx3CXFZsENtVcFUVUbhMe/yPdpyRjFQafbedpiR6
Cbve8tNRQ+Ihu7FfM60q7yvT1id642pNa16P8Nja1W1RpNUzTtBiwVc9J2azAmbdO/a9oxEzscpc
pkVdL6c9NoV0a2ZR5ysRud2Mzmrz1nSb6ZZxT3OPKildQ9B34GfTtF/Zk22vRxBBy4Ap3RbyWLLp
65QtuZrFe0K8JYBaUb96TB4uNE9hAIyHw2tWQxkaA4jlbkzTi7Z4pbzXvo924V5pXoe7EqtNedfX
CbgdHbjRbTBhSBESSmuiRO1GuLg39Ry8BW09Bbhx03AXVwSZvpqRWdNBiyZ5Y2oiuSss/IEdkYLf
7Yb6iiFLpF9L1xPfyf529jRriyf0HGCTcKQYj+r8hcSwXYGMdSOEHEV3EcWueRXlrXgiptqit1sP
+8wK+4tBkelP9GT05SKNm1t2IrjtnSr/lbcOHkVbM8GbJCUZtUSM77VUNy8bAY7Wpt2OtaAvTPa6
rdmtJaK9B6NwcHIGlgZyqu+j61KRb2nvuM966aDI9CYXATbqRMJOkmXS55LE8WjiUxjlEM87vK4r
WzasZEmW+EmFDKdieMvt5Wu7l+wqkEMayIE0ZCBtNa3IZD0oGVxnvMa4KqEg07hBNOChrEu16qkx
EmOVAo5CJgMfnmxoKmMUEnZ+KNO8vBRTpu+aBgI69XxOvgBRt2nldkwqwTblPtslW3mTIiNxYWis
ndbZ7qNQ6mLBvtPdsosZGKXGwQM0UXHJRzG7pVRMfjCbKx+SmllF1VWjs60UC8hzHNRxuu1LK7AW
SEN1NlOiuDMNbShQIMP4TBtbR9MEEmzf691bOLh4f2nvQLxyiwuDyvZnUan2EoU12XRKej2VPdKn
FtfnVqToj6Aql5fIOAfa7XUlrqHgh9cJxdAiMbOkXTOnqQnMsMl3YSL5jff/lyhUUov5pqG9JcQW
qJSY9l7ZdrcpmgRcbVn0iKrb4MPlaGt0jcFdWxnlq6HQK03a4YVUkfupIw9l48AtXSkgS7cJeuat
qGB/8apl99jGEDFHUd18s9SszZeBTQxG1KmbqZ+92zzxRCiX5jaKbOeSyQ+Q0rTpnF2Ue+xNEz18
BeGK+JeVEAuuQm59ODoHtjp8T0IvfwlyR11VofcE7Gm4UCtN3/JX9FU91uLejE1mxW5z05dCkgoZ
9Jt+Hs9y3WRy5YE62PYN401G4O4Wu9TY0F/hohiB8+T0kXmIccoCJYdhpTceqccFNZWMbG9jKRb2
80i/ZQ/yyIKc3ozVZO9roHJMJYW9rrIi+FF66bTMmsH1UWEm1/YYAMK3AKthLKa6HVurZqQ+FN8K
wuapcJU79GECop7M74JYsW8dlJErG7bAtRb1xm8tLApGiQOigS4O90ERdTeFNUaXmZVa92ZFNAhJ
QFOgdN+TgqR5VGLbnOV23VcGad5iVO8Q7do+jvluWYq03Erin+8FKy4tevKlPdRlW9hZh7CbEEph
BNkbs7JIDM1L5BWOn4QRXywKwT0LqeLnhtdfUso5GMwJPWjDOqX+LYvfnUgY5WeiejUIz/reugLJ
yCIkqem1fKcCalUXXLionVd0SzAvMFw8dLoyyqXi4ay6jrMm1JdlUdfjwmjKytrUxTixNYsa8PSy
yQ5FjjwWfbC3jeI5DY8W1oEYoTdkbx1AS0qVpjaavToB27DYNViZzhTSstgk1RD5Jw38dB57GuIe
zVcIdtjz/lvPTm4/5iRSLM0AuhtVYbai3fGz1WNI6KoM4BHwfZUD04DR/uGwBRmT6RKuwR01FAJ2
hzaR0rnaT5ygw4VZWiiGa4NGSlo0N2Gg+T0azt8RCI9bS1X0u3b0ftejqTyGvHoPoEdAT1ptWcOX
bsZZVQOeE8RCucVf3631uIZ4J2Y5KJaOM0F/cy/1YxeUAFzHsoH7eJr7CXJik1Nf9Irb+GAp60Wv
0IyLq5Jnst6yH8/P2Fo+dXbd+WiAOlRwMfYnt44zWiN1ktP4skT9q5IztohzGClZWGXnVD8nTgwr
nuO5SDMtlr6PfWq1tSvajxonFrnhYUxMPhlJr12pAmjA183kT15YzkrTndmtg+rpk7ZMSy1VZsyV
fYwI3WWaidS3m4SSk4d3UTPf3pY9D9fXBz11KeFlaQZ9OIv8w6MmuRUHmg6Mo/VlylVkHMpXuqFl
x57UPHN+x2YkQGMeLzQjDAeu2CflV8riP1U47/1cRtBxs0BJWNzcBNEgHc2M9sdtJTU6iNkUXXXI
cM4cfx5cHD+jOso94ihhH+vHMaYyNCtojCjP3FyhAV9wggxdH76+nscCwfkkUdwhJ53dZIwFPj4v
o8bnQnjgC4WgdesMEVVE6BjBdaarkz9JfVz0MCDWJZzazdeHPvX8GDpRv/hfMVfOU7A/RyqeZY5a
qBvQp4ZUrivDEiF9FRrBjqJmkAtDKjCJYWf99WFPvfq4c6nNubOYZ2cV4h+THKNFK+rEHNapk2yv
5f2DTWKDH9o8tZ7D8/v14U49sAZrjGqC9ZrVjR8PFza1qqHL4HCtsA61Xm/Z/I/rOnDUM6vMZzvw
fC8Ro5nswFlo1OMLOk3/3ktkntA/3p9NGXS/RsGzqbSZRt4geRG2O6k/kHrTTBpoxX99uqceWgOM
tWObBqrJY59g6hhiIksPHKYTmndWR8hhFbLEfn2UUxeVWziPr1QGn8fp1CaZjp0JpPo/q0CfzDAM
T44LzUyqM/fv1AmZCCghUtGVJ+T34/1Lx64AeIGIchhqPBxD+WK75cvXp3PuGEeLWmyhuOdD3fia
Lq4mu9mabn5OlfzJx8zDwfOncXN4PCAqfDwPz0vcodFF41fUrlcwFPS9XhYMyvohfo4UVhgiPtSb
EKX8qkJDuCMA99yK9vnVwwBEZCn2StWjdTFfhz9ePRMUkQFAoPZDDW2TKAWsMC2tLzO4Lbu08orV
315XjgcFHousBdv7+N2rZ03sbBMBZTxSoNjyzok050wp8flZNJihg4yktat/lnt7oSamJs1qLFDQ
sdqqjJdk8l06MK/OPIonjsRJzDJkqPefreheG8eTlG6JDd4l9UNpLwzpHKomefz6sp24TfAtdDgQ
1lwdmfPC/cdtsqs8hY3ilGjl1HWT/YArvExSLGh1cAYfoH/+xs4ojf851FG5Qo/KnpMPidpEz7Yy
CzOc1X2CeGmvJ9K0L6YHaVGPWcw/sIyZdPfVhkwHmy3rGgsoxiKmv1u9pY0GtZwGeG4SmGIhYt4L
YySoDQfvVZCxDzTrwsBAw7SIfZVYZ7pIxN7ps/F6KDs62FgqcMHScVwMNuTkry/pO6jk48ecLzhz
PZUXQEOXd/T6ZdmkGB4sDR96pXjy8kK91nr3m7Tt+EeOrXXfzY4VAkm+N2TFb0DM0DMZ7Z1NrmZs
MZnV6ioljOshD9gYQcGETpZ/w2tyNQU0lvIyrVHODfQbY8MhnjUxyDEaSjJOet3ZK6Cbl6NZmj6z
bTRLgoxbjpOsaOE5lyQMWNxgL1iOrNcrLxxQOYXjyqRc8bhausK+EV/tqzMHo3x9YU48a6xLYDzg
47mU/EfPWpD3NdWH5LokSnvZa56x466Pfpg0hMyNgTH4Xx/wc8GDLx8hv0UCJrb+44KHTL++H9Cz
+54LFZx+a76u4WJc2kYltgC7xWVE6/Vgkvp78fWRT7y+VHMABUiNBr3pzJfij9eqCWWvRJ1dQFOW
8rm3B+2lZt5zsDQ7efv6UCdOEoEHqxG9Dv5zXDoyF2W/KbvCz/uGqUivMcRjEkTqUlI0O7tNY3fZ
MmCXi0Gnaf/1wU+cJ3WVYTMLZ2eAzuTjeTpp2NF2KgofwSbYraE4hOOcRJzI5q/LAHNepDSgvWyv
rGOSKT2gNiR4eWbVuE9SItTU3bHjLTKMv35MKTcQTCGMYvehHgdKVG1ZdngWM3QFOBWgYoFWSW6G
wbI3NJ5+/e0FNPFsaNQ3JoZ66/izFcZZVZg4FnxkNYZPHHZRMkNkptNmRtqeuYafX0AORmlDaQDO
Qj92KyHj1SK7yzkzxTxEhvJEFMCvZDQO4WCfqUHmd/njGsih2JYCrNFZ89/TzP94AZAFx7JQEGJg
S1kb9Eq90soWTtZPi2lOw8z0c9Xo6SN6lKLeLIA7BuQoiCJdcEGkGmg96LPqRynRfza4Pjtksouo
0y///tZReMM/purgiEfvuAV8gPRqJ4U72+1l1vugXm5iWz1zmM8FI5hlEt9NskioPo7xH72rjnHM
n/Z7RZ8D1QtzV418Eb8+mc+rCEeBPqXNCTr2p5B7EibHIklAvTcGHS06PWQydb+dwr7DUcZA3Z2W
hizPrJL6sX3ORQ85LxyOZWH2B7/ycfkI8okEvYhmgmeRAz8AHuFbV6GUJRFBWU8FQ+xWesT0ETib
4gWevIqxl+psxViHu4w58gZ7xWGSVv2NIKsUkzaW3/eyoJ5D/JDF2Q+ePth+KFrrzK8/eWNcb978
aEBgjm8MkoQoY7KR+XSni3UivWSvjPQ5v74xn1dYLhFEb1pKnj4TaD5eohxLg12EZeYjagbyV/a+
CvTDdf6a7jTfCs+mtmUdwnh0dCsszEdFVRcsRGNlIGQJot1oq+Pm67M5tQJBe6EN57Ip59p9PJsp
UXVYwUqKeAiPb+/wmSJAl0y6Nnsl7+7vq2j2jMhE+WTMgU7HO1Sy4+0ewVXK3jH4NV+7Jrbv8iZ4
+vqsTr08Lm87NPmZkHX8GKO8LrSJvBc/iy33Np0931pg/WLYUm6a0HJ/DlmV7OgWtmc+VafWvDlG
i7raO7HpoXWqRga+Qz8MdTigCgmE4aZKHqtkume5PnO0Uw882x6dh52d5acmGY5oJKREf/uYANMt
nBrnbtBJNf76Yr4Tvo4/HVxEB6ikhhPzeMPvdTrhE7Tcfbcb1Mc4UsuNguJ4ESRGnzGbcwYiYVwi
nkrR39SySK+tzDG2kYumcyIElsFyUq20GhIE+YboMTqsKme+pNrJK096xvxmGhb1z8cHuQla1QKE
yNdmNBkTiPqHJrxyiaqs3cWO+9SNdCecKmKIURjxYzr07Q70ykuEomOy5/TiIcerQct6YUulghrM
eXx9IU+8a8y0KUEdx8CPdPxBzBx+A5kxpY9r7Fc1aWKjVogpgwz9ivzx9bFOXA5IgrzYZDrQID4u
Y3RNEoDgCkr7QPul0nBY5Zb6o5VZ4TtekRByaoszFcaJl07TmNhR0fDF+lRiA2qTYxOWnF5iPUdx
qCx1VDvMMZppYUByeaiboV6hxuj9vz9X4sywj1DZaJ+oiabiITd029Jnr3ZNRm5DVzq7oxsfYv0P
H6VrhWeetlN3kktLG0AnAo+l7OPDxrsyiNasS19Rw3optR5VQmGIu4EsLz+32Uh/fYYnvjmcIDUU
Nlj6tccMvjxocOoSReSTxcTkwsQ1qdZlvTJQxP5vDgV8C08gBSPUqI+nVjlmLPKCLZrmlcWtldWk
HTtwyONO084sX6eeUVhfPJ4my8qn9nePJK6Y6Az4bd4duqh8s6yaLBzuXxxikiQU/q83RyxgmC50
GJaMT45fQG1k1qa3U+FP0J7gAgzfmq6BFAE2/+v7dWJhpqUOpY7gDxMbx3w//yi2q4m0WzVgC5iF
1lM4jlt3qg9fH8Iy+BtHq/KHY8zP6B/H8JQkTUz8zT6Cfm1hxnG1b63W+qZ3RCQGGQFNcagSLTo0
1QqMTfhQDo2DWIhZbec2Kc2/DjUk6Oplic1yrRiatoaekfmxIZr9ZJrRne6F47KQJJwGlVps8xZx
FrtbuUQGG+wiCxvspI7jraU1aHUTxvffJi9HbFVouNvKvG22IOUCjw3UGN4kmUp1WM7h6mnc3ESj
E221ppW7zEKi2RtRftUrTe8DOzrEZdouucIzLYu+6QL2SeUjToS7NsDigDdvIRZOB5BmRrwcYrKK
vr68p55NvuJYC5kcMqfQP15du27hwdk8m8iEf9Sj+OECMTUNZQPxnFDq4V8H1v83l/HUG07NTbFH
+56B0NHxrEgWtRHKwhd1NPecrgEI7wZRnCleP7f8THqlDLboZdKm844OY45pZDSjVwB4S++qKm7Q
DLo/6/SBITTQPGXZWfpL2BRntkzG6ePSpeWKsrk+Lsi8Kq/zarDoiZRyeo5GFZdQYyp3GF3UbI1m
hj1ObeXBWqR9vcoKRIJKV7CQ13q/s1D5W8mg7Ay1UzaaAIMdIAzlgau2zDuZYHvJq6VBdRpGpIAw
X8KVJ8Dixr0zrUItuCdMq126k1UvSA4GAyQm4m0Tfg8OworMMUe7Tdxs2lYjEbY4uvjf8wkjcyuS
taM4+mMNJerMrTh1x22ssY7HGI4bMl+yP97fWG0tAu36wlfFD8mkcCEHdZtqoj+zoJ9ai/44znFh
1Fd9nmGKLnzXytQlDvlumUfR+uvX5dQH0QZYw1yBeZt9nKGj1joEKLMpfIZO7lJCgWAz/lSmgOGj
Vp4xnZ08GP1K9ixAmT+VvXbDYlRkvCtKZOfsRKdtb1YbFKBoqUV85vKdWghs2v58LbDsfSp+MykN
O0FF5TdJc6e3Dj7+QD6VWfMmYjQLkX3mSn5mQM/pSuyS2MAiIXCO5zRTCxTONanTkjGLcHnp2t6d
mgH2lWWuSkOJfLOqSUyvPONbrAaRL0NMDSHUzSs3dNMNvCn5gKWXNwojsjmduR6nHlvus0Ebif4t
4+uPj+0wBiDuIsqcoa7eDC98jPT+PjPQkXz9RJ08zn8CXRFtfCoO2l6RUYUez2cnWtHNET8KqcAp
6ZozH9JTZSvNKUQb6vxfztF7aAyQ1AO0l77AMxK1SFyH4q4prX3iajdZWR/yzDvTqDj1AP9xyOOt
fTKZGRo9NfeVYdyGXfkGpghxu71vyv7MnsM49fyyI2VIRvnIXvhoXyQGlzjH0clZZnT5QhrNb8AY
hOVAnFjSvg2XSgU/NWdFXsf17DVQtFmZ2SD684AimDRVnoLabf1Ox7GAqw2fUSSa+3DyyMIBtbXM
g9bdjM7gProWq+bCLloEU0o7AhibW5ul/lsddOwsAGDGSn1Jyo5ADQvuESVf7Pbkw0gjXnfkBt6D
s7b42OvWmafp1FXwZqcuLQ6e2+MBLCxQ4hvxJ/hTNe0mMWkLoZpPVmVd0DN9ErE8h0o/dYtnZxZC
GYdm6/FlrxItlDXFkB+D9EMX10ESmNj9rgywkMGinTXpX78w79qJo4IQxYzOCfK6sM08utOhIjOm
pFnu2/nkLaOhA7ATgdooDGldRGWWPVZ67q4SE+Xku13AjUT2mHeTWAskfVtlGFCuf/2jTlx3io3Z
Au1hDPy05fVs6ZJ9YGT+HH2xjhppXxURZaNMShiuDUg3dJGvXx/zE3qJJiaqBLo+86oNfkv/uESF
ozVVQc8b3U4BUlaAZBsEqcamDWAHewToLXhSUE5a2doLm2gpmcngvDC11dc/5DMunx+CLxw5hsY2
B6byxx+iIo2wcxHn+JYTg9HI7GuIjWy6Q1tdWBdcGWcHdcS6wGJFnm1GE1lTcuaocRP1t4MxqBsp
A/U5AnK/1MWkPlMWk7A68EjhmIISMnrWFkn+m0SMzZLdr007idZohU3IH4Xw4eE46zHqnJUbXoDJ
M+5ToxhveG0xoUlehKfI7bx9pjrf1U6mZzbmJ9bwmcdtEOs4T+iPG0e025KsJQ3Cd7J0vI+Qpfmj
PcZPsUa+xtfX+tShEF6jNcCNzmdjroL+qKYYOtU12dy575VGtKpqd3bzjVW69yKStb8+1vt9O37T
5u6vwe6Vz+Dx9r9Q7AxWUszmAPoDeCAGxpi9JlPbBhVAh4I0xguNtONbMerDta4r4R08Km9pGlm1
hXzc/KeU/D98wxl8A82X+d78N0rgM74hbskqbeI/CQ7//p/+JTi43j/Em3g0cuh4zTD5f/ENnvUP
xD4W0w/kBvUfQi/ocNH3p8dlzAf/NwvVsP+hoYbKgH9BpflJBfw35IbjzzZvDK0lBgBMkMnDIejl
4/PcMJauuzqMMOOpY43gEW6jWGCjwMhe2Wb//f+xdybLcSNZ1n6X3qMM87DoTSDmIIODKIrUBkZR
EuBwTO6Y8fT/B1WWdUpZnbL6170oszQrkWAEAHe/957zHTMtg6vhefWjYEZ5XVgTNiosTdxVUZ/v
rGB1QWO2m3ca19BdFnY54ZZGBfM10IcpEs6ZnCqLpGYBLtcLJ8IzaniJQLjkGJACSC76UIz1jZlG
SINru7ghbUbeB7UTHkozyg5JkASY7AsXE2pJhnMLo+2wiEyfJP2e276dE8Kd28yIMeVRw5cjXDVg
5ONnCVRSbqcA5ZgDVhK/it0d4YcmjxQRpNsIzkWnfrWKLvVbIAt0FpLo7Y2ewm7HP0h34+BPZIFP
/t2YTGEKGz2iuFmBdKc13ucoEbm/j7VW34NGRHdOXoUnwhX1t3SyEwXGrLHuBQ4LxPWOfnRbdzzn
Mlj9JjKfQcTn9rfcJI0c1zoUYaKSiLaaU/+amlV6wRdivFc+woUNsU321VhUdZqFehmiSUEctP2D
zMLhY9Z03Yco6oBYgZzXXwBWpy/akDKizHbnDf75vGf6Gi0bAuVOsGwCsbFNoWmtRDKIbYx0b2qe
xj623fETOx4xz31VfCkgKByjRXR4uYR4X8y+uBGmvjOW1DtL3TVnjcLwAvyc3d8j2j0AbG5vgUPM
5KORZK+5n6l8wTwKNpFvqee3cWLb261TXGYLu7OuS58PSho3Z5Wkv7GEZ+DhN7MDGUfFU1252SfZ
iYw+UtUgd5lhse+YQGDkNBIPz1Fmr+NywbOHC97tb3sXFQsjAtMh0RIwxT5bcMji/TdbTCVVti2A
Wqy5hdP4XeR2r+Nmcip6RUVLXZ5n1b3wvWnjqjm4SXW9bIHCEaulw/K2wVZ3Y9PAmmNZjhCoqICC
eePVTfpMQKXtE1CXul/UNLroehrPJ+Qb0xRpl+V6HkyD7YBTewvvzboupRc9pMmM+wCxEsxdmFHz
sPW1h1UgGt6B3MkTUHqcMLlhZNuh7YGbV9l0QQCK5ySPuupjVOfJCyjz1DgniE7zHZYG66sazbYn
433sHwfgS8lumKX12kVFQhp6pfoHq6/UZz2bdgwiwHqT2gGFOMzdvMYtFOERXCJdPR1GdLrtuQUN
60yIrztgVZs+sZxnZzCzizIz90vvK1oslstDG2P5ZCSaVuHnnGiMWyxrs3maIrpsyyBrI57zIFkx
a8VQ4HBpaxDfVfnmpVn0UQviy8yx2fqNdkhq9OdvXqNnUn8tq652SZhUL3natxbuk7zDl19U+rUL
aARswP82yBjrDgD90JdYM73oJoNGvcXD92C1nJeQS/E+axN3CkRkdxcWzUJwWUAu2LDOId1GbN0s
6ncL45wzVvXg7JltEC9Olod8D25+qPueFU0jxcPPwTBlAEX3aMMEO9TClNPWiLrEJTRIm682Vetu
cVlMB9tsoH1XpcgP5CwWp3QGtS7dZIUz1E73qEPm+yDZyvwTiGSF79TqHJQnS9KfkhRwcRwaY/N5
CIBDHF2D4ggzekp2nzm3d26rjffaC7CjYu0c7mc1GywuC8S82sgj0hJdd2CAhk/fH+fxmyqy8XV2
K+vWaQUxhd2Ir341deIYjBJH3WVzlMgtFDG8hNlI35UwThv3ZPMhlW2zpV0KNMLXFHGFVFu/Cs4u
TnxSCSsGS+CIt0MqklMuWTZry1WHySyf0srrD6R5kPZHi2rYgGikOWzIuYqjbvB3ypyWr4sz0Bge
LPjitdMTCltngw1dC4rQtGY09heEMj5deuYRjfgErpOuxRy4lTRfwln60t5k2rG6DnTt3OZ3yZRg
VYxy/87Kx2S/WIV+9ElDePStIL1nWZwOUGiX05COz55bVY+KCuuxt9rE3pgiT55HAH3QjnXYb7AQ
j+cM4vVzSIwkixTFyyPG6OreJOnznhJQ7SEUg04T0r1GadnG9UBqRe5p3LgWu108lbO49nbU71WI
HH3rtGV5zaExvPS+pM/YFhlfDMgeXvUIdQy9av9GWfz5C+i6W/zZCbORpUs+YP70T5jgRvxMBnrr
bEiyb85izHekhfbwCwxV492bk2sEa/rDwjN+Svng741QZOjhRzxgmAT2k6jls6TkZiSp4DalVjHv
cxcf32R1KDI7Jqiy81iPemEtFyoCDGyCAWY55vdEHOmNp2znLqmL1mWRlWDGluRU+7l9S1RwinV9
cdccwb6+T5eAjBe+zyccYtYN0DwE0K4RYKzTxp0kdcLZ2fYInSVasq9JB69PTAaZZFpNDdcBiHie
l2B+sKUeD9EcRafB6ttnndQgMC1vOPI++fMG1SUO5SaISm4R0LgNIlpz2+Xg8OLeidTDCPAIo1zu
AC6gjACzLSA3qMK9Q8iW3C5BNJ1aNkZyVzhLw4R7N2sRvVutY+PUw9n2Ivoi+2yOiSSSwWgOlZMZ
gOMGlhoev4xN2i0cL17Fynsx5PKeqe/4uQmCcStpEr/atcDrPwMB6LJ10aQfZIvDgrxs2Wlt2/WH
ao5ehI0Tejfgd20uzAZ6Kzar0M5wH47RqzAS+cGzolbd+7rFH4NhRwFC9H0JSDy3lHmDMkmwj0VW
ZSqA9+AFYzZ+vvnaXuYPWqVbFDaAP5zMD/ZN5AdxVkEfivN0fFgsu84vncbXCCjQyF48/BrizfZ5
xWOSbUxvp0d4cf6GnEiCHW4ta5oGXKgp4bz9mUfW1hK1beUbzDKS5ZVj7/RJSqN6z4fJfo66Pniy
VIrVXoknVQXzDtxyeQpUy8i8J0wxqKdHv1heWQCBrWRveee/Bv3Yf3HqlhOEq5mwtl7/GjCVOvpB
WNwTE7PDq2fccHMga2jM05Xs1Hdn8YZq0zVqRXMoB4+k6AWJfvXcPTgeXpQYzHWmNo2O0vQp9Hu9
K5nWPWQL5x1U66NXGpsfJcH/VU+/r57M31ZPFFCCOdAvBdT6c/8qoMJ/IGpALGmjY2R+5fN//auG
sv6B3c6jTKKuqmpc2//9X2uP5F8lk/kP2kLQjFg8mYEEXviflEx++GvLDQ0qsj9C/nzHiSid+EP+
3AIAXaQ8iRrmVOYAMYIUIg3wU7uPlxK6stdlJsO1NSHKtjqgmBaQUHczrJlLtVvPH3m2ldrUGETJ
kJIoCDaRNQOakIk93XMQIuAHXcgrTBu92CxYol8uiQjmfle1jQ1XpSPGJ4D/vEZvJ5inGLZdf0Tz
EAzg9LHCQLDXmQMHJ6c+elSr20rnkDDDcSTgfeX5/kgAImAjOdce2Ty0UkG68mcyT0H93byhYl/2
oUkOTQVf/DT3c25t/Mw1quZYzE3a6w8WkbnGOZyy0drMBi3vr0PqpP5+jALDfjaHJBW7sk8nnW9g
e3ivmRmRebuyU7vsUneOpA4cSfEe75Ud0A8MUkgM1wWCQLivUVKljziM/D0xAaVyGTGXZJTa7dCZ
WyNDgHpiE+FfpsA/gpdJS5AwHEX9TQoOnNYwcC0ZJ1YbpFtrDBcnJMTatxDdbko/obgGMJB+KZc5
veNwVe9q2LhsDsGsmo2VqvBl6afO2FXWOO3GSpHb4i8oSsZpA4kcaGeuhmsQ5pQU0kydY+E7FgHL
dr0doae8IAqJwqg4lLpcwy7C4hBG+0YPYU473FcXXY575armHvuwzQPTBAQy9BAuDE5gDwMYlo9U
D/LFzJh2B0WVxQ7jrvWE4X0zqil/DMGRb2CfKvgARrTPYCNjso6cV3IrWO6QGm1FoKuTiKru7CZI
+yyreMwIoX0Ypq6qNoGBVpu8XmKkRv/c1hXn9PkJbhcCEyOK2i/eygEuUdBtJzixJ0l/cWeOXXkJ
cL0Td+WWMbSD4mM9ACBWhpUd0qmO3n2yVoqNxplwPxi+ekvZoaHUNLN5jeZwyTYAeIwzs0F+ajYr
80HDhgFFopZnxy6ecqOxX6lWm5RCVL4L27ee/ZCXyh0dd08/2z2lshyY1k7AwJ3xW8JI4G0h3XwX
NZiZSahKuze9tLt8EZwzstGlDhsvg5t5dwU5zXsH/B7BXQR9HnXqylPNkPGWCBqAF3ZPagqnPTLA
x+4U5RIasjtTQrs1RKK+Tu+c0auP0imdC9FV07Vgknss08ZjwJ1Z135o8hdVZfkrd7Q4TFPvXPqa
kqivKsDzzGLem7Rjq010GpyFdpZ75XXDTdkRE1EKYNWbpAmDxznvyoKAa4dlhYi0W2yFzkO0mD6e
FV6JYzFpjrdNKMSZ3oBz14c9ngrtiE9QosDhOsx3bxs5iNsuk+oJGuL4gSZuc3Yk3BKDmLdX6tb8
WQ9+d8GxTI936oMcYzkl7N4qsxIjd5ScmOaMB3rB6dbMo3Cv1eB99wbywYnPnD9NOTzlNAKYIpsS
9HtyC9EAcH0P03GMvAm+Qnqyo+YyU6zESeRsYHT1X/tqtDeORG1qIlfZQFupt5bVkrEgqmBvZxAy
lslXX0iE6C+mGsW+cMlh9it3fMhrj/QaZCHHWvfOQzKP80tfi+XdS6zhgS8kuZvqpv/EadGKB3cs
t7wn3bYup5yIH4q4xs19SDp9LT+iSCgO3HbeFmMdxQey+Uq8SXdYSBRpsaSYzo4WMqVjqTvoewOp
skA+1kA34Fhh69nfFzujFWb6Sc+jTIQzOs0naOLDbZaU983QRVeb5scLjevisAC73BOEYAy0RYR5
6wtp3kadjK5GXdoPIDd7NgoUzzd1vWbZF9NdofqGhBde1HNPV2G7gHEHNzF200lIKz03NTkBaeiD
HOkh5vUK9k/gsNRQG18MGiRnW7nWB38uPTs2OwNQhvLn9ywfoUJAvtPU8m2eH9u5VV+kT/fezKEv
TTLaJaq2P+fQ309F6xUHRe/nydJ5+5gCA7jaHR5MgwgF2DizVB/bqo+ukxcstwMh9G9N3ZvsaNb4
WIhapRvenuCmGsf5K8kAGG9lqjzYPN54NtJyOCSthSan086ZuIBqD/xePY+e195PHm29maCggyOm
7IGdrXn1o77+EnZV8H0WEuKh37Upooz06widcmVUoxXtGrQ/YX+ZoVFsEYl0MZxHeFiR0RqnEEjC
iDe/GN5gqFlFPNijAyZ8MfLzKul+RkvV7eqgqU/MGEUSe34uv0OGociLBvUpTCEC7tw6Lb84aRoe
KjUlt72VhJchBFBRTAs9tSgkKFfCHAeKzX5C37K4dngl7/KwbG+lBcyuR0V4hmRFLHxnAP5zpXcd
i2DYGEPVf2LW52/shrFo3JL1R16iM/YPtEzCmwWA3DcTqlJPr0mwXUd8x0AFO+Mpyzz/lehilh6J
an5DbBz8JhZthLF0FJC8mGEN0LxyrozzMShhed3KsADnkideSIei/vFMjILY9Mgg2t2i4pvqIHyT
5oLuQThvbt/WtwZF/YcwTeHMmZNzM3aRyzI423QgFjMmUeZ2vYFnBTbgsHQ9naVKrLmJ9m1Pc/iU
2tCvdFbV9zXG8I9B2EFLCoxir1TtHQw/rxDF+lBaqeu3hYSeaNROc5oXs30gjs19B84Oy8vqoOb0
4xB9sLy82VeqtfdmpnFaJXnmxiUItnuZKHBA9jBFwD+r4EBYZx2PpnMTJnrktoOdu1Wmddu5/nSO
OjvcWcJQ3zKIch192DE6Jp0KjgEIQ2w57RxXydzeN0vRoPVu1JF4Jfs4IdmJQXIb8ThSPBwSyPOf
OAvYT5MT5TPYG9JXcPf3ryXBoftENi+eKoIdPZoHxwb5xuczO84dI/0dmyUPg3yXE2rfaOPkV3YL
I8/1dcKmrZZ30eiSthiBVGe7n7b0HscLUjk47Knb7stcevcJZ9O9hbryQn/BzfdjqAO6Dlh+8nhi
Eb46AD+3rdLPTIjKu2FE1RIni+ke2O+q/UDuNqQTOOSGsIKjDSL+LrAC1HdmIF45oPltTG4hB5A5
OfZNnoBQk2T5BRZ5jCevSK2YJ7u4h18+ZDFIq9wD0whrtRraGX+BHB99rYHPLM548s25uutArPOe
OL7m4YiCrxx8M9rv0j5Ik2UFvQyHafhxEwWdbY4fBrNIP5qyLj66NmdAWCuLG3uJUneN7KLLIlc/
ZeolJzNo6AimZk7SEBGzCsrIkJwImtbLdkqd/Jx3UaSo4S3Rc8Sk31kqO22/OWUetJFExDVbpDQ6
iljQgWSiqQs13JVMPVDhOreuq+drpLS1jaQgBzpV0zmrxmWHWzh9Wfzwkrv+U+rDg+ltca2EBwvN
cc+lDKzPAsfshvziIoY7B/kFTsuLtQz2acbpsxnGzNmqHrJo4yxvOpu/iMB4CBtkNlE2+DSxLbIS
FCkJdVeNB5NBbCyJQ50oES6isMpdgRKT2+Ls+zl04wji5tYpONwAmSK3QTi3ree+Wq0LFmcAMJNK
WWylDGmHlwVfDO0GUkzwp4aO02xqmm3nNFPOvurDfZZW85kIXTqGrv3s6KqQcTjVEAH9Su+twIYn
Z0wLGfG9s12ouGmUl7TcQEwtIndeZzxHhxxqJ0E14SFKvOBu8unwN34lb4lFlW8G8hg78JKnsmv9
Y2Mk89mzWxPwVyFoM45uvISaba7NxElg/9rPbbfETUuO1Oz246apu/RaGQU7O3OWO8/kwyG8A+vZ
ldQJje5ivyGn5U8zv/t/Dmb/nCz8q8InWid766zWRaHGPG0tHP80G84Sdy5EH4pTjiKVIxyDp7Ne
QlZpj5HVBxiX6h0BBIkLuidP4O8v/utger04A0OmhaGHkPRXZsoiKu3PSyNO1kTk7JKjrSSEKruj
bSsf//5S64z7z2NpLoU+nP+t1S9zy18+p1Ai96eMnAaLGKBqxzsCCLCa0/rb31/nL/Pv9UIuDheK
fhNt0a8uHoCvs4tZOz31TTLvM3r3J7//Ef8qunul6eTeDFFmCm56+dYEKRX1uJDagYdpLa6TjL/u
7/+kv97iVYuGcA7FBzXtr8bi3uwQs1BlkAJbLbfmmlzn5CMVtAvL0tqaaabfp37gPsOm/Ke9/P/6
R7/pHznceB7B/336/km0pDC1ovpz9+iPn/pX98j/R4hXhL6Rvco2/hz0HtlktiNcg/SNDYHkdh7n
P5pIJCgwY4dwgtkDiWTg8Gf80VRybeLhMXrziDKNX8kh/1FT6ac3arUmeCs2wKYfg7PkLwIW2zIz
2XuZf4nSWh91aa1a90qD5pkhrnW69X5j2/m5h/XPCyJFMHm1mPnDPvx5qaL5YjcMen7I0sKtBR7k
sET9dO8XIeAOAPG/kQf+vDr9cT0XxTmYDtRZv8rUmMUsLS5H9xLUmf+WR1zAwXX61Hrku/zp3v92
Ff5xKW419xqrOCrBXxU6OhszvOmWe2FG672JICcFoVuzwIk4tq7dskTPgcytq0686TcL47/5lDxJ
8DQQ5Fl0HH9ZGEclh9k0tHtp7ZxAF3z/GFg9gsRKkKHlb7wfv8jPfnxQnkDkQR6uTfabX+7hxPQF
vphwL2Ptc6Gg0WTGjTm0z3jogpy4YydvsnM5TS1SaZRe7Ytr1aSKTwWHVdMmCv3vv/m/fnwfvhSC
QBhuPseXX7QkuZUx2UwT9xKOLh83KkHMmms83//ntVD70fRddwd0zD8/wClHuiJje7iAt6T34hpr
HFk5Pfa53bz+/cdav8f/2e7W79k30dW53qqwDP/a7+04iMP+di9M2763oBR2PcHNv7mb/+67YxGi
Sc3F/krNIfnUDTq7gNEMZvmShwMpPKHfGLG1SLaXv/9Ev0Ck/vmRAGRYEBzWvvmvBiWoP9awGJZz
yW0hy60zcE0rMVp/U9CRew2V9N5cf+YlFdH0iFHbORHl6vxTTva/elH+zRPsmy7LHvIj/gOh/c83
MQFUkCTUKBf0Njb9qcpCW5QQrtVQrMcmJjcYrNLWPhLCnu31x8vrNa04sILo499/Kf/uDrj4Wzlu
cKf/It2VhFxPpWx4eYdkegTxMsLH7OuLy4ho959fyvc5qFn4uoGo2z9/7qkJda0D5VwEMpRHGhi8
skZBjEIc+tyJv7/Yz0u9Z6NR/EHOwB/G5f7y+DZZVxdKNUhECM9YaCzq5rVCIPi6jAD+h2pmdfj7
K/4aSMsl0a0FJlswTzNIrV/WQXz80GaZyZzNhEA6OEYG4Ym6ZbY3GtOjaBPuq+OB+M7C3H4idzXa
lVNXXwLmC+M2FL46InXSxx8rSAfHtuUBsMUCAdRYrK2A7/ubL4kj8k9vucfGH7Ca8iBG+ErXo/TP
94Swgxx7GtVZW5jl3lzIh6uFbzBhaGVP27/EWhYXRa6J8qjzZvZ3WGL9B62NotzNRJ+0m4Q4ZhEn
HqnydJm7rxMzazRB2cJ7ZSuDldfUOW1ezxol8ddp5L6pLJwemQnoo5nzYxoQ2ilg1Kq3bU7OJi5r
9doNQX2hvHfOOucL/CEdu2eUYegd2LTouVsycN8ZEfQW7nqPX90GGc7NMsp8iWBGoGhLe+H4h6JS
XAO37sVvoWorhXWeaHGqaCD6wO/brF5laK7VvM510C0HI1kin06EU19aInb0dtZWlZ2hNXdfZV6o
16Cp7OZcWmJ+tEJOLQjs6HEyu0rFZ2uOuGXB4vjrDBZWzbMieu216qT/JoXN0+7mtvc2M8/+2lrN
ukMPg/dWkqn3DkDdPg4qUI+ayA3SREACByJ1hw3r7+CtLWZ2GGu2rCfDUbykE0F5biLRAE4u32gi
kmeKUyLzHKf9qluQUkZNgxaaFN8PgenBY9umy7M9eERqRy73qfTH6NkCEPxVlinJpb7ToeNp0TvF
tOCj576Z+VeUos6JmGt+S5nP1tPS8b25vYlQ68cuV7FT75vWL5D4lZnOj6k70amcg4An28185Hhl
haDhnK0Hkx9xCakiK9fM7emRgsfHdmsa9AS9qrCu5M7w1Ejst2+BL/k25zxvunioQwQ0g5kE/rlZ
10tjYIZ+aN1BFQcbNLpiYhSQVKRJp/3q1xnvX22mc8qMO7SuGdpvbqVXdiGU+JB8OxLe2W86mSS0
nCuHZ3nIjei5NRN+LaxbDBXMIu4bK2Qv6tAhT/sZHTvpqhVGrRiU3IKColjIFBCl9zbUynuDikxX
CDdEVGy92cLJ4SxE9gAODLZ26rufq2GonsJFzLcFuYxb1U4kH+QGhhG6VyZZqUU9nIh54jIt4E0E
gEvdb8028Z8gbQn6uH4I3D7w8vlKsWZeyLCvm00poygWHpznyaMrMlfL/CQjtAt9nTXNWdKA52Tk
y4yMl7Z66JoWzlqe9OW32tPd95AkvZPHSPIKM6NH9zAxOo17ycpE8hAL12g29EnpjzUvfiF1u2+9
2X+flsDatszWburW1OmeMj0Y6dEiLbPyuoKV3dfXCEjriDimhRdPVA6RH11zO/uZf1DVnFzoDAfq
ELaj/9qIstvPVbN89gF8nR1oxBDGR3f5TMqx3GHGX2I659zGMCHZhgjX6nNONHxHSmHWbqWpg8N6
GCUue6IzutW6NHaKMyCgT7vclyENThamZFMhH3/sJb3xSqrmlGuI7rPXz9+StB7J1hLGwxzV5YuQ
gxvjhes2TSXw4KpWbAKpAQa7vB9iMbaJXWYxrTVrX9I+z2HwXwmsMln+nQQeu9ROZm19aCN1F0vF
rMLbaCQcab3e+Wa84aQbHm3Hmr1tJTDruCuGeq2rk63bp9kprJs2LrqWtMJ6NnZ2WfcfG0kzJx6q
dt97SDqqzHwvgrZ+iQphE0xvTfvWSJwt2hCTPlNXPrArkSi1sLzf+K6iUZSa3FE6BznRKBGirq5v
7vES8FAbuMVwTCaddTXsnFeipb0EI7Uh6+YC+poDtu0gp4pZbbuvqTZZkOolsp5mEyHNBhZv9KxB
MaRkGUyeuSOYaW1g1socNmUAzw1sgVG/JpY73ZOKZcTBXEBobSP247AnGoU4Ire+1LpYf5s1Yb6T
omMJYjXmYNbUrLYTdRQ8FY5w/rBYT0Pj8urjWVZHd0LedQRf37w2DY8tcTBDTfBmURUokWDoEPJC
owy6Ow3eDX60pvzs5VnYfJ+bwd20QwCTtQi6dlfl7vitDEeVxp40vE+Rn0QnnUXtkegJElurKaV7
SvhV9oXxPBntEKI9V6RpTGSXal+A4vXGB7p9tXNEyRReB50z0StIL8jAbR5zw1/2c1g1HxfkcwFT
LHf8OHi6fGQQ/N0ulpfJdq072aHdZl0l1dWOdL9z+8b+mnZZ+nURYvyQ9gF3jjee9PNBkrfjpsG4
MBAWElll0ZKr4Ym23k4QWcq49VnHY9m36QgSezIvMBbmW4WH5BFCrEB9VsoexQN3IY857ETPRjVM
1Q55XEGwtnbvFlJF75Tl9o+lCBUyZqt9dweD6Lhucb7A5SeTzm8QcHiJLfxNG2Ifl8jENiOpLtEG
gBHLBa3PbV6GhH+Nw5ekMcYPY5dK9Lm9eatF6n2Woy/TWBcZng4iQ8VG4TK6RoxEEdp5ztlATuEj
A0zbN1uMzaUECLKjz9xfLN80ko3bkVZysFjy9gaH2WE7ASxAi4lCfNpnAEqefNk0SOKdBUtcltyY
c0+8GOSVTUSb9ZXQFNXvzLZ1xXkShCOS5Wca/iZMxlDCf0eye4iyvj1S5Ro3ebDUH5GV21FsyL6s
NrYRmPLY8/BcR3b479ag2tu+aYbDxEZ4qfK2RAocZUm7QW/gnDIWtwN6PkvEDScLA5h8MDyk9gDy
sGJI1fBcFvpVTh0TpLnwbiZhs4w65hx18ZrBAhuu1H0SF1Vt33bBjEtwjpQVIvkNXBZEa/xW236f
7JlvrQlipOa6rkJUUxC11PaBeGxLS33srbl9ZjLm7oZpkTHAJ7GRuK9Ik88yssGXPNg6zRgIPLqo
Fs2yYx/qTGKAE2MQxdblq7ofyIc5VETJE3VYJ+IOT8f00dSjceuJzkkRxNJODw0HPSyRSPDg28Aj
74fUD8AJPLvfkyKbPjVYjd9HLwm+jn5H6KLZ+MQHgvml2Z+Tra03CfFk33FYKVLbSdroj0iNv3vZ
lN63OTQ2Wu7kqznjlJGJAX+eFG+B0hipMpIjduc7oyCTx2aO3QGF5MyeLjOTeTOrCRLwemCcF9kj
rTDcYHjJ/Lnu44AA7DsTVwYx1U1V3FVRwUCusifjISOxLmbPbi1mgs1YTP3zlDEk/YP59n+90N/0
QqmR/ehP1dhfnEjXb180cWq0A79Vnejm09f//q8/fuiPViiOI8eCFuIRGYt10V1/3x9COgR2ay7s
yssCaEU19D+dUAJjTRjMQCOQ0lG4Uj79qxNq/iedT8z0Pxdeq3PVhNQFpZOC0fsLTa1wegPFMqlF
DnbSIcOCgxjWJ77DVflc3QyBcGckJmLVOmc/ZM9yVUB7qxa6XVXRRRkikK7482/1qppmpurfTD+k
1N2qqrZ/CKxtRxt7AtP7F3fVX+sfUuxhVWVHXSiu9qrUlj9E282q327YEmNv9pwrdY8X86yrvTmE
JfJxs7rvVhV49EMQLlZtuCY/4ez+EIxPaJ1fUK4kZGBmho1Xqo4eCxhVj4CZUTOhOycDAQX6qkX3
lbc8InHXj4wjkz3zYkTfSTftjNHpyG+IlngaHbmm10w7skUYWQkUVk+9yKe3ICjhEbc18RvuQsQa
RX57D7M7+6TYvebYpEzFBjzY+ygLrA+Bp7JHb/JJzzBdgnUMs5pudDraN6FqPzJYg8wO+YgVxR0c
JCNOszxVXS9jzh5fJBFD5OoNsj2aLHE3SlTYvEhIaj8LQr3Ii+MefixkXl7Dccj2RpctZ02+I9J8
tqxtMYRBnFfEmXPUNsQ9KX1w9ov0bpR5vg/ySW6XzCNk0o+ioznW482UkTdQGZa4ZlbpY34sx/nD
zHa0l3hKgONK+y7UExkBzKBuCRYZb9y2mo80aJ233HXqcx5Z3Qec6gQgloydd1Sq3ZpeaoenssEp
tKCX3isrMLZVUlQPRmc6H7rZ7V6BahXfZ+aNT/bQiy0hftVd2XoG3bBgnyJJf+G7wtnBDCi6V21Y
vjhakIJLStS2YkKNZFAuh9EkBZDlfcKQ07Z36BXqm3zqpjhyBkAjOQ8OlShqu3fHybEhMUdG4mws
TsUYt8gkFtsqe6jagchVP1LdboaauCnNetiHbbZsMLa8DfYQXtjXabI4XnN1tZXGfUVqoWEvPViR
dNpPlgHZn/CL/KYBtgMpqAmP5uAX3/Iqze9NgNw8U+lyJ5FRNJvcS4z3EO9duUnS1oo2avSLacMU
sL9Uwg9YvwjmEpL5plOSdkK95r0IqzQ/6SmfbvxImrvMbftbETTYqOpGDQ/aSJdXVTS47Y2imS7E
nadPRLF7dyHSTh026WEYAoxXZts9oq+yd9IjUHrTDxj7eSarAI+V6pdN1k3e1m+pPxH5VwYGvtBP
TgwSEqRmlj55c94Wm5BjGa2iSU39Bt1E+cwy0tzPbMXHKlXmDpeQtxNGY94CCmd4jnAP+TkeoR1z
dnVXpmV6pzPX3vrKdz4X2LEoQww9ffp/7J3XktxGmoVfZV8ADGQm7G2hfHvP5g2CUpPwLuHx9Puh
Ke6KlEYM3c+NYmY03V2FQiV+c8532jB2ESJ4/fyA4l5FAQ8/YJXMvY82hOtzvyCU3xSGO4bBYDT2
sC9RPt6kTFvBzBCzV1wbSDWeXVGiC3KdKqwDq2lCTpIEMctSVG+5YMK+6Z1iulKLS6oUmk/SelKo
ws/R0DIoSwGFUeAYoJtVQmtJdVI2cj8hyCcY0qunO5mb4kW3YdkHUS113exzp8LdeQUC1JuQwKo1
LFnu9VBHxRrmNzs4Gyezb82HsJ3l7DxFblF39wQC9cOxapjjl+ellq3BLspLi6neWoPMxgedTpH3
uxVlYVwGsZubo/1UDOmIF9yrbSPbA0jt0rfZrWuRIYIVWn/bY/23DvhFHYBTV/Ig/c870ecvGvxy
9+cy4I+f+aMMcMUHC2YBSiqTNYDPFuD/ygBXfbDYuyODtmgTvkntv29E7Q/8DysSx11XIu8lwvc6
QH5gN06TzvjcA9gMUf5fOJN/XLrYoMzwsWBORk4BAZewix/HsZ4Y+iVBL3UkM5xE6zjmwRGRtPin
a/LLXaFNdIVgmQ+P1APXxpX4eQHBpl6qKkLHlIKCgjriE1g7hdWnshumW5j16pQvDdPYijnfL9ZK
6+f1p73Stz9OBYaMnsvmcrF/fIuwifMJGbzPiNCvsr2r23E7TAxRIShm9ylmnM+RX9Q+M7REbdtl
Tr5MAILIHtSO2uZALYgaTJNDN4DuV43RnPusim9aYhuNIM3RwhAiWe/aiOFc37rouYmP2/7zBfzb
N8Gqj6AHRmjcSD9dQVNbNaPuxT82C8IM6PPLvjAAXCbuOD81yqQlEuSF7IyC7gi9YP06+owT7Sqa
V8+cz8qZxuG2aqkMzGFJDj5jqf3gob4mHSDbe8MoHoukX6dhS5dujKL81cL4x8XPt88BdsbK6Vv3
//KnyX9rKWyDLmK/hJ5uq7ECIIlC2OFW6dd/vlo/7xjW243VMMkAUHJstsQ/fuL2IFoM4fylgeyN
I8UMH57jNWfdqebOtKNfrYh/+hK9394QcNEucIv/laEkRVuWhZHz96JE33GitJuFZO1/tfZ9v34Q
2ikwWPpAif15FetTrns5iuKjlsgIPK5aTfbpMWu9x3++fO/7wP/fxL7/JcjsGOj44hFI9fOhkEZC
+rjeGRPi6Twtbit3MXatwzzzwc2FoiiBc84wgSy4+3mwWSTmTkamMmaGuC+XiwLyI0nhzmp5YfK/
qRk0MxIVxBdHeY0bJi/nQ8K9+TRELrkpClWkQbYWrjcGSvyRqbbkDshxcmyl074Q5p38Yg35DSP6
w7tk60KEC/g8l2YPZciPd0kow7yPFz3BN1VwE5jDntwobE8GiiesMe26mqi+TljLt3aWa1TYbnrM
C9CEg6i7fVZrfV1nCRlPXYmIkMDwFyGz5Nr2Z+uTC7v2xW6cnRajfBBs2PBrjLkItIPdXpoZdhK0
ZFtETtMTQj+5LaNkPpBWgcc4+sRxRgBYZ9s3US9tEt3ZxPF0iWn2Q8YoaB2PBpmV5NIlxS5mbndo
VeU9orVIT6mRFtuSIrcjOCz8PebBExRtFp0ARw03dS5GLNOLa10WHmuMIVzZOYO0CH0m3c/pnSoP
OhHhwNBV9ty1JUGxJbqzYjZubL9GXz7jVfdYTe2irFMHOyTUcZM6MWrErHa2hruQVRQr87Hu2+LF
RbX6lS6vItsLaxI+bTTJ4WYEHLCp8Nl/dFkubN2C1KzVaHVKZ8rbpfGdG6b+JMh7SelTAifjTd+V
zW9lmtufzabFYOGzjAuzL0ZmeFcGFSJhgEm0M1x9LgqHV+2IZpdJ/zQNRnlNDYjhZCrHbhOxS9wg
/jyYdXq5Xs9tlSM8hgFibNoKR74o1CsiIUbjzNVXJ0zByquen4yc4Sj/1lyuYW2ywpnXGtrk+RKg
41QHWfneqV8s9VmHTnubcp3KU2f2ftC4rXrMrH0Z19wRA+EkfaPU56rR1T7D/82Ua6ITwLumn1gU
E7JITigfzYQRGqPvcZz7fRyrOxkW/Y6zbTh1DIXxg6GUXTutN6X5zLUj6rtZ51dJaMeBMRIEPER5
v+3DbCVuIhHXpnmuJRN18pKtTepPEXnf0RVYo08xFIFj3HXmfSiAjKTaeZm77LMsynI7op5Gi+yw
A4WPs1dai0t36sdzaWe44AfyFQuTUVuf4pLt2JdtMI7GHFH9GIiiZLSbVtOF4UX+IWsndj2GF74a
dTzzYibIEeAcgzhbo4K12QzcXMPobnkMZfsE50W5Tcck2faRIw+6bY0Le6kIYkXNHTCcnT+nY2ve
9WCrPcSR0Pc3JmuEm4WFC8dUK5qLeRYWM88pPwqFGdmt+Lo4xlzR8PmNXDLiEUdWs7GLT3XpYpJb
zLT8XQ9W9DENRf/mEIv9UQ16PBeeN5yywe82Q1STa2viT25Y56GKNodTj674hnjcetODGYzUxkTe
LE5l4rtLAy8btXQB5mUzGcv0ZA1muUezEZ+Ipat3Vl5ZQTr34cZXfXLAo19eJhObBLrMbm3Lysu0
7LN6m2AJPoNGyLZoZWZ0/CD8mxawapgO81ccHmN1bc5RvgXxOgQLu6mNrvAQvbPCkognh1hgHEmz
r3fmMMod71ifXaeTuxHq6xZv0HyxdGb7svijdUNGl3mNlYYk3CwkKWdjQkT6IlL23hBaVvBXqn+P
3SnaO1XiPsdJV16CKGFdbFJfsIeOMZ+PVCdEEvG8GE1MYX7Kq2MVQ3CEMClmTCe7zyOr+ZimKmOn
RqhOYlAXGjamtTwT7OetJtuT1to/V12bnxrWjm8L/sRjnlqcPTA2Nk1N+eXkVXhefIvXNav6WrF5
O7uwEA7ziMIrcKDlbtkSEliqB945q6Ib3yzGrd0ruWtYWu8Y50U3Cyn27HAsdo0sQfL2JSJZJOi1
4pVkvQ+WYiCyITRwOm46BZ406LLU3ikf+5vgYMAKzkyaBdaC3IAgJN/twzO1ih3UaNA31JH6PLCT
Yy0Uz1+pgYfnZNCc65VszilJF/SOsCRZKBChGZaGjVm8Mu5n/kC8NXKevEvosk6259j+NBLmHW1C
J+7u0eHzn4iMudembLag2MRH07Mv2kxAxhia6oDaYRk31Ivqwp7MQ9dwKAiMTeB6G2tfM0I+FZlc
cYJpvK9UGO+qsn9EsiSDsYPFaWejvQNFdKvD0h9wnEZYyuphjg9cfjf7XVteE1/qtmgG7ma723RT
2c8MlbS51Urq8NIPC/YL1jRjKcJxb8XX0yinYvmmefpvw/qLhpXF7YrS/88N6/WX8X/OX3T7Zf5z
z/rHj33vWdUHqNoIddBpfR9Q/zG6du0PNiNrvCBoPn9wglviA3p4lzAmG4UpGl6q5O/OcO+Dz68D
oE1MlCVMptr/omUl5+mnjo4WiPgvci5RuLrWX6I0ZKPLQvU2wqXBwEVVasXUDkVvdhHjH7mYTCwo
D5HdUmiaSdyfhqTs7uLaGIoDilRMappncAFM3sfzE/ZqE/bYp2WN8ihCV5ncYQkzD6uFi4jwJg0W
SBnXUSbwiog5DB8nWdofnXL4nIMoivhVj1Cx7QeCkZe7VvuPgIpSdmM4MTeVk3OUIFAD9KNSGsRx
NX97sEjvWweDVld35kef7yeSFyOR92U5ZudWD7jjCo/17eqeGB3X4GByp+uCJ8JWGELchwsEzqI1
fJSSujJxYihsH0OBMS4aUlg1OAzxlw+ig7ZDKtViEQfyfqGyBR/sSmnk80cOZ7T89Ajx/mTjB/IO
HrV/RT3TnxZ45IGrcC/CghgRN0jGbOnGKfzCfxnShUV1mXvmR5e+9MqpBz9g3IBTF9QMYZitPg0G
wSOLwA7PVhGfU5t0Pmxv2DNMGH1tr5Bz8sPHlrZAp15fbGUdGa99r/C9dWmBgbhX4pIoAI7c0Rb5
85zlrkdR04uPulg1MtmESQ8DTTzdeHVufF1gKQaTIlsvi6f4zcjb6bpmHHd4f33t+qq4s4nqSvnn
SeYdH0ZZQGOkFSrHvan78kCXOgSVVy/7pOIiQ+/pduUyrN75LpGXkQc3CSFXx3Pt0pFhHB/DXGTL
kYGpVvsYQVByUMtazaThYmxKo8rOi1WdBm1RPhJw3e+7JJIfa9z8zl7Us2ceuFWWY98V3AsekMO0
b9stfz3BUNTaCcAj236oiiV/1qT8PcQwmz42ddxeeqXyH9NlwCzE6epsmSEqqrI+uggbiF4QtdUG
x4R9YdR82B4uS6AinY1yueJNpgujc3uRMCixIuPhtptuZAjeOZsprcGDlON88KzWP+S5VF9HR404
2HRRVDy5lineoudIIBSnZhdfZ3nF7yL3uqYUcKioAkthgEo2g67cdMfCvb0PC3++SpYxC1SVJVvK
jPCqcIpkCtiCewcSPsSeLbx6znuPABRvMhC0ODHKpgnspgdO22wfusr6aHd5f8n85gU94ZwG89Cw
G0n7xVh2Q5ZfFVG4dAh3HBLFvCVEWiDrAC8Q5qqQLh5GCeHuy5JXt62zFHetoQAqzDOO7MQS5z6i
5RCyQcbFNOm4UBztoEYu55gyJN9keFmDMbfV08RYb2MXMya9UPNUHkG7bSxaraCUaGsCBtTZfh1x
7WTVWfnGDNMl6MfWODS1YkPPHuqGfVh2wYzdvu3sSEKkGZCxmW5r4hUr8jDdeIZvXQJUJ0d8nEz3
I4Li5CoUIvp91mnKdrI66ZmPfqlXjASeB0DqogLUPaeKNsjkZz7TT/GlN1I9lceoKpqHxqf5gbon
4l0fDyoBFUU6JNW0yZy9iSkHajIDqPWesTjPB9m4FGr4qqtuo6PaBNkwL6LeDHlnUTGW7U71Ja67
kYNCUP2O5nZwnPlihJ95F09L++Lz/tXJCpcpPREY6LZbZ4n0ucdECo7BYemQIXVgAlmSMbKh3ATz
EbuVCNyy1igzZPzoAONgT5dDnJC6SC8GCIhzMOiEojSVTrJRDsol7Q/TITajMiDl7XO1mM1OJ7OE
Fti419XcG4848Dj8e0l96o9TqvgTBM7jdFv0rfYyyDrl4G2rkcMcJA+nUouS4fX9ZGmyLvzqI18+
5xXfUCkWAVNw/RbV1JYPE+OSZz0C5XUMaIOAySpc7CBFkFFUTnmYIo5nlhnS4uswynthr3+I+nva
4j/lleQD0VyjOQ7w9kbDL6952s/XrUawuK2Yje7ABS5X2hN/RG39t1z6ZbnkCAby/1AurZib/wk+
6ypPyh+3/VQ7/Oj3ksn+YNnUOMwCGSjJd3fTHyWTZ31QmI1ItxCWsw7zGUd+p+c4H3j4MKzE76Ak
P/b/636lPvB/JR4GAL+Ny4W8kH9RM+Gg+LlmEpZkDYGLULI1UO4aP/In0yRSUhALOdtgRgZoUIW/
QkeWNqKNkORaTrtuqJEjeaYbO6dQEph+4hDzPUz73HSBHJ102nPoF9muYqrcsFWuBNEuqIEKExkL
8t+CcK5LJAbk51Wo+cgjtE6d1bObnld9dc53hFJM0JaPaY5UNsspWRAjeJdIk6rXsvUQ0ZkL8ZpD
CsUIW4DwLgXTrc8AU8Q1dYdBuElJM7bpK+nVB5kjwCap1Vh/RKF2DzLWvbey6ZAR89WRm5Gzivlc
i/objLT/XCRiuter5DtkrBNumLu4+iaSZVaB6NGVd3Z8F5k0vqPHvCxW+XjMlB/IBorz2pqn25ll
Qo+kzedtfBM0SxkhKxdKPFL7IiCWiJKqyuiPaojV07v6v1TYzVpl0s87BVrCaJWpb3BShs/0h/xq
QF0oH10/bVugYkv7lmoCYDalhb09AZj/qsKGCeqkNP83ot6ri6Ky0XRH/Bw5vLyAb2L3McdrwChG
PqZhjFO4Vw4rbMefeNdWxt/0MlW/5qnJe4eTvwybfjTVtWMlxUXJAORaZbA3cW8LppXJdJWGyXBS
lQ/tK3H5GddYr+c3VWYxFeinua/5X759oLkZscOBTug/y379hIcZrxsfadt+RNE0T5cjBlOxnTLJ
uAo8RJbcGYXkLVRzym/ByM4/vRbZcWDnPdcFKCevMZ4MCEzjbBk2efZuRBBqV4Ckq7MiZiHusFrY
58VCsTCg58IdxedmDqX/TNb4fbe0NksNJOHBu1ydcie9cwfsKXAkkIPWopCPJUlCrytjibu24EbP
Jgv1GgQmfhMSef7pxugpeCXcRAgYsFRgEUCa2w3cDShh+GR91bGAodhSJyIheusqd11kq/AkuPkM
icA8HCRfPXesuzfcuPAbzVXVHo/NKg1HHjmwx/dM8Gp+hJUhS2v832WK6T3IkH6BbuQWdahMcJRV
MOUsooJQ8xnpgIyWCQevO1l61OsFJN17xTMQ3fFYcMcwxWrfpmkl7ZYwOCIe3Nwns8+aqF8/IsRv
6lTYoD880fLLusZkQ0Q5v8OQzvRkGPzdu11BwyF4fr+FE8Pl+q4mKrYA4hpBQP0aOsN0P6qeSzLK
aL6dYM/cgnvDNxAjStmv6xMARD4XrqtqhaA997hherAFFzk0O+6A9StBCZkcYNty8WYYEQd4U+qU
iKR5ReSnj41dF/GWQbV4tMCuPhupOQDqaVOUd2nDcifXyH43TjXjK5Becshje8SxlxS8HTNhZ9aS
Cv2upOH7YJrcYIbiS95mA9eHaC4EvrLjXb/ri3GlYhWJK/9yJMCZybSzKviTmd9Q1QIbRw7jxQt6
t43Vbdqwz9gaup05T0lU2Jp57R4dW5sAtlL/0m4mZr1jbGg4C6vfTJGwNu6Xdu7jnc+Xghm1ph3Z
LIoTq5DVGN/PqLavAAv7u2RmkaVQDd5nPsczc3MDQ4/I+T0WjI0TlEfiADqODNMMxWNHQjxXsMCn
UXOjgyKGU/Sa4TU4+qKNDoBm5aOruOedDGIBmFiS3R5aNiXWceo5ItXCG56y1Q9h+KtXJpeGeAzN
ZanPUeUi0lZlkeN8DNmOpiYLot5a7SbDyKeUJ6H1uU0kRzMBK9xTFN7c4LOz8LHqdp3iQ2ZMgqnE
W9LgOntMbUhD20wXCnEHkCPgGi3WkKrkLh3pyFfrSCOuE1hSj0UheD1pUa8QR3+9c1zBRPxspZpf
L1njvEUZgclJbHN3g8l5xBGMThw0RIrTrNfHXqxSs/d73pIWP4QknVcpUfErPk0Hs2OCspz1ucv7
NNdjjxVp090NUOkmKC0t55teDS/0K+v96K8GL0D1aJjVwgf57UhLW5wa29odeRgxO9f9KfVapuQN
4CSN+s0Qt5bDt4vAcvYZ/cjlVTmuj/UbVwye9TyW3QTaq7F1vH8/WasqFg6IFa95Fokqy+cxiubs
xUa/lgS5tZ5SYvUZW3Fnf/bzESlL3xR3Iu5lAFfnjZ0LuvK6Xh8GDZqFzQxCDhQMqIvrcbE5yBDH
8A32aIHR4MZQz+IbOcfzkeNHMSwVUU8JsYmqkvLcQYp/UZRtB//FDaeIS5L4+d2SonsyE7p1rARG
9MyjVBOwSq90tsrVHpf1E2ct30m9jTliqo0xSnRpqtHOW1UWz1Uk9NkPpx574OyNE3WI0o9YyEGJ
rQ+i1inzR6Rd9QXPGO8W7ZIZ8t0dFAAt2plGiO7aNlc/FVbZYPCi+ClxGxKS5zL81DDsNlDnX7b4
zgPduYHpwiEbN30hCgOpOnrPNu7rCzf1dRHeQmCuAsDfL1Cd9wTgNnuD4cltjU0qLdz7UCK9fJmd
vDZ4TgDaDk/glAtO1ZRvOMke20WZvdzWJshf6cilDNyWbg++mpUGEMeLowDXGaMXr73AsDK1z0o5
+BsXwqDZT+MZx0CWBQieZoxZJYuT/eyQDnL0uS2J/Gp7JGDSjf2LTlnLjTd17rlNfR5zyYR0cTJq
GqtRPFlkal0Z0ENukiXzzq4MuXsFE3Qn9qpd5GFjZr4/yQ3s9P5CTwPSLTboatMa9vQ5t6r0aXaL
Jyt1m/wyb1rrrslI5jW6dvQCa9E+MgI1fG1n7f8We/Sx7Yg1aeEm2zW2m2w9GtX9DJAHYVwzbOep
YyOClCoOLAuZY6/a9MrTcTpfcb2ct7Tzyv3SI/GE92HuomR8Ihms3mdA9w5uOH5iQRbYSer+BhFm
vo/tudyKHJGWylzGeZ2t71pIEZQ/pbOzp2L6Pe3lI16wEAhQ2155SbzcASe0MW30xR63i3UI/cG9
ZFZi7aKmfWz83gBH7VAZsXZrqqtuCTmisoL6ZIzrXUTdcO4LLc6y1QYLzKo9ZX5vXVZstJGiYWUY
sobG0GEaxMLD2xk+vpiUE2vDHZLdor3dkqNzNpZM3PAQALBrDeU+8gznlGs130WVClSpyqM0Wn1A
FEbNOtcYDFiGHMFjQqdJZuO1RYa3TXHQXi2pzTKskFsULOZ9xlztsiJt6Qm7mnE5F3UO+d5z+bnR
0s5v3UAkNJYiuZyZ1DfQYrrqY7piXeC3ESXA/S2zR+b23tEdlXFtOo0Z8OR1IVpZ+9614RlXWXEa
Tdf9bGTFx8lYRyTCzQs6c0xbhsttgy2PxQ/xJP3BDImZtr2sCTj8o+0Cx+gQRnF3Gkr7rY4JlZEd
3i1Rm/l6WonTnGr1OdQmoQZh1U4fqYh3VNeaSjAxy+2cmdmuayznMWw4UTj5dbFLKiwcTFPdo9lO
6lDE+bxtJbtnmw38eBn3his2tepTv+cgQd1KjKlt3g9jlguARrlmwe0itEnvk1CgbhRpYeVHd2mH
6I3DP9rHKesVLH71FiNCWUNmClEuVGiLEZrEBgcTOcgEH/bjs4GQwOOxF0qHsZOItxrFn07jZuc6
urpibZlsE9WNz7XjobWAqLnx2cPtwc8vzGZM/mvqJnsHteHTGE0etziRhZZxTvDggO/GAAI+GRpE
dInB8ZrxUftixH5/UWjvysnKNuDhFT4UvWS2OLYOOgZ6F0TPTTMnL61T9yYrH2Z+Z6MRi+yPnFo+
CmnVNyMiSLbIm4jGLbwJO3+kmh0q2hAbydhr2GDLO4ZpOtbYFsYZmCGDbr2og5tCbLUDbPaGuYla
wxwZrNtmr169uOCpK/sUxJ+XeCraMyOzi4vGZPO7z+CDAnd5N0yyD/P1zu6pQbHzUG2VY0sh4gzI
iIKkqfP5bIplup8lwiVqUXKrmpGynMVz/S/Va75guG6xi5Krl/8vvIU+xm5cd0l6DCsfJ2BRMWt/
WaylB/QwL0uztwqfaqQq7Zzx6pjx8P3TyOFv5HN/BfQgAsRMwAtZg0ogpfzYvI+xI6pFdtHRnnyP
FV/ZRizEfRHKawGcKaLYDOtDopI4uujqcCmZR7XhdVR24tEze5yzVUZV+c+valVR/Vk/w6thEbSq
HR3mGn9h9JSqDxkzWtGxNCj9MJ9gwZuSipp0oDlGdCapfPpioTgyWJf/Qta3OiH+5s87vASkZFyc
n+Rk5exmoPUWrsmc0wqlopkBObZkpqR8IPFsA+xWo4fuwg2Nk1jL79ICTwmltKnlDdgFhm0bM+ui
+NitHXTdRGX6dTUf3o8loutfXK6/+RDBHQgba5g0TWwHq07xTxOYwY8SXDseQfPhwILGnyccRljH
2dlq27eboKwLRIdT23wurGy+bzpmFU1ML59Uk74vyuZX/IB15vPjJ+hQA1lqpT8p1nI/vSLDBkrf
UzewfWH5tHEMZ7rvGEk9t4x4kGEYa/s7Stm+QWpSp3qgvyhHnJLkvPJIDtq2Xnswruw/31nq716Y
Y5H17niM0N9dMH++VO5ggt/TTXysHbRolJr0XpAYx1G7E1WRasuHOs496zRXlK3bCWx5dsZfP9z3
1gCQOR7wmJsmY/GN9V4Xi4421khookhQpHx/ZyHkIfw8dPHMekrf5JttFCHTkszVU38FKrp7+9aU
JsUI8OTd0V7O9XQfhwm8aTZg0+1ax31OSgBZuI2ZHW9sFyrDLz4n+Zd9pyCsHfigYG5gEST5k54x
FkaTzINrHFRscwbKagEO4PVrq1NOvHoOfv9ylt5gPJRyYXgyFTEvawZp/TD5DlcrUvCRA3sxkCrl
Fv+Ri8U/JzfHrP4+HgJUtH7YOmVK0499lBwr4h+KAH/BEO2iAXTCMhf8dVviPsGsMa9CHRqCt/fP
/r+T6F9MojnBVnzMf55EP1T9f5hE//Gj3yfR3gebX+U6AIJWTTmD4O+DaPUBRojNtAT57bd/830O
bX8ADoMvgRGxQ8adyx32fXcvPxAsj1sNysaaBsta/1/MoVn4/3zmuNjQTGhzwKOUoPb48RQE+ZmV
GJPX6HNXjDsf3RdWfTRShxi3xh6VstUHOGa8OyKteGbJpEyuR2eqtgPuLjbXqmdUECbq5Z2twaax
fBhaJ/wEv4hZI0d+Tam62EcSbjjDfa7RBWqiass6vwJuMGVOse2MCc1irECVXHq5wfJSVEYGQhav
b780ebNr/CQiDWSeR8Gw14nhJQ9p+bUtAHgwp52tfWa01k0s0uk2g0gI/XYajJ3ZGOBDQtIn8J3Y
JcxRFSPxGuBFgqafnStpaNwonWRu1xdKncfFg3MxUcruJvAMr2bBi2KNG3Zf+CtATLRV+iKAl9uq
jVc3LLtcJ5+/jRmnsHRwlzpdlWG0Ge1jAkHN3dF7FF8TPvCjzcMM4bfNXEssSfi2ODaqq4zu54XM
K9RNIa/sxcJe9lKOiOFxFU234YQsauzD8hFkQ3XToUaYL3D5RDaAAElBij0H0Vle5CLEtNaw6Fri
2rubMl5XA0uJBkeERBCZKglJeEonF2j7Un8SkefdhjmHOdZebYptiAe9REc2VnsXZu/GJv9kqov6
JhONf2tDnYwvU+yVx5brt4d24V/mTtIcljheq3gfO048MPUH0Fs90EJ7dwazhOs0i6FizZgaCsE4
sAih1YZVxuBv5tMBzGmdIHFXN5luODEXq5h3jpuKs9WOY0BR21vbBL5de1yMouM9C7Unuar5bVyK
5lWzenipzRkcg780SGtthCZvwiiwNXUxm3NvnP27qabvBJvlP0gM5ncTi5No50+a0EB7UJ9kOLWc
nrlh06fFxvjZox/HJiz8y7pWbrTvZzM6g3QtkyNKr245IUqQSKbD3riU9BwjA1YXuI9JQ0ALyCK5
O8V2Zo+baKz7exgPdnYZq4khhQd/aiO04zyVYrau4m/luHqvzb1vhbrzXrVHKEAp4Y0/Cvr36n5+
r/Sbteg33ut/BKz0Atl7X0B5uDYJHtG4+wibBM1DWGmjO3fvXQU0JDoMWbf0FkDkbE14DE0IKXHG
w4ykNJBZeOUWxXCRrE1LTPcCvzy6zN87mvRbeyO/NTtRYbrl1l2bIFuZCXPuNflsbZHCtVky17ap
A1V2apZofE46mWwNP66uGAo3YPS7+3RtvRK8cc7GTaXwkK7F47PjIH098vU2Hsu1eau0po+DJFzU
AfQ11JZro4cxMcJpKVu6v5LXcJzNhK4Qwke/nbtpVbaa6Qket72d/fK+WrzLLm2JaMKHEPheNZ3X
QPsdDLl8Z5HutWmq6TAalvFmL5w0eYgpMVwOk4dKb04kOQ81/G9myA/sLqKtG42wYVL7WehVuNL3
ZMzNfXUzeua9UGS1gdnlY2tp5BFRrrP9EKYZldOePiFoU7u8MMu6/ZLO7rW5yPAVfft4nMYmfyid
wbtJAVYEhFIsQEDa4Vb0RKuuZGEm5vF8sJzlOmk8hJgWjO+Y/Kk9SUQMBg1+SmSIqRKtq5p5wPJa
hS5g2Ny9WWp91Y3oYmsZQ01h+3VoQpi1KXvxK63D8cZpc0J92uo3n9P2UCawAxI4FnuqrhT8s028
k5DgqaqKoeYwkLjF6u5izhmA9W70qUpkSxJ8zGbEZeqDvbja5IC1X8a0GY9mEXVPeD07bozROER6
+tprJz/MjJZ2naZhHCCifVKZbaDGXReWTmoVmF4AKp4QwI/ZURUWMa5s1/a+r6mNawK5D3WfWWcv
pIiaDMO96+vYPyQLjyZAtFhMbKvgrnAW9xrWOw5F+osk3XlN0t37bRM++4298riKcMezNyaDw0PP
XmUVoJQpyT7WDE32ArLLJkykty8Yfh+qZWAnOobmi68jgx0tq9gKQM810snqYm5GfSxU4d0p/sVV
60wGtqTo2aUgNAPhM62E2exca8kYY9NPXSbO9pRGl35WeP4GvnjDeDbp3SDDnsXU1EmWLUB/svY6
Jp6DFOpahaC96eGg2RsgaXDrhDDMazc7GxqVsSakZNNAHnnuajTD3HGgD5IeRoZJEKMTptXdhMwH
CmVWbr1uBcvm3AYWWiv4ScEkYusomS9tBhDsJx266RfVWsUXhmprPBpedSCL4QjDhobtXLo8sRGW
NthT7UQ8VRgn72M/895wi0a7GpXLZRPKT4bff02SMvroSAeI/lyaQWvZT6VlG4zwWgQkKlv9KAwu
lrkJnyJtHSaVfgqd/ndPNvZhqayOxR/CMJXMH+dh9rco7uXWdUlwJJdtMyjzhMQsw98h6y9RCFM+
S41qKxmfHAfZl1UgF8AWixMKQDeO3mXtmN2VwrkuIzTSCPX6XdFJiA+SGK0uGEGJYSITxXIdzTBh
6qJ969P4kcQDSinqi2TBpTKqgUEUa6ctinPZbOBNM8qxm7WYabygszShCjzldngsSJTKskdDOhUr
p8b8FEuXoj7x3C9a6Pt+EF9DEOcEFDCLM9xXOFjmlqSMBK696Z79OVwua7O3Nq5qXqsIMj3irjOW
65Czs653Q9mQYhcN6phOc3FSQ40vmOVl6oinZJyzy5x7foOXWeyFbv2DTLs4qM30f9k7jyVLlXRL
v0pbzzkGjnIGPQG2DC0yIiMnWKRCawccnr4/SvWpMrv3ds1rVlYnM2PH3hv3X6z1rdMwEwDfKv3i
bECQrC1rwmpGXp0V20/m106k7Kl9SaQmXHnceK+T2l5jmEjzwfUQIK3NWB/11NbhYMgfCUo6hufJ
h9m79gMCCAZB0n3qLcX3yv1Ri9q6sBUF8E1G103XzO3N1Itffr2gZLPY9Jd9Fk+8JJb843KWHZKr
0ekc0tPRUM3Sy05ULP6zRfRinMHwOJpUjw+i8RNE0O114ENvq4FNk3mfrSOAdL/jK2rJNF4zDRHK
goFqd8UX9Jjec0J286lbIMeEvmja5ykjcKYYjdAnpM/10hb0iYYz1o8esqPtTbFZ24vN3moeIMWl
kbMEN6Jrf2PtPveirsLMMB+SZXzYg3Xw5CCAGv2wgDI0VDjOt1G/LuP02FnqQRnNHdUabbu3rTz3
DM/XFe5AMk8poZE85i6unjl27dyFVu477m1TSHnr1T2uYwaHYvXxcjHl3R7F0JR/RQP+p/H7Hxo/
AQWRed5/3fjd/0WCFH+WrfpXAdL+F//W9gVIiWjq9mEJljYYlME/+r6/4EYcDxrz/4My/91nTFwy
GJLAdGCa05f9qfFz3D8ChkK0GyaH1j5i+3caP8fn5/9p2AQL1cdh7DFBFfSZDjjOf2788AZ3XFC+
uN3wNKfbKR/3cy5uhRnW63hnKAeNQe1DuJklwU8h6qjtA9mEhwcjt87j3Bm3CRfnYe2N+piufUuM
3TbetWlzzugKrwD2/BiOmXfTTo3x0hPjtauFjBuVS8b9Tu29zCybvhSSTFcURIVxsrq+Deux6CNv
HFd2d5t1FGhxyPsAw3oqehAAvG4dZm56xi1y59n1cEULij6vT56WrX/QwK724VroYDk99yOCW9CE
ZeRX3tVyEpJ6yiDO0v7nhEInnopujGrIXNFgN+sdEUVkH5O1xartR2agYQShZRyYqVtH5AfbCeMP
k+9UnIzGbd6DdS6oZnflbOUcCCh6GEruGMZ0pDEJhQjGr9lBu6SY2rXHz68tYujX3mEZhP8ZY1n+
jB+vjWvL2lDPAJBa2hVlTdfN51QVD8MamFE/ltsBFgFCToIFOZA6rhPTtRH2AIFaYBrQylbjlTXc
XWbRMbCQeN5tNAdFgHRQT+fOWTi1yZmBCkXimsMOMRaJyQCusCI3W99cNaPcVPsvQZRErCY74YDn
GBpcwztUcvpej0Fsa11fO3BcN5AAMYkKqHCbfzQo449Uzk0M7d8Ic6auIY3YOUiCq8LVFclSdGG+
JcbbarNZZpfoUnF1MrQnrY/CgVqGFWC9CMbXr8TaQoqx5MzdTkLRqC33CIGBhZE2nbiB7cOxmJ70
BJaqZ3hyCKziW4c/9aY35IVtch0RVtDHE+mroc02K7Mn4Go9+6oKakVZ9K/t6L1Jvd0WYvHDdPac
o9Gwz7Sg41FJ1Z+bW3wreuWcipZWYCkW4mSCwrj2IvjlINeJQdwBMAPjjZw99CDEcWunT6QSt8cp
RQPL1qsi8AdgpbSgfUJWDS3lXnpRWN9WZ2OCMYw32ii/U5Hog85kdyjyYj27De3xtjUSXgjfBVgz
Pd1G55yzzYH8RvhWhGylj0tr+GqMqo5LXyexByslGtu1P1mST7AF9Xv0sBwcE7v4MggvvWvMrD7a
8nsajOZVpzBF3c4zXiFZEttKt+XEfpXnz/VM09uMaKjp2NcTwd7DK7AcOOl+UD5v+K3jcdzukNVX
R0ne7QGxvXfEr1fHLvaUQ6N3/5UwTKKkh+1gQjE5MOaEjugSaZMpuyBQo/AuFvVlhJNwpiJIydCa
xQ1N8BQbqLG+0OzxLkJqjgV77Qh3Gr4qAvNC092vSrcwvxBATnCcYWGjncGZqazzo2DakMhtZfNS
GvZKFsxkXi324C6ZOh5tyWKU2cHrJFZmVXvRVDUl+mkCY3ip0y0AXps/aNw2bU4+Vunds/X/ns9e
BryHNeDcA0CZ5GzE/sb72SFhO/vkygEzM3/TsMAJXVr3uhOUqLfUi0kYBssQ7yqJgQ2dwd0r7x6E
pt3i3NbYGpfKix0QqaHogx+Tqp5ztIzIwh4rkpjQT+cWrafxq3a29VgN2w2iiNt84c+PGGUXb90X
001z9FNjiGrY1fGaMP/NfBsTm5N/9m3K6EEiH2qFPvuQAcOq9I1wkZOKLFOuB4GdIR4IcorM1Bvu
VuEfp1p8Bj2xJ5K0EmK/RvclEVka1T7o75XMLx61k3b6X/OINsPfyNt1h8I+mZVlXRNZlceiEvOB
iCC4xQpv5BLU8ozz+KGtxDfPG2+L1Ckuo6vf5EJV5Oeegq1pe2TR581rEMzv9N5L3HX+L5KYl2hO
9kI8rV6FNd34jsLfLcU1b4caB2ZbIejz8GMOj1WWEMFmZ2Bd+/73MExmnAckvLjb1J4cB5ZRAiLn
0C+qukWCOJwcPcjQtZMAw2LDuCb7xngqeF0dMtaqxrrZvN1VLtb+qGTFcl/yE5tte0UllD+OpXdb
WFxC2mCcVi6MAwkmq47D5LqhWbsvuwwy9qAc0BCOl3QAejPPNn56FE17TWjGWd17H1Wpvy7JBLhu
9X+2k0BXmVbZcRJqOelGg2Cm7478eg4eVDU/mqnPpMJx9he+3HX9mETKxUZRJ8/Qi9vDAiVP9+Bh
OdCqi5UZ71PQFfSC+qedd6TPVdN0kfM2cNbkA1SlhEmL1vk1Q/p0SuEkHohk322VOJ8l/hJaads9
gpO0j6KihiYv3DqlfvG+zLl72Qz5uqoRL2OP6NhIf9tG51/BbCa7xoDZRUej4bY+2VJObV5lRyvS
OtzkG6fqcWDXHi9yhfr0Hf9ko744uUoIcURp0QcN0xAD8U0EZlS2y5tiQefzKPbeWFRhz7evlg/Y
LAPik3zcyvtD1ha1O9rU4G0+41LocAJ9sScWhyDV1nWgDT+4Y8vpXYb9RsUPxUsk7rPt4CkZPloo
l1tzHex59AMAgxLwEyYpAgMyrPYdU6jh7j97lb+Q9/6H8tpmO8IK5L8ur19/6c/xz17Iv/2Nv9fV
9h94nxDhE/Xj+3+1Nf4D4+f9QUErfEaBYvci/pOw3wk8/hO7cfgZpGn9Y6Ei3D9YmgPZwBDAaHSP
SPk3FiqW85fC+U9bXGTseIEpr6E87KsdsRfef9or044aWHtb87L0YnifAUjCcV5/SC2q+43VIXRh
ykBdt+Wzv8g7lrbzV28u+peupUo2h/E6wUYGoEcGmNNOxmVNbC85zW2RPU5Nb3xOvg+n1GtNcLcy
4VQAi5yOjw3qH/vJcfJS1CEABsu/bNYgBdzUzWy/jCixSFs0yq218beprruT3YDQLsJ2voG+LINZ
1U6YJPgMkbukJjOUDulo/6WSSAVZ9KIuta7cXx54P5EE6uBnJulrWeUAQ1fgHiquP2B30NU18h4U
snWxWVe/XcWbs6Zjz2SttVoAOE6isTYKf3UvBMC6EArKlciS12Q1jGlGr1TOEDvZen8WTSJ/pl6B
jhelOMt4aGWtOSNXQaljYvEZoP0pXgKYYN2KG4wd217UBNlNUgAAwCdNl3yczaKYDxtJjDIG1UJw
H0h23eSqDsHBKmi8WnI/S/cDfooTooTJzvmYv6TVTrjXU3HXMx84UzK+FW1OK6IWkivrgDZkSVlS
93Wavec6Z7OzEiBJ6Ndd6ww32TJN72NaN1Qc46Nd64z2YQ64EFLvh9LJEg7T8oFGjOl7H0SlJnBC
l296piNauW6voHu+p9x4B5tUsZdNThAIWIOcWD+ga22IaPe75QSK2T9K0ZxEEDxDE3rzKvEbB426
2SBohEFJwnDW+1E9qY+2Hq/13DbnUuVdzPI+1lsNanztvJuuMzH89dtjluIpLEX5tvs14omhyqGs
519e3ngYBLfkcQla6L6mNsJgApIw0jCUDC9OUPV3UOz8IHC7xfM86yjFYcKcZM5uiUkZ7qQCcuC7
jnnx2zw/NhpY7WSkWbShFfmecw+e6tnNv0vM71fNxu/Q9a7xnHarw4mc/krAaj+4hnphNKZfwKBU
J3ScsM3zLj83ZODB9CcQ2W53xQnWS65w17lwLmTHAQ3TEawlQ6HMCE6zBxbXRS3HnqiNE86OEK9+
3kRs3L639j5xhbZ/QIsCsNCsRyxfhOhyWSFc26ABu+ZcHdD7YJEQ+tVyG9AOVfmGN+JCEY+VZux6
JrfGu7smJumvurhmvQskuHPy37tf+tu0QYe0FPX24sD2m3uaGlZN5S2l+HTjeYonnvu4j5GRGr9b
5VGmzhiYXAppSULtUMyMjtZaG2di6qdnFpSL/1KRHPHIfAEScU8QxV40eUfmyfKQAK9lS1BNxevo
1SpSSLbSU1604tpM6VBHq634aXyxkOKQufpjqno7MpN5fiyWknTZma9FGsyVBS5Mrz/7jkP1kPrO
ep1UjihSLesSnBRfLb3bCE0d9bzaklDORf228FXkLMQS1sp6mrLfYAtxfcgl6KkXzL5b7oV0x4/R
5dsCQNPBEWjNtXmTNUF9WnLZRVlvCGJ1Wn6zEjzQWngnvACcEkALIlD/2GcZvWMj2nCcdL19SIKN
JNcUqriQELWRUL35eUeIcWF88ki9iy03Q4L8WjpsFmVG79wXJngOHI4FNtD8ZzLKIc5Fl7/VQ1G1
oQfF8U4M6wyiaNrI+aOpf2Q//KWvRClDhH/sDKGHXK1AHbF9zbewNLtnOLDGS+mM/qeo3TxOy6CP
tjrA5g7jncd40UIcErT1R3YqBOUmpHOrRLFUUUrdVyRUwG/Mm2MLNPY07E8tvGgPtSwK66RH+m+Q
mHDyqRPJc82xJoznhXQtQTAs8dO93NA8Jl7ztNjrB+ku7tmZ6+DHIMYnXzvZEo6lPZ9tqfAFFXWY
o68/CHu+OKQSxCDBbZzxVqd+J63jHApDGTcruV3IiycrbsyNSVELK3pNJUsux+I8kOt9joH0YTPM
+W7NA8zu6+THeYOaWY/gG2dfTAflCBr0wNGhuQgZBUUxhZ01nFYjHTiD1V0wcWptNu3OzvnCE6Ah
+JDXTteNXz21ludJ0nOVko07YYsUdVMLk03rk7H2yOrNmdQSS5ss6YP6xwor5WAatoomyzBi8kIR
6dYtXqZAivE1yAuGHLJc456xFakG/QVOKWowo/ute/9LnfvtAQrLdDTHjpZyBVNrOA4tXaOp26da
X42y/7l7RpnmwiLXVUWnty91hN88CCqTW6H5YBtzJZ40V+ZlQ+UBRNyHN9rB0oajiSs8RbFrSH7n
iayRUNQl513vfds2lhON9K1DVqpvoi3LG7dLGPeA+AwTe1lDcACAgKqZSIzcyaKlLH9PXhUcNXkK
abdbpTfWViEgkITwb9SKiKY4+nGvfN/5bAwX1PCYlCKJMlal94sjZy53hjeemX60lvubhc4vR+XV
sXIpGGbtvIMdz8DMjv1bJfmntsGhG2Cz9XvAe8IkvQBDxiEa+uOSPeJALJ4C0XYXU4rtdi4Vb4Nf
fpvqxIw5TJkNUb2/S1RkkaPsPb6buI+U3W6hJee6l1ffBaTZqBZre5mYIB4Lcuwj0uCb41hs9a2w
BGOvlVzU2V6/j1lCNjouUXJTeA0Lon0mOb18G02xPZY2QxNu032klPkTHKSFGKQhnIHHfPDYl4qd
aSNfe9/l79rm+gJi/QIVdiG0KEifJvqQR1clxQdDjRfX86CYV+m9I9rxbE8ypWPKio6uI+GNRjrh
fEEEsJDOweh+VfLgbIknmO75RFxMM1abrd/Bp7hPrChtBbtt3bDB5nMGhWG1D7O1qbO5aYJ5tSu/
LeVofkwmIvouUQ+baRMBMGNXPxedsh/c2pvRmBRELzAwVITvZKC+MDEgF3FdvhFm/Yw3xn1GJzya
EaemQYlBOF7kMq/6PQ4kA+4PaspnCkhkl4wP3qnrLJdHpkHhcmaHBGsXj44Xw1YCo79CSFfmLSDA
4is8Y/M71NlrtSDFhvHDGKFP7Z/0ei5b7lz8sNLCYNiFvK5EGj7pS4eQkUzaMiumGOO7/mFWEkp+
O40v2zL0l4TD824m0uWEfeBx85ob8uuVH89cB/psGVvB19mb/Z8JFNcoE6P/EEBWeGf66txZhEbH
Q71UBxfaIR4PwozjoUey0Sq7fR5sZyBNk7fiXpcCM42ZtMSUqG5CEk9wUB2jy1kfGsl0CCNMcUz8
RR0tHyNFx+s6qcEzToVbJPWpZ5T2zmlWvnPFTV8rGAEvZaESyEN+fjHdhYo36b1r38xYGXJjTOhP
vaV6SwUjwJvZWOsw2EBABcza2zAzl/JAoGlwhbIyR1mtyW7XTtORfJECBzDH4UltWr2bcpt+ut0y
n+XYBjdtUagHJ82GL63tDqTFjG2hYrv34rJ2UWRTXW1vwaDqtqB9GJfXlMA9xDCuMwXxFnQ2g+aq
W+dDXvA83EA/JQJGJpX3ZUnk5n1Ncctt8Qw0lOpncgIexIHpFApPhDVO6Xj3nl1mH7O/MBLGzvFS
bQ1O0xH37l3V6PwD7FBzxMdQO3G96QpBTWOSVVukMnRwxspwrJf63Ux08jTzR8+65ngd6uBlIXWA
Iqyfvjd108YGgUJHT23pzdBQklbNTCK8quf61SIRkWGzL06LrMvbosUntNYqi3FLV1FnbBUKp6Fz
jws05Ce0ZsMQuxs6qWImo2MuLIgWzQZAQhSkhvsEC4jOTtZnSYJR+6BTvKckB2izJ20KzqagWKhR
IGA7Q9Iv0Nn8pNzM2YOjYO0X5wUTh1fimpvWVvrDeC6CrA5w6q7zdlNpx2DnUViHauuaIbbHjHNU
SxDUTKvts8o89x3vZD3FBAnhYRxKnsXvgSeT2DSKJL3N552uzVd4INVApkvsCQDPUYlJidMHXtXt
rIzuPI2B9ax7LFYEPhinzfWyeFYrw+1l6C4D38l4UnZ+2xVASRIx+b/roXV+mM2uRxly1CAnXXev
Yxkk+YdFDkhU45xlie9B0Rm3bedUS/kLr1p69gBO46tBUBX1+eC/bcViHnLSehna4zU+jmLcPk0K
65tl7dywoj8mgt48tfyz103g7etIx/qaaad+XhbLhcWcL5GonS52M4s5pZXVNtBDQLnA5agO+nJk
Wc74ZxiK9p6ECyL+eI1fSAyqDwiDwO40VnFIuesozvv1oMVAKH3lX5BSzHFL4/6s0jw4DqUpPl2y
ZM745DoQXpxMsNMkI8s2O+WpPcdDi7nezmuPj3fMlu9VYMwnSBIPts6CnyYBEzOvJByUKVDdiPXc
Y4WilJrS25KWVuP4d3atltcfu0C7hx7FD2yabd8VFHl2WJIaC2rFNZ6wKfg2UtOHu9XubJBrFhu4
GqJm8VgVSLKBImzgK1Q/2z62icOsMvCNB2Vv63O3ZEz5QLBo1Plo4xp7oAInr6Vas+xX13nOHXlD
ZHegtkctBteoHDn4yTdHOJRBThvwOQ+lmrl0lvWJ4WVwP+u0PCCF886ll7sHRGAcmGPbXnPTepSy
nsNxBJMYTV36ybi6iBuysEsKu17el9A8kUNjErIq0jGKKrA/UjDBob2MqJvrPKshEY4fvQ3sPJvl
yXE1yzwy1X+awJbOMje3ywo5gfdvmvCAuoR4a3AAKKaQXhV+6kEyqT5hZmUHMJ3YIBv9FRf3TZbK
eN36n0z1vo4FWWqVmMz2AMWyRP9o2wdvt3pXeZBci5zgWciICRRS04uomcGKGI0uqsMguPNSR/e3
rVc0fFtGHyxc6UdicPLbKk3LR+YPphlPjp7kYe7M+X5U1NuYokXc7+MfLcfuEvR9BQlqBsBaSPPX
0tCiFbCIzrWjAMsYvXgqFKNIqKY/VKbV1a/zIoRCipOQNLAsW7sLmjJSj4RRXtEezk8b9Dcsqf13
+jVKsbXJ19jZivrSTN1cwsUa13e0OyNW/OXORoz7Rin1mhs9EXOsF24yD+VvrzcKxza7JCxTWShM
xkC01vQtsPq7xVrtEKvVW2Nw5BWzA6HOw2u9uLZ8z7RVh9hF0Y+aco7ElLivW1u6DOFLcdOs2W1u
NB+q80kuGLMX2Ji/oZpR/61UR03aNS9ZKz7IyqqQrjTOzxHbV2ymgx13Rv2m8eH87rraIL2GqDkV
MvWg+NYdFKjNq59hQpkYwNOCsMxOJt9mc0JQpOcZtGiwLs/4TzcUaTJBLMUAYjm6I2FCFP+oUZxK
u6cS+M9zw4FF0Jftth6/XuJP7PUyZfAk1AfPLNk0g+RftjzVtDpJzEfV+XeQBrsHZu4U1lYJ8gCA
JataXKUVZkNZWeOBQIzuHiKJvPA/+E9lI3+LVDxD4eTwwPV4DeBHXleXy9Wylx9JiVH8RHQD/h1v
F/z4CPzdSl+33Md1alpvA1dSVFkK1oTYZ4Fdg2IkYM/pWx46Khf3b5Jb7km4VMLpKDgSPD3My7lo
WTfM/TdWQ1fNFz7CSYVwKjXukgBp41a5/aHo/WtnzeqIU8M/+KVXXTuX8R+MojFqKPUjKlMRJU5P
jMb8BCODJKCcb3yyumhqm6fe2QMh6tW/NE5JQK+hshO9CwPErTYeFuG855hcb1RisCIavJzgHLuB
EdSlOAVr66xxv8SDO42XRqUmkwvV4gvCjrgkwdMEyedcJEseZe36rUyRdAq12kdC2XBHKvs7uXDW
yyIhS3oaWWtUTO3yyx39+YWzD4aw5w6RD9DoOvQMo0yrIMzIAA5BcBtzFghoh8Esy3PgNXeOqsYo
2WxnikUOv/vgpxZJXQWp1dee+9EKNnix+dp9jkRzfiCzsNnJGtv2oxQZch7QdsZn69XDg29Wxrng
whtC2/c1VsRiuPVLWiQ/kAXRxHmKcslJD3a9rt+ps3i0UlbRLOjlQ7vYyd2msumHkXu/Ufau2MMz
Y2QhLYOnTTvwTnN/aaIuN5cvUrvToxCZs90PWhIMuPh1e2IKWmNdVHYXkwQN5qzNMY2SrajjDkn/
EKHg7Y7siTL6hcS4t/KBfD2Xy+CcJ/PrmrpfqBDcl558vGPar+rMc4BOexgRwQXybZHsWbqsES8p
jIUI+MID6Irks9Y7lL1OZIQBCxVwRZNu3CyCouYWIh+sVIjLJBgGSh/ZQ7YRXgRvwpTO+RN6CirW
KU0WvQ+JKjyyzMKoaWrPChuaG8q7pe3YkXnt8DZ0Tn/T9xBhQzKcAjOcTGZ8K4CMaOVc+PBaHdj3
SL3M15l/wIsl0RrvU4ktmsc4YWjEgBobPbzfO3vqWArz7QFD0C3qtPRNfrt1XQdzgQFPqIYppWJa
oRdbQgGEHdReCXHKfODd9L85Q4YtsJwKde4kGAyWcD1FqyQSNkyNao6wF+oXd+oUwycTIRowFVPy
SRA+Wf1F15ylRQqCOiHugpna+ryWs4bSxoN22DBXw1cYaby14IqmBK27GELY74Xy+sCK4AkwWIHW
zIMujBshdruJDV+e9E86ncV7UVCBx5hWavp113oc+92fi9tBPo/uwH3KWdY+kl83vxtOPl3trGcu
s4OB7obVUO9lZ5j36EvgkHWSqJRpHu2nkfz554B4OWSAVhLcGEYmvmNKK69qlPOLEDbDUC0mntK2
4VgNa1c2oFVGEKrgYwseysXhxpoWpoKhPQRpcc+EX3GfBINd3RSWWN2j8haXT7ouDoka0gJyzfi4
paMDBnHtxGFPB3w1Nz+9Fg5HZUNU9u+qqy3SBkcKtc0DD8GkY7jPAvwkAM7z/n3y3Pa4GNy6aetw
mfGViml28oOZjsWpM5B1g6iub4ZE+5d5MdUB3VR521lNA5PWt8zbdmuXL6oADMEpi8cSAwH07gGx
kZ0r46kr++4eloY815mVHsZ5607LiITU7khFCY1hUXeyqu2vTG8BFrRL92pS390Obb8cJ0X1zzjT
Z0pjAB/JijkCR8NOml0GOSdjfTep4IcxWzilrTo5e5mrYgMa3F0w82jYhciQTtoXKBXysdGeviyr
O189sOCgBRNC2xRdx0TFGDFvHq4jXuU7Y/DLWyDt38H5WYeZBOVjIdfPlGjXSDhwLRJZMFa0kppZ
2bC+Qf1Mjv4Ava4TG6EHfNFP2Yy0ijwBcQFKw8ymLZtVMGjbYnwQJGJimQqV21LLmtvwkVfOGtEq
QAoetEd8roVKUvotc2AL1k5M3upcPWs3y5FxctkU7q7TxkRb3hp+Hy8u6xtmrBaVRpsdLdTvYdBu
92658f+bydNo6/VhwXUYirl8C0bx1U45rF2jOeQI22ImJZ9Bgz8xSFl4LEuWxgBFzLjxjfYorNI5
L059ctLieZPY/VvCQNCcmFtIysSDneVgHYv+HRRF8eil+C4McaawUqd5c+ZvhmYNImzjq21akGc2
KuQdAHPqZi5qlNKfdVD0T8vUP2FmqdbQbCVXu7U3glllPBDisUbIi7NL35jilrjFn47hT3c7nhzN
i3bCnDUYg57A+aoWpKxprW/nrtOXoerf/7O2/v9ZW+9m8//WDviQ5e2ft9Z/+wt/21pL8w+X3YKJ
qNN3d3gcpLq/uwCdPySTIozI0iaMw2H//HccHQhfAHECT7XF/GAPq/nH1tqWf+zJcThQbeHx18nU
+He21v9Ko/ODgPQG8t9h31mCXfg/76yTxUjnrHFdnHFml8Si2MrnbE+GILgOzf2KIS2wi+2I8I+d
zKKTK21n94GeTH9xGzhxjleM76bdwObWoCn/JAB4/Ovu/H9RXD+2gH/H//O//9XZzqsjiBG+FYts
2/P+1RcdQAdNrCVwcPA47aebOYS+mdkONtdYQfq8Wk9U0IjgOlxl4X//s7Hz87v/aZ/PVWzDNnZ2
Ma8vPWfHBf55n59kqF+8KWcCmSZf655BA37cPLgrAyCSsde5/q0wZePxNnn+jXaC/As89vyb3prt
pz+NkFW6bbWvaZWOhxK/xUlVw4RToW+9Jx/x3xphf3PpuGp1a3V2d2Ri63A1s1ctdM002JnH+iET
q0lel8V4w5RYuYAE+348TRtDYzllRh/aCnPFXHjiI90DolvMVhQBknz50dkOEBWnZ9Cg7JBWp9n9
Y6w6KOUInomCJIP1kzvmuzEMxoEu83XiSGEKTwoQDB2va+4Hh8mewd2GB7JlWbTizma8tNlhAUgE
44a/zH2YAj6PqANZCrDq+IpgvSb9jKHTrbsUaBWHVb0TiQ5FOTfBkoamlek55AMAz2GX63HJKu+k
A0i7hiMWelVP9M879eXJHPPciglDMj+q1vTAO/gmMdDQkw7LRBDdcba1ZH7Oo/SsE0mPhhjMYwHj
ZOrVIgT70Ch/mS6BDCpKK/YIzzqfUCfSco1kw3IhHaFYweJvEgWVL3S9zmIekm72TaMHEz1dmosF
swWUEshcDh9rYThn5IvCwKrKVH9x3a8+CoND5nrNI75acphTRCA42JAIOAzPKP9MbR0RIwzHgbMa
fKFgCsfA7mefiflY4qUL1IzoH8vgxaOvf97EOrN9a6fiujEfjaWr/M+M2fR5I/mCEVGnzms+EECk
IFJwcxYCmAdKNY3+FNE1/W5h3SSG1NdAWskbFQFQkSVDO1X5bvbLWcz5wWJJ5oZ549e/ML4zEBEb
oVP0OKxNAguqIdkam2uHHluAIubZe8lSo7DvpzKfwMcz+PaWF2uAHNyFvd+00PghJKZRgSWWXTEB
hMxd8OmTZzgUJ2G2y0/oaDXRU3hDYbJ2TTebd2MfDPknSbJVdw4aLPEP4zgQIMCe9VKZdoFOhkYJ
a71LRtTGHm+KkmDSlI7MMtWPJplIMhgC1WcRGwrWoGoaGuOAQ2q9m1eLYJvR9BXVzgwh42VFIrCe
QRUz0jGSBnNy2ww1S/UpS7tvTDUZMpW7zpsJgkuHlC6led7gQnEV4BgasgX9RI+k83NsoTHsCAa+
6tpsL2D4ymcL2QmHIbguypS8eSi2yb8XE6ZZUgoDftqw/25rBqh8SDas1z2bIiYuszO+qxwDHOPW
mVePXnc741DczjmlIWQht/1gPQ5VIXBnSpFs4UE+jHCpDFoePX03CwSQdwUNnHkfJAt4lg6HyieM
N1TLYMbA7O5HOeJ13icHBNNBFZJztDTUfK9zsb1Vo23kbVQu9rZPVPdkHgxOjmOtny56BLO7ypkV
MaHyabBr78mqR9hJljEDra9NqqscW4rhNp/TqlBmrMM2kueN8a0fLV4x7tXWOC4oBorQMQYiO6So
HkBCzhTQu5MwHLFxQ01KwYK0LQ9Wjrr0YXCrvsaKTqhfLAGyXTT7H9JFKKLq25qSteBI3DAzC2Iu
L42Fhvze6YlnhDviJlPcjIP/DTwQi1LenDKIqpRxcNxKj7iKKVsloSy9v7DoNNr7zFv/L3tn2pu4
koXhvxL1d5B345H6SgMhhGzdWTpXd74gN/hiY2zHCwbz6+9TNk7HZOnuGGmi0aB8CctxuXyqzqmz
vK8VHAPQHUE0LGnjuQLNl7+mQTKVs29guxvjHPArXWBkr6/JsqrL4w4p+XzUAwlO68vE6mmWj2hY
0MgL0Uco+Zeumk+Ae6L/7YLOpeROAXWN/ld3pU/1PDRob1JlaB7I+CyUCNJB2I43F9pyEZ3DE+te
rMwt7WSURMIRFvce9GFvk8jnameZjS0Qo2CLTCfAKWNnttyyRfSPZk6gwePAVAaGnorERKQoIFFn
kDyNQuKa7H65sUhE0AKa87munWzgqyD3oqb/dxzB8vay4mf1juBI4DG8Xu94W+JIPG8nEigS/LAu
ezS6mgb4it6zRLGiITjUHsseta4EkLEKQItGkZL+xIGkZwgHEZo/2JJo98HtIzqcuZ8/aUoXghNS
3waHIkOS+dFv+I+lL/zUSZIsRACjI8sGeUKangRkypOiR0KDYTaZxJ1zdon8moqrYLil7n0cLLf+
0IR56hhcT+UGwnFWSIQ7ItPDOe7JPZqk/Wh9VwADca6mSjCQ46xHb49EhJ6+m3AAquGCCE/oDoEG
ogxMPdVIR/QnmnBPNOAWV/5XYooZldhz0PqIvPVlsJEHk1Sz+lZAbQS5E4LD1HQot1BWYWweFFFU
Mg+uqDNK70JoXCirBzm9WCXLmdRZgXCofltA6KY+ZHGf2NB1YRX0rEeGPorXuhb21cUquPHY0s/I
CsFoZLp5xpku8Ee5uiWuTIDlooAnYhzMN8FwgYd0piUT6yRLVzQjwkthgNUvSVfkjZUN0G/FhAwz
UAt9cxPDXV5IMPpupUQa4gnSta3H+oWU9E6B/b95kES2BGT+y8DnuDvZBMeLDS7JvAeKou/6RZ8g
2OSE0FkwQGGiYS+UE5jHfGhjAQyb+2oy4GEF59tMg31R75hnwWJhDCYRqc+VZj6cbJQ5uPSbUJX1
gZ7i9fnL7W2s00i8Ltx7UDCUb+tAN8Ybzcz/CuWI/CKW+1jCoE6uHjjxS8Nl5HoJPFsdV5bO83Ci
bm/DRPWhdvLWUa8zBWpaNrd9XFIi+isSn/hIYZRuB3R5gOLY0TKRxdUXxU2shr0raw6yIuXpsboB
AySP16OAUOqpYuqbkQkjFlS+QHV92QQ4dR2KEEhEe53Azfq9barmfXJ6OtHWBGx4mc7uITWwgGLQ
xUO/5mKl+VedgqqADnhDGyDhR1FV7x3tyr/9qhocQaI2/KGqFDcnYSbqxkUNebIt68mtNPJEeXlC
3/tifY0TGYzCmFzv/AucRHm+PsHNllbbkbZ9SEQLOggSRPylFfyznbwQZLQdqJigplUqolpJr3hr
/YrGdu2BdhSfUPgPw60syG7Jsm6u1xvBgFuUbLg05lFa5QuSXML/2J4OxBUCqBYaXbdk1MVMcF7I
BNEu5A1w7oZWDOzBPN4eR9T03hAygzqcnYSmhQVwhveTir93USjyIBC0vtt8beQny5LtdxW7lOIB
5hSeUXrknkaCGNjbAlI5oNOEgpmSOVgVJMJ+ySdMHZP6n9iFZHgp6IZjQTxsCApi0M4fBoYreIkZ
gHRJYYM+DHD2hxtBYOwJKmMjTcJ7umeoBzJjwXWsESoUiUAokBVBhuwKWuTegwlDsp4KtuS5IE4G
0zUDWEzQKWcls/JCFyzLcg5ZnCulGa3XZvgVgzofmVhuV871Lxakf3eTpSBtLvmbY0Hl/L8VSdk1
Ch/bmc3JCEN3vXKS4sZJVySUa1shPi1P7XdUrb3nS28LOvolE6vIlO3vmdhyUOWI35KxtBnzauZg
D82uxDlfpiuWBlxeRAGWdKPuPu7IktUFAU1WqOh/+pzfmoC3762aybe/89bYq6kZzz5/ggCq7e2r
ZpeuBYP4EzEq8SI+1bh9mdsnQwPcIvTE4vVfmoQpvcKZUEOK3sNmvG2/afsVFdiT8EMFVIvOEtGr
rVLQJl57KmDRmy0To6N/spqCD6cIlIzst9a8Mgn2LIDM1KNV05tmPOrHdaBqXQppFTgpdjeJI9dU
BLlrlFCAhMPEC0XBt32yWby2Hbyt6YdbDXi0OMANf/u3JwF+NAv6PxqFynt8thokWNcE9KeBinys
u8fNkatBTTf/mjvR4/70O3shBCn0QZk0MFWKzlmjqQNa16CAhhaDSt0+0NPnZKK2XgOWwOXTAJeT
Xrl/+sx0iloA0vqYawD6QNGW1m4RaF1QK1R2/Gqh72+HNLd16RSGQL734fYAAN6NalAtVgGki2DZ
9thOKi3A5DVWgUJOh8SAxE7w0XYBQOyV1psgq0ChGMVQ9GoTRKEa9y9jCWCXVBSjutQH2gXIF2it
n7/Z1Uo68h7pJ/Hat4Tl8yfuItHnKV6/sQp+YaoeXeyB6y1npXPtOelLPvhrX6gN7vPPd26l8B2V
J/ih5RdFOKu69g/f+4+Gu1Aa+ycf1sb/6c93N/j80i8Oqn7z1HMSG3riorzdYjfMKzvAQf/30v5u
B/ZTl49px9T9GMnnT41xPtn/fiI49ffkCvDq1nJJhUZNirLKP2sv2LfDtNkjTUoZ9WsreWAvvb+j
JPQa01EdL1rLjpZRYs8aOfLKVWsvOQydaeYBk1FPgdBsk8q5+v8XY7SP1vEt7Th2lvbaTpxakpDc
A/u9/r+F5J33fRT9fURj0Cr43px2CzDe9leB0jvxZo3nKQMixV7edtpHTpTMm0OWcZc5FLWVfMqM
e14tR8y4rJZR7baCxzPbbSjgzltuLRdKOJBh0saQMQwH0L9xOPPsvV1EA9qgvtT79W8crZtqAeIX
Jq7tXJw/35so2DjAejlnZKupX9RDLPVCmN/6jfdPxUW0opd/f5otYNbay74Ebr6xe8CSfQjzcmmT
T7bDWT1CMR0KyOAHeISXdpraU3eVOlnW0GkSO9ohpsSbut7cboZvZPA86nt5/5O89LAFlBM2NFsh
aHWABQP3Syr+aDqqB1pOugzjRv1Gm5GnpOaSfdEHGXgUZnvKvQuZtl3sV873xN7znogdGVb7+bhy
crtpt3ZH+/ZjXh+d2rAskoFqLEzkCx//EPLPnCR1GjsVJ3KREz2E8Etn400bZmx33D+E8L+ixK+H
WWq3Ska3fuP92l1hZr5F2/t6Lv2X/LSfgXK2FP9adWdbsf4Sj6R5qqFw1DrAJvslcWD8q59c+Sir
oEhbLfnqUNheLHN775ig6IYonWwr/saNZs7ROH1m20zCzu3F3/6UtaPlI60u8Ho5R0vxd8y+k6ZO
Y+dSVZBk28/Nq8hbLcf8LbPdenRCEXfRqbaacu8kAZatIRlTfABbfO9xstlTb1UHTLS+1vs3wj9t
7A6I4s2luYtXtZ2RP500O3px8AYVyAcYvJdOozD1GtsKBdmiXLz12IuIlNS8FlTqiWEJ6qW3Jb8U
aXrMRz2PP9V5ppd+1gyuiW9Ml46d/PEPAAAA//8=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F3BDEA13-E276-4E44-BD99-FA3C9590BD86}">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72B8784A-6C9C-4AD4-9B52-2C6F753BE087}">
          <cx:tx>
            <cx:txData>
              <cx:f>_xlchart.v5.12</cx:f>
              <cx:v>Sales</cx:v>
            </cx:txData>
          </cx:tx>
          <cx:dataId val="0"/>
          <cx:layoutPr>
            <cx:geography cultureLanguage="en-US" cultureRegion="US" attribution="Powered by Bing">
              <cx:geoCache provider="{E9337A44-BEBE-4D9F-B70C-5C5E7DAFC167}">
                <cx:binary>1HzZctzGlu2vOPR8IeecyI52RzRQVRxFDRTVtl4QlERjRgKJxPj1d4El+YhlHemcaN8bYT6ogoUh
d+5x7bWT+s+P8398rB7u3U9zXTX9f3ycf3mWed/+x88/9x+zh/q+f17nH53t7e/++Udb/2x//z3/
+PDzJ3c/5U36MyNU/Pwxu3f+YX72X/+Jt6UP9tp+vPe5bV4PD25589APle+/c+2bl366/1TnzS7v
vcs/evrLs9hW1t1/ss9+emh87pe3S/vwy7Mndz376efTd/1p3Z8qiOaHT3iWh8+NCaUkgpHHH/rs
p8o26efLASXyuRQ65Ip/WfTmvsaD/4ooj4Lcf/rkHvoee3n8/PrJJ4LjwstnP320Q+M3haXQ3S/P
7prcP3z66dbf+4f+2U95b+PjDbHdpL+7fdzuz09V/l//efIFFHDyzVdWOdXWjy79ySj/7fLVNvdf
1PMX2EQ8Z4YzFlJhHn/0iU0ofa6UkEZJ9cVmR384muZfEOjblvnjwRPD/Pf7v6Vh4vsq/926Jv8r
baOfMymUMtR8O16oea6oZpoKejTeF7/4HDb/kkzfNs/X+zmxUPzff0sLvbCNv/8rQ0fo54RzSY0W
R/Mgaz1NZzCPkJQpLp4a5l8Q5dtW+ePBE5O8ePu3NMnFp/vsL6wvQjznoSGafQmH8MQgVDxX0nAd
EvnUID8U5Nvm+PzYiTEudn9LY7x0D6ltvujlf19ZBH9ueKhCxdUxOZkTazDyXMoQRV+g5nxdU34s
ybfN8eW5E3u8fPO3tMfNw3j/6a+sJuY5l0oIycnRHn+KDoXokDzUYfitSv9jeb5tlS/PnVjl5t3f
1CrTTy8e5vzjX5i3uHguGOUo40eIRf5USNRzSkJuSEifRsrNw78izT+zyz+ePbXNi7+lbe78ffZF
P//7/MURL4xrrZg8lnd2kr82ZKxDxphSX1Y94q4fyfFtexyfOrHE3d+zsP/PfZ+hW/V/aT3RzwWl
XOpQH/PXaafyWE+UCImg38pf/5pM37bN18+eWOh//p5o+MzdN59+emv9ffXFef9ZyPw/bGfJ/8e1
v9/tf81xPLnz3+U4zHNJ4KSC6282BcY8J3RjOMznfvukNTghIf65WN921JPHn+zk/xPD8c/d5Q9u
aHfv7/ePpNJXBMj3rz5uF1TXyaNPuKknu/3iWReffnnGBLT8B1W1veIJ3jxR2lHnfzz3cN/7X54F
Sj03mnOF/ANASwVB0p8etkvowJ+jy0N1NlyiXw8BrBrrfPbLM02BuYSGuUGwMDQdvR227ymYMM7Q
OhqK7t2ghf+Dy3tlqwU4/A9tfP79p2aoX9m88T14NOCD9njbJuW2ImXEKMqZVsDcDAK0H+/fIAPj
bvp/Klq4hk6lfAhp4gezZ61ogyom7Ziv76Qc2vJeBE72h6Zb+kXsPJtlNseBTciHtHGiCWLL5lJf
mkwuw640QdOdT6au+heVrNtgiWw5y/aDLH0x2x10VRU8TrUW9EHPdhneVNmsq/swlG3ykde8Uzep
yruWRzXNe4giWunqlxklfmp2aSVd2UZ2knV9TfXSQeS0rulyxWreFL8H/WjxzFcm/YaSUB2e6MgQ
w4QBADYbocIIPOJrHWla50OmsvAhmWxTdOe+FpU4r8TYO32+9qnPp3jNW7A8FUlylhy+vzwFWni6
vtZccyY4cJyiEObp+mvBw14RlX8qaMnLPPaWS55FxrCgKw5unlLndy7zqciiQARr27yaBF96FlOx
qolfepU1fRlZ23FHb4wMO1z7vpCbDv7hR1KgeaZcQFB4uEBfduJH07LOuVtlea6bwJUy1nWt+Xvl
ysw1u393KUHQajAVCqYBsk7MUSesXoZUpefw18BfjLK0nEQz62p8fH8pBOZXuxIaJA0XIQJDgePc
gu2p5ucsD1jmePBJBW4kbJeuOtXdoQqFx1qN80q9LyVJ/MX31z3xuG1dYYRmwI/MhPx03XZYrLYB
Dz+lCyJJRSNpq/7XTCSsSaOpyIf8ZZNgNuCjLLNAmT/YNtrrk21rAVY3ZEZIoFS9qeWrpJDKMQ/I
nPFPga50x2M5ESXvj+q2a66rmzyglr7gZbcMt2VPyJpFgHXVDw2APPdUEskAy9Drg0OGNviJAbzK
SbGUTfIxMWsj3Znt2jpZ9kFS92Y5W0I3wyrf1/2fN482VgklQ2IIai2Axtebz3SWVMVC3CehJuSu
w0LVSsuDdNPQi30eJkK9dwO03kW9gnu+t2QZndmPuSXt9ANHoCf5WRNpiEDsI/2AoOLhiTSpWQtp
Wh98yHKn6+B89tkW5vVsMwwhhqkQq4jzul9YG82GcUglc5INt3WriiVuAuqaW1NnNcKwk9axN/WY
N/2H7+tsi+5/RL/QANdECALGUqMy8dOQHKYkdKRb5w+z8w5OQIaSQFlknrgMotnxMbhtWdltQeOn
LVybvE2Hf1dZlCotFCfKhIILJOynpgs71vulV/ZDU8kAlalATl6naFyIX+QVTySqWZ8OrryvC9mg
Tri2dlSeh0ERjGXUZaghWz1bMjzV5Gs1Xom5bG39g2RJT32MbkpCBkMPCAsrdZItZz41rWlW/qFP
mArqfeH7thpedavP2yaeuqWDcIGuR1yzS1fbZReW6xLcTm2bXPTGVUUa1+tKlqs66xqfRI0hKvHx
IElQvVG1Sdc6ZtzMSPQsKBbaXJLVVHhrmSdT1/0gYVCQCU8cgCkaGmUUioAETypPMgY8s+nGZmzf
a2llIeOWhBKumCSDMS6mqw5QsJLlmD2rQeDa8Ji9W5qEuDRPnqvuMEz8xwEtTrM4WHRALGkoZWAV
/+QW5Vz2dZLZ9n3rEEXdnvdlKF4wmvHlivfDAnWYZKzWd3U2L4uOhsxNXRYj4U/qTdqtSXDualGs
71ww9OomzNUGe2Yx1pU5Kwe5mcf23MCFllHL8U3rinJ9t1aqnMqIVNVWinNoHwayjcnwJV8wrXsX
1vMM23FZLPjoV5L6cNfKnvcHpYfNduWc5oBN3ePyJkyDZYpCOxd4hQUkguR50GyIx7eyLu/nXjVd
ezCjo+Ot4Hb1186ViYuqqnasjoM0qefzVAAy/NaETSLejWSkcDIdpkBPY9dYAK/v54bTFA7ta6I1
OhehleT0xDV4sjQpNW31fqV171IUaqLbPppsYasLPnQTEsX3VzzNRkwjFzGKug1azPxpxd6RPptq
Pv3G12FzxmkQW/pjvS5RvNXYSfU+KfgKJ5zY4Pv0hUZigZ9+X4wNpD8JCq6VYhqFSzLCBLD/03S0
8nHoAqPqd7Voas8jbwcZPNgu65CNsrJv6N4l2uavxj5MkXHaTNp0n4aejTYKtZ6qMfIs7a6qJFS3
M3dVuET9RNX4xocByeNOrrO9ghORLCqISPI2EomiW7BnBH5oxwzo4iIpSr9F/giC9yVIKd0uES8d
n8ez7+/4NK+FHAVqI7XY4yQenc7THZcqyZqp6/XdODQE0Fw6xwDNx3XzWwGQJc4zOs1w27k0HB+p
f8TrgWo3l+ZDMbHkNpnV5tKsy9fanect41uK7Nae0ENXjW2fn61yKRF1yVRvnQJdwhrRqWmHMPr+
lthJZguBgEKUTWQ1WJCCS326pY439WqLht2FPuOILd+mmwA+4MMWuo9xjDMLC2RLsnkLceTKLaW4
tkOhCTKK5oTOcvvKdmVf3lem0OI8n6pND90yWXWTdDPuyjO+bXFJa9UfykA7fmhDN/I+XlAvsN0f
bO0EZWJrBpidUYQKEDvw3tOt+bmkuhrscsfTcctU3nVwrbVac/vRk7BkTbR4263vNGu2+lgHlsIg
s6qrdNmvtaI+PRgeDNMdUKqDOiZdcHgfH1dkkyYPDFxMTFW7ZbcBafM8Z+2EtOaBSLBg7hOC39A5
UqiiTgVU4b3OAh/LaigQEplhBX476mdLheX995VwEqMh4ALQlWYyRDNN/gR16bQKtagueDvW2iI7
HOEty8J5LGP0y1na/CgtnJSjbUnBAewJyhJRQE1P1U4KCwjZzvptP1B4iF+8h0Oh9kM/omiFlftk
CuzcR6riCxRejUkDyIKkBy1Nbq78K636MCkOiRchkgECcnzjMGBGBagDBL6fGxSqz2ZLu6mBKucq
bBAriKLNHGk5b4YIipziwyyFGd8QW1tIIssStalUfuu+v69tYTg29xVSxOa3IoAkQXHy4M8dFeBg
H6RkXt5m2aKqJPJDyds4mUhS3Ci2Crfsu8ypNowMY6bIIue6vLsk1cBnGbVAO8GVS+tAvEjqTPO4
m+ycfiR5Rc6nZBBqV+rGVp9EUa3uTW1VjcNRK62ml2KkZF53YdEY2cYd8GM/HKZJhuON67JktpGq
SU2vOXHU7JrGGRoXsx9cEtk57NYiyprRiTlO53JEMIyrm5YqmgNZiOJgGB3Erar8ItKYzHSYhrPW
TBlNgN+S1F/4TAOZxXqtpnVFsw5XbC/mckmGqOvbQh1Go1O+k3Uwr28nZVn+bhBVmuy48IzGC/pT
u0Qq9b3ZmZxNZZzKKj3XjPtdZ8m0XiWmIeSMTjRjhzTow4zs29LW4m6RY1oGd8aSeX47+5n7F0Hv
m+ANKoYePkmnlLtb9Zg2NmqtpVn/2sxrVZ4lOTibw2pFWNvIoMtmWazd2nfhB1oXYfMpY60d5x1c
ZekezOCnicRlNfW0OPdJ08lwhz5AVuosqYNS3Riqg7I8G1XL+ip7yMKGe2h5pjx04sXK7QiXXqnr
2+w1V8Qrsm8a0bb6YjBJnlXXjZzLLt0XY+qn8XqSSZrnh0TU0yDfJA3j3YUqRJaGB/iK4mXUjitB
Wa/6MJ9MlAZCdX6XJW4tlosp7YMsP5vyGtUmLs0kkGDHNh/krzYYlOwv4BxTkMQTB2yhN0ML1GUi
v/BwVi8rMBP48McvgzyvcI0YdPUuXm0vug/r0Bk2XhbKtSk7p3MQaB0vhSwHfTY3Ba2rSIpxq4tE
Bjm2k3KJonI/J4siJi5kZmT6cpnaqdWviiQopuqgSx6w9qIcFhOOL1XBZW6izpiNk9DOy6x8p9Mk
CdYrIaoemgqWDin7BbJ2l8mrgCdOV9c073JavSqKqQiT/VQgEaR7m1MO2ZGyNpGWMagI25M0W/Ju
R9qycOGu8SSQza8sZQ3Wq4vKmLshDbsuduiDoVkWDjkqSExVtr0E8gOyRF1nNkwvsh67j9uMNlwd
imzaNMYrX+LD9pkPbptabylfjD4NdWwmb+EAawO8ceaNq3Ffe9xq5uUK9XUF2CGNWtInWK3KKJrM
huabeWgrMib/h1bzpudGmAIMWTAEDqYImjLMxEPXoaHpDi7PgbTiKaSL7uI8zOQQwIJi6IZ3vmiG
vIG+gmy1Z9mwCjq/CAu9iZzD0u16q+BZWIHjUvchCebNwZQLNsvLJcB3lak31Ywjxa0osWE3QYax
6bFs/Hk/znHefQCNmOE7ObdW3ZZSJIbHYjIggKJWZxS6+Ow9ydobvFIXwba5xC+PyhjgNS7+jHGN
XOX2G+9l+YKT3AW3n1UdHG//ouTjfWAKWPlCs7aGALQJsvFDmas2d2d5wxdsumMrzqRGKeNpTm7R
gKfWRPJoKLuOHq6Gzntw6UVDzZLIiJbZuKiXph4stDSyusItrAXH5mLQHMloopIsG+hNa8nwZaVT
0n0wRw3aFhGEvHbcU8Zy9Ghxaxs10fNlCLfunBxNe3QPlZQV9KNEjif2Ulfb5me1ZPDTlLptmUxk
Cl8utiM6u1uDXAz+Ejvlm3qPjrQOywApscntLTR3PZ7DvIbDu3qfbaIfFRqs04pfbMWt0PuAyKYs
LlYm9dyepQSMFtlP+WAR06ZIN+ajn2DffNSs+0BV2sB9egnEis27EWD3ZQ+GfnshG7cPMaYhPqqG
bOFQr3KTvxlUmk13Q5VWaX5o0hDvzTpOU35e9oum/ooffSUveuP12WeVm2J0EGfOeYmXoAJYLF60
eYk6P9JuVeQOyK0Ix13bBb7JY9KnCRaXRYYTiztfteA2KxAGoGxgpmy40DbdwnlAfcV35TKoIjyU
AIvzcslNX8323AtL6jqujKjqMUr6FCwtNXTA/ZnvenwANMrqpu4G/LvUE0g0SSYKqqjDhKK6GUuf
gBSYXIHVaZba8Z1qkhldQLKsm+9PBqm8OMy8Y8gwocuqIdxXNUpsvZ+DJjH9hTQoVfNvRM0F8k1a
WVuW559J8sJXmSsOQ1ah3/24iF5wft4WGdRxxh9jprNhBYX1yVQm6zuehXbydx2fskmd++PWZ5P2
UBFv57XEjsp06uVerYQiy3knNvXRud28BnzV5uJH/jTsywkaoAPb9uvznOHDwcFxf5eDCg2ivFrB
KxvBysZEoCwWVb/gLXW4Qy1062FHOfTwqyPJslJZueQwNJ1L2EWadCvesR6ptwRtOVjDTooSfGlC
S7S+dY3eqYl9BWJCXtWl2uLJiynHaCEtQ49UyVWyoOb1CzJNcUBnuylvyPlGFbAhLDFhKKomxeNu
qbDL3ybAsyS4nJLeufzG8GIjKe2AcvdClwlX/rUAjbUk+zkpgiU7qKmVVb8DdUGViDRIIPVepJyi
JUcxNDD+GogVu1JNvZWNWiabuznmKJzvqMnCWzDRPCc5Hy+nVdaJfl2uwxTcOoBpsApr2xn1HvkW
/hVM7QoNFIJse0jaJkDyR3u5sVRVDrwKZG1qO7XvlVmyjn4Qc6WqG6W6dkkOgtneB79POS3mZI+K
xisZ9RX47yAOK6rdOzCSU+nfkrQr0jRO5MKz+c2kgW26T2bMx4791ichqIkzVw5jbeKArX35bhUD
EzYaUB1mNPuUWmBKraUZ6AAvrwvD4hFfBnqM9IR527z7vJOjLbu2AEEc42zWsm3rMd1U1bjlP7Ok
WzYB+t+CN+/r7Y7mkb1PCrZ9JykJcMeSLtuNCQc7Ue/RuW+zjbxKWoRyCrSY3Kx+oe2+QKBuUWnq
7cpnlwWmRCYyEpMhjAAe+fAtnQZp7ObFcR1R5kj4ash0OtloIg3Yc7GsiWEXU9dsUZ4G60YH9ph+
4UMAlvmLbiXwb0Ewf7gBb7lJXuaYn77/vJB0BiWtg6sEt8eOrcmLVZdR0bSDeF0eE1Z5JBo7HCSE
NwRVt5GQvVNOiF2d1p1NoqxTQ3A75LLFnv2E2eR4mbN0g3GZmLGGHqtNrOEx4AJboo5EiRy2IG/Z
NjzdNdO8+aROVlbmkcz6pq73WVEhGg9HhYAH3pJeifOOeK/oaVBcZYxXOvwB8XXS0IPLQX6ABzMk
N0X/RCtnHjME8NXsNrNWQWqdpjOiYbJIs10gtgiqRhAvWTTm3Sb7D7q7p73dtjzO+ytJjJQU6580
tm6YbTD1GlTVMTUW4IAhBfoARNL3lzoh0BFNBIcksBYoK/yrtrb+qwnVFJZdmABKfvERUs7Wxl2b
CPFSG8yskJFVthl1yAtY2AonYLLPyfH7sjylEHDCC/4TUpx+VJh+ws/ZU1mSkTPQt0V6i9PeSGO5
pBse7/tQ8/1qAZ1/pOc/L8iMAXGgQsNALpoTXhEjVUKrmiRvurlBoUhLVPwLvZRIc58j+/sbpBtt
94+mfdshuFsiNWUhoxhHnSw4V4VIG1+pN58zxpStG2m/KL5IeZhFH46Hok1W93qY+FLs6qHZ8jl3
SA1BvwrUox9I9NTTIRFaqdCgeGkjcS71dCy2GBJMeuHdm+oYVBNwHWJ8HsoEeT0PxxwmyMSwIDIN
R3EAtAiyTZCi5d2wxmOHzv4ga24lZsdILUuMVN/hdsRHQm/yhaOfjKfjPKs9ptnvb+LUjDAcBtlE
YmJCKQ1Pp6you51nczDeZH25Zab1EQi1vWyG10sQDuL6319PEhhy+1FKnZCzegYaYSEZbj6XvTnN
uiIiFpnVRq7P03+LWpMElD/FeWAEBkeo/ikd8CkBEz3mxc2xLAEkb9bQZYW4aPpuKxjf3+DJFArN
Hk5oGIytsR4QM3LQ00hsiM+SYm7NR1KA0P3sgEyVG6hyvN4arykcmzomtXBMR9pVmAlEFUBbH3ve
zPqumAjSxQ/kOh4R+SqCwPbhwILBwR3CkQRwtP2pZIRgsqLzrD9zKyNZv2dy3s4TDPh7t8H+3q8N
RtKx7VOwoyaqkxX9XuRl6ml9hXqLo0FpbMsW3M01E2APyKs6kWlqzxdUd2lvkjkv6bzECcPQ6Le+
62o0Mq5goun2dTWszMfEEtXXu9BJkGXXfKaWq1fmOJErFdoJ/jJpatrNL8o0Gw2O8gyjyilYjQJH
SM7RKui83lVB0SKffYYYOsBjWVQegQEwdoh0rx4T0bFZKB+1OWU1Q/JFc7cV8mlkASCpZSGQfsMG
qBsgSQ36hvfVBseCIzppMd6E3Ugb0jWPyt7XdI2a3pkm36lWV8UQfSEtOhS+LPoMRR4xEGZjE/S7
duFWhnU3ghtCd1Aqtm9DiyXrEn3BeEkwb8jTuJrrHh0RGPmqqO44gKvhN2rxRrQXhSLB1s73owNT
uhw7KTMtPe92WTnUIE7BoWjMCaIi86FN4mCw6UTqqOM41cRemc60etqnHf7ip3srFzOu9i0mBttM
CiiOMHVjfY8xwNu8BV+c7uDnOBBwyFxHaRHXFLDx9wXNYx9eSjVP7D2V8+LDGxBfSfu6MaYo2b5o
+oCgl0Xozz7GETNMw/eNXWDb3TSz1S0RCcAtjDHAFZVhvIglma5L0/t+jTBQnnL0wyZ0mGzmGenP
BKn89EGRulyyXSIAmZuo1k3tfm3AnQRDFB6HZp+zSYeJdqquwxqZtzg0WaXYABz8iJRAXW9Ib2n8
VjaOrlE94rlGVyWaLmdwpqWNRkdUTZGLUqshBitLFk1lMJq3SMM2vG0bE1SHOpepjLI0nW7lksti
t+RTcpaLkZ/nhK8XtZvHc3AR9o12isWzkdmNzn1FwPqO7m0Cpz4XqbR9hOjLPhSurX5NSW53s6EJ
usmK+zO0qyCFWCOvwpa8tyXCsZlada2mvN1pkWWwLgncodCz2Bc2H16uReXJHrja78OF8Aoeq+qP
WTvcMiraKyeC9Koee7+XPUhkHCVJz0c7mF1mpvC1brMOk/k2/5T3XbKrsjaNFtE0O5mY7jJcWX1Y
kgZz3KaVAq8OlyYWRaMPE155EaKj+uBmO5zh5ELyqTNldVbOtFqjxRTykBXE3rYC7HpUgWTpo4Db
9G6a1/C+ChqJZnyo304hy/eEeXIpiMnyyAYBvxYg2g7O981DX+jkNei/HCeOPDefKIY16EhoS9+M
rMjyQ7s0wZ72tX/TjwKUAVLBrl/m4ZL3bikjWU9hnGiTZOGv+cjMcoEzBMPHnomC7u3QejQqeZ0t
0chl+BB6qetdkATusjY4ULAT1Bev55GX6HRqeyV7T7s4CTN7T4q+vZ7xZ3ZXvaKbhyZym4Km43Q5
A5C+ILocL8BfB5d5yTO2C5H9PtFp4k20riHN0Pi2wW9T200PXRDMMcvpet/3hWU4E9DiWOO69vDc
rGqrCGee3LBr16mcL9WQdmlEaJvfLFQjEaMpiseJV/wSx8yr9tLNnTuwdmBXsqrnCFztOzktH8mQ
JDeCInzGfvA7kIMkj9K5HvVOLpbvhfbNTZsJ99vSzkBVBAPqtI+GEqcYyljnqWyjYODiHrNlG3FW
NWcWrX7ESO1fz7QpX/fZ4su49D6967Kl+9XNbc2ibh7mOKGuLaIC8mFmGoI1Q+DN2RqLOZxeGdZn
VdysY3Ff1O0aYUxTv2ts3kVtO9LXBmOAi5a5MB4cSS5F3oj7PlTzdQHGfsTgQAxYNPFRMgQdesoh
vVZhYPOooqW5dwFgyS4EwioiWfTdKzWp8oBEr1Rs8lWfe2qzVzhpg9MZU+bumG3as3GY6VnRjure
8eRuQqd7t3b1Gp51rViioqvThwUKOcu8HoY9gNxy652RSeREh5lrmfqIZON4oUzZnnVAkjRKdW/u
TOPNBz63/G3hEvthXMf1YYCD70Zt2QuBowFnBJVi182dvwVCDCI5NeN14Pry/Upsc8YrmuBsFQjh
m2whArVsRkYiRR6C0ZGlOtcYrcRt3xRnpRzcHU5nccg/sktKGn4oFO9/A7PWvTJN5s7pUpnbunbr
VdoX3X7WSLloZOv8phHEX7pBTK+aPnFvXRiKj7wckRxYt4w3YqkRPGClXlLuh6vZ6ekin2ZuwbyE
zVmiarFDg4uTnyAuzMUauOQ6STL3emVhdheC/PitW0P/FgU/PUew6RcrDTxOIan8UJlEXmNGTXns
a1PtwnVpOPzdNYc1DeyrEiT6q3S2bRfjbAc5uKnofmv9IFK0x+t67YwYrnDUqER/X9u3KV9NjZxd
z3uuy/CcYmoXj+0qXoZjysGtu+BTkDCcIrtepFhzEy/1DLS60wNI6fC6lHzUfk+sKysfVaZNrqeg
TV+BJ6luArE07yrv7vFMCqo2p+/6GgimGHRxM5sCByhlS/NLY1v2fgiSYYqrbCIvcFhnuMvZOHZn
Gau4iE1G9ZVIrAsPhtSNuayzsN1hEivWaMTEeheatdZRsXozRjVPmhsbYGJ/tQSdhq4Vmby77syI
UQ2dHZ0uGtHVL/ksgte6MXkbq9lldp+Z1r0p0nys9xjaLtlVnZc23wWukTjTmCQ0ONNj369vlrBx
Q3a2QQ+yM92M/3ahhNbslJaXJbpqV8VUA7nEsh6S8f+yd2bLkeNYtv2V+wMsA0iCg9m1fuDgg1yz
IhRSvMBiSpLgBAIECPDr7/aKzOocuqpuvbdZvkRKPtEJ4Jy91z66g94hdBkZ2nzY0n325UyG5BbA
HafVRlEiXla00usr69C/KewjSq4sQeHUTACDTnZN0hsWOjKJD3vkeWgL7xaSm5sQmx05ZzE0/eMy
+ElVrdXMvORB0wswNM2Qq0IFvBn6Mohz99JF4F6KsI2Hp9nTYD9uaBVFSdIlJLdbLtxUhgpK/F06
YDutgLjt1Qxt6kaEa1ciuN7frIF3WjwMPkjyPcLln4gbKygtY3/lrGTIxod1jUW2Vj4RyRBCItcz
1kMGg7I01IdjHVMztLd9C3+1GCcIteW+umUqotHDukmN6E9TF7O5bmD13fUdhM5KuM6doiamWZVk
pE0haglFz32jJAxFw1JfhBv862QN1/uA5S4tR8FjXaRxH0FMg+r2SmWgvtscpUmkpA+P88xpVDe2
DU1YooRrg7mEuw6YbCvSNnn2QTynKMxM5ruhxE664hdmEnQIE2ITWrKkbuUgC9Ys1OV1P6Y0bWsZ
upmxOxrYxHyEHTvyk1iy+Etj7ed9b5uPTSs/N7lkokCbML5soDNqnnF1JDg8CDaJRMHASvfL4MPh
XkWdOdhW5aVc5C6LFKClLMaRjS9qGpJKqcQXJuti7K92Hb+tDd8P6TzAiGscv4NHmJGSOr0t1Y7D
Jn7MdRu9pECAVNVZqDW4H3DDFCDatu90lv2TXCad1TpNm1s9T/OLWfTa1MY1lp+h+zZpEYwuP4+z
WKpwWoZDv3D2MvWE1vnazpees+Au7F18CSVsx7nRsJ9ztEVVGHL7ZTKpOe4uDIeCpDiEK5LbRdeS
JvM9CMBtPUu18SLXG3Hl0jeijBNtZZHTkYMCBdJozjrBh6s9ZOqXnavuO4dzvRwFHLJKYVFuxe57
dY9THod/l/RD1QnUF3gL/BmnTncwaZ6UZpLtq+ga+hnamTsAu8mPM8nHQypT8RgIoko7Ju0bmcaP
gwDL1aBxO6QhF+/zFq5zwaJ5fo8IVzcmjLgruHIiKzvImzdchvjQDYFG3TlbApmPHgTakhu70e5b
30bp55439K2n0XZr4b1WTC7zOYLo+wr5POyve5qTRSTIcpdwHqFuxeZ4vQnjb3F/Rer9NF5PbRfq
r7PNgq4ekg5WJuTgOTlPbOrmUqvOrXCL9hlyX7oJWkYD9pEiCTrB7gapw69t2659EQ54D4UY0jYr
ezxvCQEL90TrJTuPiQnTCi28HRRqrb65GeW8fpLo2tqyl1FEPuPg3VSRB9lmT8HaJ9UqRXDqFhZ+
vDr/B7rb3hSdD+QDY058NTaTOB7QeR5mw8EzzZxFtzDf1EV6YCGFalDS3Dpt5Nc+XF1XagiFtujs
4L6tq8dawaJEn2YkdMjvFr6TLeCp2XoSNrqBzNwAeurcjmIe4OePGBAoP4xpu15ij/6tCFCOrNXA
l4DVwTKC2iW7Za+rHob3VFpX9jrS1UCChdybLaUv8MeyHFwPargiWbd2OG4oqm6w+01b7Za2FSjl
cpSe4DCC+T5qNxqUhl9ZOj8SJmslLTICYEpwE5VxO7Yi7u2hsQnMkLEvRY8iTdXXNtaW3C9diJo6
mvj+Nmkz9Q/hTDddoavgPba0PJl3WSpqmsEfAxKKKX5ITMSzoqdLF30ZAH4GU2mDzAl+gOXVO3LX
t3My5yW6bRfLwuztqE2Z4sBlvmrhQGVDYcBjx76arOdjf/EZh6RTaoMGTD4OFhmTqHAAtXNzUEYu
3VvT9PHcVBuWCowQpISiSRXWLXOyHhrUatPZtCYYf9GLdpbVLQimcarZArfshZMQ7slRAnVap0r5
OCDiURjZ43uIAwBPRoBFhopvAarj4/8YgzwluI5aTL7KZevYG1MsbF9+yq2BvFoG65Bfxc2Qcicv
CJ1ezXc4/lcnA+twT783MScuOYKM3rHeFqrz7t3IrQ3aYsoQlwnQ2XKxJTgisB2vr6aFoJDdrigo
3T0ROfFxaRptlv64w5/Ct4UjT8zia5SZyY4VG1bjp0tk8PH2AlOKwlCXwFaikb9EK5NdUidATbvo
hhiz+BkkUbeixkHv0CwHKTOB/ThY56oHR3QXAsdC6S5z7Jg+71BEZfGxW9PRewkd1UIL7UpAUWbY
4rqZXNwNtdzAzOTQDqY5u91R+mU1D4aEw8eyPJemoPGSx3Xq9yg+wrkbX2Vmho8B+Ji1CGeE4orY
YO3U4EXG72TqUWWBX29VX8+JztvKKpAmrtjDBfbhnhj/d07+Ju8a+8jAt56g5Ha3M+FR2YeJuRPU
+7GW0QjcyuawcmUwvIjcbel5QQmXFtEkfVy4aeuno1oJOESXyW1CvMb23+VOeI+tNR55keAcNdUa
7f5Zd8HmUCAEQ40KFB0iF5Kxo0ridaz4mLmvwc6dlwVttoU+Z33XswrzuKZvisCCLrSwaA2mPbDo
RpSgbY1yQumTaVlvvzeBuyouqKjDqdz7tjkgP2Z5cBgNzYDXhEs+lZzE81zHnugT1XP6PtghhmCZ
8rCZSwiKHUOHmnp9P2YJMVVImFnfAC8AfCiUBCdXgspYLAokGoIMgrh136DzHot4QR1+52CZuWKL
+rRO+2S4CRo9A0Y3DPEI0HFyBHwReqOrbGI5TKVgbY9IHuCLSV0TFBHouNMih0WUBoLZ1x3IAe4N
nj+ZgMz4nLs8JFS6R48vu4pznuW1AB3xIwB+BPFQyOY2wDasP6O53NqnVIzqWnVFYXdCBZPcqDhl
3VdskZE/RjYWz/MW8TuAjs33RlFc+WzbHYAzbqCM7HvnCtmR7WPmmHnc1NDiIyBeB383HWfspumI
uEHP8mcK+TCtcjFvZwrRoqs20C2ftihGvpH1Oj5NsRAADBV7WXgzH9ZwIm+J0rTIU5CErRp2MPZ6
9wUSTP4eWc+wq0KjLWJZwwTEPe9sbs9NosCX6WkH0NnwzeHt5sMVbkA3XMop9eEBHg+cUhIh8Fg1
NrLYegMkFrpilSkAwajRC4qCyeu7yEhz24TUZhVhjUwPQBnkh82lK7jhdcKnhJ+ffo5VmzXFiAL8
YQmuFa/O4mwqUFP7rkh6ngMo6ZeurXCgC7BTkEse9xEKQLEnUiZ1b4HIVREZu3pfHB7TMABxAD9G
WdlI/rLpdqpDrl25rcy/p9gt7MWtk5LVsNjsWTO1GrwcYwsagg4q0BjOd9HAw0vWDn0K0If7sVCU
55cgaMOvfuj6GxdI/QjaTpSguMIvyLWYCU5BmvuyY1qoMt3izldm80IXg8pWXpu2ywbsvyoaLoKG
nh3WZGOvAW+lu4dy1UcQA+bRF4Mc6XuXg1koRqAU9zMYEVKnG/NoCvIQuYSFEzbWIxXth545tZU4
N1HVoT6v2kgt2fW6JQ9btEGGjsKZ32fDGL0t4CSawprhPdLj/KbWeS4w3wDaI5hIoE6NxS0/qPcm
2EiD2soFZYDK404ZBHQ0dJfPU2OCsxJY1JXq+vRhNet8s7IFaQ2V9rfQBdJTwEn2CsW4S3EbNMlX
Ge5R7WKin63y4bnX8xqWwmbbtVojI+CXCRJPqnV20lE7JdWeByicxi53x4mFdnhGirerFMStSuFW
j8slYqZG+UIvk59b0H0bfWu5d285X2khtSEIP7K+HrOB/wIwmFQxi9ePGcr9I405/TqDIX8jeAgr
AocLB2j/DamZ7M7Bpj9Ku2LVZeYLEOP1URrieZGtM6FYB/tj3gQ9Khoaj0ecB2pCm6GjKkuBl+DR
t9sSqk8CYkeVOTQqC7LOe+FaOr8G2RC/iDaKxzKGqn+WcqIws8BK9lH0zRuo/6ruJfQg9RUHVD/a
Ci42ckhv6GjnUT6rWM8xe1hFu2CX11l2pYvUglw2bH7nxbjAa4BlOD/EHjCMP24h0hZhFc3Ere2Z
mHYU+xkotl8/8s5t7Bub4rk/iTkb17jksSJrUGWWxZvC5tWDR0EyFoSDyGmXkAroHN1RNmbEd6Xq
E0Xc2XgHFbNIQscOcTxt2edkmlZsKovsBzdgH2MtYRXqPJAGVeCTpgGSEoOSAlCMMh5clEdGG4sG
IHrMAHO2cv5BlsCnuoIlCdSu1nLzfQvPsWt68D6y4VcMHPfgAhukEc1OlicbZStamC5yiVKvc7Zx
KypYqRn6PoR+OifuhZi1mSu9YZYTrYmMjF6+mn631Bd4Ftn5cptjlGTFLlvsDCeOoKPISyjW108S
Jw3Jh2PbOJsun0zQ7CErOp71+Blo9jRxl2DVaJgvwms+JKUjeZbaw7+25/7oJcM1BCtBYB1eM6+w
Kq+B/9+zBJDKspWA8/8xzvKaArI/aZCITQqWsk7b2ADessQFiCp0Ahbdv3kDfzSCr28Aljpirvl1
ghIian8yBzvmkSJquvR7//MNjD8ZjbHPB9xxwQxf7KdT+uv8hMefzuPPOQDfZokMStP+OtbzH//8
rw/ziP/+PnHyv//n/73OGP3tEf9199s40X/5W8cf83V4jf7zL13fzT+eC2/m13d3naHwh3/8ZZzD
PxnY8HM66T/54R+mOfxhzsrvpzlESXgN8PzzeQ6ffuj1/7x2qul+N47xOinh10f+OtEhTf+G9GZy
DZdRFiLOgSf9OdEhyEKMwkJoG2mmv496uKbCfh3pEJO/QTPBvZahcbriIiBFYN1epzpE6d9ojuqM
YAoDXCfY2P/JVIck++Mtxa5hM9jvMbArimTAXyJwjUfqZhJNe9Zjai4zKreomEKpLwiUxNUQr3C/
ehPRZ8BIaBwbSCQQm9CI0u0EviSAUMRNCu8nVy95ht8B8Za/dtmK1XoVcaAV5fNldgyZzWSE3+D6
lp0131N1MMLwvWRBvCUFZrqClIuBHVY29z3EB+QPFx7fTBn85UL5RoEAzpqPdNI5LyxTvMwT8ZZv
2yvVA08QaNP+475auBTb4A+dDUgF2c88gSejNxgj1OFgmfRWr2g+bLkHfHlG2Kq7xUOorBS59n5z
8NRxKXTVAuI/qWiZ7/bNT2gyI/JpV8peRET8By59dPBKt49hDuWnyKGHF/kw9TDsx6SrgP8NSGYy
OxXt5seXpgX+EsJJKKExd1VKFnrBvv5x7mdWIMdn77LYHzI7rCUa/Bm13WwhUHfx+tKDknvkM42e
eBwRV8yg0ugB8zDwiYcs2Kvc8LzAZhfXIewXuOrLUOE991WkcbCg8RoL9LUpTqnoE9wheaJde5vG
UBupaR+aDFR2FcKcGKoUumMZsy0upqHZ49s1AHVc6ClZiyzZ0fWN6ynfpvVjDEJfoHjeaR3YEKSa
8BGKND0xfB/M3O5ZeFoFee9EyCqDz1L3fH3lkyc3+aY++h4ta+7J9BlmgL+hrUyL0WdtxXpfN3Rl
FVLLzbOOp2i6Wi0DWPpxuR+mdsSlHhDnKSQSOw8NdNFHJB14FbSpfeegWp+QYxA1a2A3+V3+WMGh
+2Lye1LzpWse903oG5dDzoG1UkYZdbfI3nJYTwmvzBTwJxgkb2hrppKtaX9uE8Wby7aSwT6BVZuX
L6pp9GeyLeaXTsDsSkbJLqJZopc+iUWF2IO5ZVovCc6BEZdsQ278zoTk8+Zicx/IMKjDjfxAzPNz
um2zLkc2LWcrYgO4NCIPfkgpVBXls/esac2HHYgA6jU+1MnCB1PuozHjicSIqx54Mk8D6O9t+9w2
+0wqisZJ1jqAtoFuSdFix7cMyn0dayT5LXmy8450JyKft9B4kIly1PMnK8PHjdF3hAXeiTKFwqyD
WsFbkqc86WRexmm7qKOFN3UkTZh8Yjz70HD5A44jh7sGZb5WsDJPbLA2e2gHaDlTnnWlaJPw1GDP
ecYzNEUa6fZeL90FcdztDAdy1LiZrz0U1IstvNO53ptjxp1q4BzK97ELpHlWK3LWyOkeRGD4I5hT
EEhLL2HJRLbSNnEHQ/Kjj6P23KOcWJ5CeFbjyXAKdDYzXlz6iIi+7rScEMIiM7vTLOJ1Gs3tuR05
rRe5bkWSBkFFZZJ9itWIynTdLxNJgxNiVO2xzwaYVUkYHBj3kPWI3w5o+a527NC/OSC11SiW7ZJ1
6SGe1rGQ3FNgDzrui14J9tTOY1/LpLdFAsSlzGwfl3AllxvRR/AzjIGFGesOAO/Y3G2WbbgCYt8/
LANhZ7Zm6s6hOnzdmqo1w8WQvqmQo4TR3DVzBo49GkHVXRIU4SFSAtUM/uTsdr7XQKflZWBkvqMD
hJmCxYFTxTLDXamYYVF67hObYadSyxOQ0+hDxrK2TJCqq1pGoe56uYMGD/iMnM3Q9++7yE0Ru3S7
sJgKGEP289BDIWqtaV3BUBWhR01o4XZ7P+yN/wVdvcVP0/TQsgZEQtpJc3Rcf0P+GCVz2uZ90SYT
reaQmDMfPWyNmatbaNafcbAkh20d7GnaFwjwA5+hYK2Qk5JyHLv1WzjhtKnTONW3EGPyg23oS5Mm
2Qk5YHLpEB8v1ZSJ45AG8BR3ddIyA1GPA7aeUtheSLDYU6gmciZIRpQ879tzssWuxjwGcoGqivET
V49PSxLempTmFzelXY3e4pknuy9T3aTHTeY6gxzU/WI6b2YILFmM1hF770bRqgH1Ws4LrIK9EE2P
jJSLHhWdMRjJhb5kWKJ3gDi6+444KN2DDEq/93nFwBfc+HXhh80sFzfC7yYQBr5jMgeShaPcajEM
8naNoqbYTdye1Z5/zfJ1PDdMfV/yxtSm376OY2xqQj2tjcFxQ1V7zkDNnMw2RNXIs3tL+TO4jege
jfdUZMayJ/TO40EF+r7x4tmAr37aWvHocF1vuGMhVuNw36TjfnBJn+NohLNOisTq5MB2rSoECJoJ
mR8DuCh2/mPce19sBtf1GSpck9zsAgmgO69JM9chTk5VhJ2LZLESmA1tEW+zR0RnynZSt5AH95ex
I3nwhhSq81WXptleocsPS2hxU4r+rqfDAPUQTLw/Sda9MNA8ooJXj1JG90OMlAiFATozCvpBoBO5
utPjDz8jbI0BJPsCLTsM2koKtX+KpHGfRjRtN+kq6MXAeTouPthWOC8I8pXU94DBMK8BW/8w4RrY
dgXTQSBOjtgxsz5IvniRiQr1nLixMEWjgoXp+JztprtBcFRXmPdcp2m+HXyYNd+X0ARHvW7sUfts
OWzZQg+RQqIMRiS2V4xCwQXqPebLtKRpXsFigSsS4wrBrtcoOsYIYWm1x7YiOzOYlmDoVuB0Q1Rj
jmV0UdKMbb2GSlJdQJ3LswInFzkwjbOtyHybiVKnpiv2fmhvvKZTU+2ZtuZMWm8uQ9sH52BZEhR+
HNNaID7F+QMSKQlGVKz70h16tuQwU/MdZi8CUVUPC/hdIxdEKyeIeMpgbzyLXGzQuRI0rzPN2VF3
3B1URpLTTlsI6ksPzLEgXqUwE5RfPyEzmFdc5/QWAdKRFQO+/Lc96uJDotkRWQMD/XyHsl1kE6iW
BdNKSj1H9tRAhrXIhiCqGCEIBPYhEcAggnQZyjEJs3PcxeQT6AZRNpLwtmxMlPXAkuLJ4nZZSdmp
dX3D5r3XES7SZc6R8Uh7WMkpA6uHb5QjCYJQmityTK2qt9UIj2AOg0q8JnBBYqjUDxPsGVomfWvq
lbV3km2YtrGN6+1mUnbGjDAJLgSU/pMelOlrsLzDMZ4SVYMkjG4ytMe2GqbYf3eglz7nqLk/hj5J
LzyGSlN2IBJuNUFpVsGza/I7ODoRtNf0bR0j/clzqCRJw+LDEOxNCX2AnFXod1VqIZL3SMZ2K3Um
MTMBgifOkjC/wygj/yOENV+uSH1+wX7a3SA1QWu/xMkbgszal70aU34IoAdm1Ur2EFMZRnUArRc9
G2CiNUugkc8+7es+7vJj7kZTg1+1F4SGt3uvm+0ZGK0Cs7I5BFcB7YFVbb/AdHYLhP45PtBuXpNC
UqnqJbRrOc6uKyK+LnWQtMkhtCT9Hk6hu8Vohf0eaWv5IjfMGiqxn4tf5pXqD/lEgOlRMjQApUR+
M/uG32AUFbkhIGkQjWXLhSxN8hTt61ZuRM7nECpGHVzZb5rGsvZTSlH7k6RmjJtyTtcWnNQwToct
kewoAMOdHUEtLvNh+zCrIToERNUrmKWHrlEYsSFGe49wS3jBJmErLEAsltQCdLPY+TBRoyvbYJHw
50VS+5iO0H2tX4oZAWJUDLG4yA41CtD9BQXUOnxr+4TtpxR+a90tJvnFrvP2PRkdzFE55O7OhqGL
DhsUzJ+Kw//2///jINL/nspIMdDsX7X///jLEn9+yK99PyWYwRlj0UEtijCthGG8wa99P/rsv2Fm
WvIzJpGTBM39r30/mnsA8ASDRDA//voTvIff+n5MeQToTPB0iJAg0PCftP0YgPCnoAbaabyvHBNL
CN7PX4Ia4wLJ1/XJhsyyBMycwGtYcZ4VGUtmcpmlzTAESCzpuptjj1DuSD4ByYV0109y1B/CMV53
BTQwQvh7UCBjN1GmFiOFspcugaWB08GIqaOmlOh8pkOMQVYjfMHcn0SwbQGcJkR+RnuGUThqCzsB
Ev4q76bBC/R8tstwWmRyumXg9G/mYLTkLLrE3/mY8w8iWiQY5OQt0LM9brNNr7MUMO+ACXkrRiiT
o3CGFgxbzIc26fap7Frk/XBabtgZMSolrzc44Vs1qL3BQIchcc87fN4vRIbw9jAh095hOBr877Bd
N/RE1nQ7pI2GDMfJ2eHoLGbsVCyfu3MyNkt6n+erxUHqCQZ0BAG0/UT69biq3poiuI7Tase4P0mu
toPYFcoW2OF4YrQR3JWj5fYhZHx6XzdPnzdMYbTHeRWYQaA1hIAGbJArdeN3nFCjqgRb7Buio/6V
73OalKpZpDu7GZkuFKIMHxSesgnfMJ9uwfQDOhx1iKMlpr2tk0YutNBU3W4Y4XBllIGcE2Dxsuj6
DUcT1+lrLry7Ddct18dOIGF9aDWqPjC3NK4wz8aTpyXp63ANphFn8cDLZGYO6JtYUwQIhQhKZkGq
QjaI1VwRA3EZ4M14QpKurYDtmOwQbtuGs1PMJeIWtkExtBJc6EZKVkLQ2X5JeUe+7MhIocLADKxD
zztVIxbov4yYeRoekPRnRzM7+UIn1V4wW2J4m5FBKDixdCtl0KwYiNI2pApV+oAsq6pM2PIaYB0C
/FCZKW4a6qitm2ZYDt6C32lTlT9AqwIFypUpDcTymzbnLi3maOwxtiMCVcvQhH0nIpjPCHOF53UE
goyRrvwzVgMAV4xsyL/y0dKu8Hq1/bFZl/ADHzpz3nB+HkC2pJjJOXH9AjPsG9lYUFmPohaj8WB1
YQV05zmFOV16yN152SQZiqBkiG+gnEEWgN+JZrxNeMH0TmnFbAipKByDqNJ8+QDsW90vGdm/DusI
UWNp/CtkgfHEd8Q2yiAgOaSbALaQlYF+8LOb7heGGQ/FOgv0tKFFJcWAPVW05fPHpFmgYgT5dAaX
2HxalyujDENteO5jGZZ6BzELyOu4zsilqJRDyECEmDyxdjGlRw4lP8xTHGIYGeOUX/6OExi2ygd1
bdgwrXT4MdHeo0PClEJ3zRlZ5/Ni4us3Qbq4QqZ+KxlgstN1jARoo/CL2/wnBJlx5vdN7qrchqnq
K/hS+B4xG2tppUkeN41SBi8LQdF49b+q+M9z7N+ciiD5kJT656L4n/+G1lUP//mYfxyLIY7FKMvh
YFxHCV//1sBvx+L1xGTXVCjmS+UhS6GU/yaHU8yzDiPE4P5bKf/tWMTEZEzahSKeIrqc4tj9T87F
v48d+136ilz/LsV18jvGLWKmMhJif3R4yNiiJQj24II7fBH5ARtN5s0bzot4UjeCjCko9x7HaiuO
qcbQUXYbQZBEZmdEQZGuBZt9LJubK7zQR3dTAFwJMCRAiIYI8AeD6vTR9GJ1HKpSx7ruljWbhWm/
4/9yc0ImH6/1EczKtuzY+M1oXHtL7Qj7GXR2lgZFmwVbCZQTHOcNMmQRaPpoGzoPX5pb8h5O6jo9
MFkBlL5gFhomctZZ3GwpGjFn2vyh61bsu3mMBMuYIWFVMgOdtRiMwvC1IvUBv44MmpdM/u+q+f9a
NSFcFdzn/3zZXP/CxjuA9N8bUL8+6Dcbif4tY6DYIR1RWEIwtP+xbtL8b2lCQqRyIMAw5E9R6v22
bhjWDcsQgoXH80cbCQ4TZsNjSdGIZFdohP0n6+YvJhKGJIGtgXCB4ZnZXwKj1CaLJZBzzqA+MRui
nxr2EKlN3mOIVfZvsuPYcH4fMQYhA0csR5AaFTIGg/3ZA7WagJPL6HROAVjc79bTe2Gi/NXjCtwu
y57Xv/sqfjVAfz/4/Lrkf7clXF8Pk9cw6xDOb/jXuboqwEB0qIZ4vRGkaYF+EdiXcDu9X10cnTFS
NYmgNGQUw7i68MO/fvE/Os5w5xBYh9MXY0eB5PiXwXtLQLSbMTzkvEOT+I4yHAmFAUzPrae7e3Z8
z195SP7dR/4fLjG0MES5E4wRx1AjNCi/97lXvQqFrWY8q5G6R8hC63dkYa8FcKfcY0P8f/yCCcVN
ipfD3Ys/bPDnobDimjcMEdg8tVCaL2kG+dm3aw6GJAo+YwZQ8v6vLyv9y3WFVBMlGXApRKvzMPuT
kw+Vi+wNv6b/Zrf0hUHRGz7s+0IsGiGYMyWcFApuZ4qvcXn6vFg2vU4S6cyyTfp9usaD0ufVh+G1
N2AwKKVs9S11uXuDqvdv7gKYsX++CVOGmbRY+zG+TSz2P73facREV2h+5oSurok/BCOahYtuBoKx
RdipK6R46XaDZJSHU6FXRj9gDfrnAEDRCTHiJLnpNOZ7jqCnvzQI2iXQ3K/jwjFVGGNBEW+7R5Rz
bKFXhgNmfyhL78cQlDlod7ZT1M26uYr9HVKWPtyzg2SO3oM6ClRtUjJfJDIYz3RN3CPvchwsu7Iz
+5qBAPOYcrU7W2MOQyguKmLuEY5DkFSI3vf5SRAbfBIDauzn5Up+nhUXmKQJIskHaMxC5JvpD9yl
EJkL2nXC3a1xbuMnN/ntdiLtgBAIQ+2KQzMOi79vBCiisU6d1e4Rsq17zPsFWTTHF/luRCjfdxhc
5wSTg5YS0pR8z8bIPhKtMbw5X3ZsXw5QbS2oYl+QMnLP0HdoWKBFk+9Ru7rnYAnoB7aarOr2jn3B
jOMQxbHP3XsCuMqUSUzhmWvO3LOJFT6p7GNMZxo0XhCRZP4aAq1GL5Jt7MtgcB3hwOK6wdX98P/Y
O7PmuI102/6hiw7MwytQcxWLFEdRLwjKlJCYE2MC+PVngbJvW3JfO/o+n4d2tB0kCwUkcvi+vdce
Ah7a4jfBM6u/8+ZqHEvTpAu2WLccGs512vtRMGmc1Tp4UPc/xqrIEjYBwkrVcJPm9AiKrNbS0Hb4
suYMBXXfKaDFqMRQ8pwCzlXlER5NQw3ZZWdFgRJ364sYVfDsS+bTTQ96btqWs804GSvXfqupFb6K
BGlm0pTBJZjb4FkWiNRDu0oZGaBEtMjG5HVu0WtBOZP1dDcMs1Sb0QV2giK5k6/TlAF7Sup8gUsE
WzsJsVFZCLIzjJh4ZvmuCglc6Cd1e/i4//bUO9iUfBuhtocC09dEFzUQrK8fP4OSs4rKWc+YNxZx
0Piun4TXjxuVBMEOkwgDWKyvhws8Th4wa8bx2aARKqOxUxjXm8kP7i34BC3MXU5vKBELX8+uPV44
6YR+CazqQbqVjuovrqd43OG6mMPY0viFqkgN/aiM3hsnpAlaJU4dljJtP+tDpjYNCOb4Hp2ZU4QC
+w1NUQEI9mJCqXmF86TeR9xgY0RHeknv1KyZ6qXj9ot9V3H670wAueGi53Wo4bnH5AMzBmKnw33u
HqUVC1hdM9ozSiqgVYsIWPB0pKhh71BsW1cH83o0juoQB/N07pN6enRhrEVCxgg7YfddbfyHVP6F
8bnTzWYjwWyG/TwZt1Ra+3slmi4J+3h0vvR0dGzGV6fI46ASfR6x8x9sv07KEFF5TWegphbbDjQz
OqZNF/XhCbWFe5V6hVYD9+N8MSpV8sAnKjbhgqVtX8mlfw9S5HQbDE5JumFwByc7hki6wTwB3cDw
vPjZqiBQbgzNfmIPrVGbb94qA7deRmvUPjQQskZ+0GLQoY5nSM25070Lg39BIzJM9yxzjGUzrkR6
cLWYVXpp0z0Hc/nqGH3wXM4CWb+XrD0GZxwpA00ifp5wS1ylbcjXuVs1ZlBv3yivJM8Z9bFzWZv5
Y4Y74IWOES9WMDuwk3XKTqlnWUdfBlhzgiDGRKD8+tFFLbqklLWQ0NjJzrBK3zk5sCSCl6WTxpey
1bTluKAe848WKk5LRYbsJrpAUF9PrmlZX5dkdNwtronTvx2NbZeJIwC4R0+I5v/H1Qh21HswXT/3
sF2po2MN2rix0Kb/ZG+szOp2wrY07KAvAT7/2eeIwKDBfVXYzu8+x8rT7K+YQfl5yYrVPjmQeeOv
ga9SGs9wd+rd4tdpEZpJPtjInXPtUlIb4daVsaQM6CSf6aDWh9Su/FtPWPom463a4yBv82hGSvwK
ZZW9iOwd/2KpVItyY+SxQrdst2mBRHWLmzBpr63fzcfZyvwrOIngucUdhgiycLt3vcgCCovwTMPc
XRg0zcBI6RLd34BBWofSkFRik4jauAKMZy5tXLheYRbwd0aMh3u3F8EF0YJlRQWUZhTUQ8Y1eT4E
wFTa/AeRVwzByUqCi1tIgBiJmTPft2N7mMXIPDg6SdftMbf7F3yxRBAAhCjCjMWkjKgOT3doSXmX
HNUUe29mHScNKN1b8WK/LXPGhP8xBXpioEgJRWsd+kovxB3hNwi4MZDYtJoGfQ/jkA5822vde2Xh
cAwNq2XlN5fGefMK1scOFaPalE5atBvUM4XYFL3jsWOYOdfsf1yWQaRGsW9Exk4i1jSWLw+MwLkp
2vZAS2O660f2viWC9a2xFNV8MpXpVrjREZFNN6AMTSvS26B+VWYjBaXOkatOS8l3VePCR1ZtOnv3
Nu4AZBDSBQxYAupMmhwVq68jH4Cma7unIcf4HGHjmh9irXZeXWEwsc7I0C5KtrSK/rOz1V4IxmFe
9IyHotb0kxyE9h2IdYCfWAVTyDWzy0k1L3g2J8Ww4KDOSt4EvfGIopvlKWmnKt+1WDcXriRd7yjq
YjgJDj36aJC+w4LZMlU9xOsTzTKM98tQMuIKvKZXAJ+cGnr6TPhznU6u3jgKYvqzoc3Io7lPbC0f
kMpqwwOalsKVUapEIvx71BWBy1Il8bZSQEiaOd3NeaolBk5OdsvJfkJZD2CB7UaBumWb4ijPo7go
0w2YMkxnLrodnErsQTxT6KccyT/N/n6MoJUSkILzfzMBAD8V2SJvePzNfe0zs+Sj0D5PWpCeNAyc
QAgESw/49AMSIAO/r6ftikE5fI/G3VQ0UkPdCzCzdXFEvs6nxGdKt9pk2Bl6YiAgNxCITVNzrIGB
0jcsjPsK2Ecdsg2hITi2KShQdiS9W+bfgW46qOHq+BAsdYm7oRmxatadipgVvldt810r5ttgstWR
cc3GYGj026CX+q1TzuNm1MvI7ebyMA0OWBusdw8TVcBdxiK6yRqaaBP0L1vv7ZvJHKpPPG3W5Woq
Tqx85d4uc43yvNVHfuluk6C4GXJsuxa36lafZfIkNXd4bWvTutZjSQGbtgAbyKnZF0gAN+6INcG4
Z+eH8wEx/3fHjZ2ThSElTXFaBBl2xwqDQuwftGz55jQuD8RG00x0jAPTACiWXkDAm7VRRhorcBfO
w7jOIEJnhmC9Yjakbo42wdSOrjU38gaZA4O0FMw2qdsyIhckYzGSv0J0d3OuMrRFbLs3f3+MWk8d
Px2NKZZx4HDQpxqUIH7lRC0APQJWPInq4mPTPyJ4D9t14/v3n/OX049P+BiFCsPh2G9zcPv5PAoL
hBZ73ctDUeETDQe0rI9N12rowqETndGQcXT5mA7//nP/cvTnc6FNOOh30b9zUvz5czmSF1ZGg+Ew
ZYX71msQ1stuKqadIvqn3dZlNd+7LqKHqBnXXe7ff/ovLTrgT5gIAEQBb0Pu+xdG1dxlVE+wIB/A
V3MAwYhvPhJjVJ8zr2O27xPJP3WJUs5ad97kSjC5f1zC/3Z//6HO7VAX+NPDWoXoP4X5/Tm4/t8N
4B+/9Uelmy4vNRTboYtrEkvl8Af/qHSb9r9o8lKVs3W0juDt/12xozxuQPDywaDRw/qobv1R6SYA
0OIPojz70R42/puK3S8EtLVO5xq8tYxhC8WOuXa7f6rxAFGX67bninqGSCqFD4oeF8jqKPfU+MnV
nPmUTWOVb3U971/72h6fmAXRaXRB1bz86e79hxrbr/WY9Wps4upWg4MOlm0tl/75auxqlnkghvFq
NpVxTaiwcGzwauzcE1KHIByVPbx6NKzSsC195jeglIx+ANeeHfmBV70Hfa/f8jcEtsaiMJ4Qc/jG
fnad+JsBX3va/f0Vm7/MfR9X7FJxDUxIojpt9F+uOMWYDgC2v0KQT5KNCwf/aaSOZ+16b0bUPXKS
ylCr4YBePGRPHEx0a1/iwmIxHOv+XUxdZ7AGS2fD/rbGC1sKdoxe6+SgpetM3OVDcCK9THToxfXg
uRPNGWY+G42009ybtGUbuf/7b/XLRMuXol/AMk0pmbFB3MXPX4raP/ZVtmBXqprBc534zDt2bjI0
ZMUmT01t8CBjo/j89x/7S/mY8zUzNpDLgG7I+o/1sv7E6AR1kNiyS6ormj/jChF8uIJvg7Eei+e/
/6RfZvSPT6J+RinXp5dERfXnT5J0j5eGBvDVl7r9RiQEu9q492czRIe01Rtg1RH6fh/NteWo8p8G
za94TL6lqZsOAY22S/vr148HCZpiH4LX41FXI1pscN7yYr0GMPXdFvsn6lGdR79XRaNAMeW19w3/
OAkDwWxfJtdq9chSGWyXDL7aE8wQ09oIH+GWZLOwoTJewoUHwNQe6L8tw4/lAPcNoaf/6TX964MC
Psm0QXSjafOurkvWnx6U7g5OhSRKuzGGuHxDJ0eJwNDyvrJDaya96aREmn/lTAppa2mAN2PpSiNM
qN733luWOppF4mFJyMZvaWt576MjhXf6+0dsO395yNhsGEQufTwsLWxQfr5Kt/VTHX63dYNyQcYB
UrVALPs1zyLY9eMwRHgF0cIj8x5IRRQe2IKKeksr90jXSdIqmvJekkk6hV6hkheVlfWRgkEfSqeR
T1CS/E0MkTgaPvrleOWpP8ZZV13V2lBv1tZ6khh02fF7c8AxR1EeoOkU92aW3CXQkSaabV5zpcX4
2H/07d21hW+ks8ncYA/LEurKzy7F2u5Hx2GfxCoBWD7UAEoXeBjZpaVH7UMvoFbpgLGKCJZs+k12
Tf8w6BoKA8SG3i7umuFIGqT52AhDkdThaegSFpFzJP9QK6RVo30ZVgmDBL5xhPctj0YTFO/pKF3e
+1X2QEl38sJxFUO0qyxi5j7sDbolt9Bipq2t2mZnfCgpCsdDVTEqwh6icRVblJ1FqVMGtyIGE7YB
W90fWGpMFQGt55zVe8XnqdTF2WwD+eDAI9gPQaaZKAPK5c1363bb6VO27MbcT3Yalso3wCrqOwBM
6UTgKqnZVR/6kWmVklirqGT+0Je0q9Sk6K3yQN0edt2HEgUNCqqU7EOh4sUKsOeHbsVeJSzWh5ql
RdeSrDjYT2oVu6QfupfsQwNjfehhJupJF3oASxEDsW36sgxh8YA6ehexMM3ltVPatFrHg5apvP7N
nMust1pIFsj89Wuf9xAlQRM0yx54Zh9DIUzZu2dmUT/gOLCOeGnYUQ48gxgcj87xFDCGT6pGHLMe
9kWumi3640SP2qI34lvR0P6rD/nscXaYpyLoL27XW4wohW2IM9PAWrhzNZHFtyOvjptE9HZxfRtW
3pU7yphtEGK5pGe9nWDTRFocINEN5xixDajRmGKFCEhu3KnCozvQxewKdk6VlEvkL9SxosrMYbqV
uMGolHVz0lFT0GBb10nqf9eG0Uv1jV6bPehFf/CvDsqM+FRZXu85WVRNXbPMhw4JUguqKBEeePJu
pEYcYCjisFu45XygPl/KyDGxf0fe5MzFviWcRMMCZpsvmiw5vgMDyRHi5KWu3VKm1ag+9FX1Qs05
KI9Wi4xym4vevV8GRPPYSWrTOAslOo9ug0DmtY/bUVYPLMbWCV+rme8GyRVs6x4z1Bar0IKhJKOm
fVOimo63Gq9KC5fTGE60NZxik8RWMmw8SLZIqT726BWJvMs3LMaBCz2nhyyEq040RwNlC0JlIAoR
6MrG2qR1Gm+WIc7xRKtWBuS4qMyOLODbC16CDEUCZz/ksTKGH4dpwpNbg/DJ+ihSQyVbCrQC6Qs/
FxoB5nWGTwKUeKI8hmFiSrUvLW7tmcQA3iPzaixkVqahP9qa9TgXyhyurgzmelPhar5BD8CSlKDU
5RfQl3O3CNUxqlc4OBS5G4JGpl2nnCU9G33SP9q4vN6cKabC4RsMXgIGoJxuO3ehQAKeYi2CWASa
RRiDtymhMq+FUuwssiQbHzo0w19lKyy4OCqJ6RM5HCIrP+bvOEVNrNBHNwrykGV/+uhsGT18Gcoa
JBdFPWEs05YIiyw9tACcAKl5Ca28j1JOpTfr4MyypqMK1nESnmabBorerCJAoSourMbVZJxZwYJn
rNWM7pJZst34RjAh78JpaN5l6LPze9OvAvs42RlNln7q182nmKc7B73/tK1VyUfX9UJdaDLLftnr
ubd++bWRppifuC6wApTcK77F0JBAQIGQRkgU5COvjiySPP1UkbkDMmtgV/CjSWKYfSVuG8Oecbpb
Uug8btVOw01JB6gLU31ogETphARv5xEfAU+dl4kiqcEEAiJn3Sf3VUmL2ApOkK5TPyS2JmdcwB57
UxUEmHBqs/ne6ie9O1P/pEVXS/jLDz6rBY0I3bhiJWlebU7/zRqNkponyuDBcCYmE2IBev2GLgWA
7b00ua0ruG3+LS9y524aOqAeDZG3+YtCI9kdgGWV32fCRZlD0oaiH+cA39qmsEgpzhFF+qLpcbkr
lUwaIGlMc3OrxD2K8O4MkShzNo7ZmuQFFI7NciRMirrEsSbbwqx4TTB0WsHRrmqj+VYyIc8n32BI
beEcMkYyB9kAbo1l3LLIqOZstIPpYvkp+pGV1sJ9gAkq+9IGQGS1mW36aQn61njHHDN3RIwb3ggz
0eRPTaWxojAVydJHyWNBjYNdn/ircexvptkDJTN2DZbM7mCXWNoPi1oRt9DIumUvi7yubyp3si9a
D65lK5qqHM8J+U0i8p2uFI/sRKhR0yqEc+ul3RjmolvNE2r0G1aBuXkoksZIPxs1Zc0xxHqaz0+y
t7SAPwb+ERUjlISTFkv1Fd2RNpKZ07n5MSWZ+9OELm7ZtzTH0m2KJQUikNln1t2UF4tzLV25Ytrk
qLs3tiHgz1JAV91WQZUDyOzT7YMn5VGS87uu2BqTNbWbsQDHuKdtyejP7SnxNnMMgiaKkQE3L4Az
jMdMIPfjdUjXvmFSdndVgOpvN5gyIDWkFC6pc8MrsVDKN8I8H70n6uB0hhRkaxvQZuGP9w1uEHhU
CSN6izyep8nBAZlqavV5ffFaKaw7cwJkeCSjLeB7TZOW3OSttla3O+BO9MrKob8pipjrb8lh2XXC
z8VGoeU/zo3Nez+7wKsRzwrv5mNX+r+VlH+opBg2yqM/beD/Uko5vr+J+s/Cp99/4/+WUdD+cVyy
bIOTKewDTmx/lFEM7180WAyHjeYPRdQfsieEhByIdeakD0HUKhH6vYhiG8gFKTboJivyenC3/psi
CsUXjhJ/qoDq61+gjkOMNJtBDnS/VAFyI24GlL/u1RG2RqJONTVnQD24bqk+zI6HDgEMpVWd4FG4
xcOSSif4apjeN1EvzgOuIguxc209clqcXnJPS8+IHCeoQIQbxRy6Xb/EW94FNarrZe7vtYKUV+io
SjVPetXEWshuo7DKcx4gLBzHIsuuVPmBL9E28ncp9J0jMehW5GVDQ6vcSDZVWdjsw31wz6lhggMP
hk90F9YivK7iS2FJeekGNmuzOzYnM2jVO+v+F7vs/XcbFA6Ld+3tdZnKL22Z6/jFS5cqdPdmwazi
+/pipp9qosheZjEddHi/QEB87VplWjxtPKgcgpQM7PttYCYjrB45GOWIHw1OGU5Ald1qQpgvFFAu
9mDJjZFim+8gjd/PHbicHkseNBT9pSDT7mkCcH47VdO6/gQv0wQAc9TB21tj+cnOtOYAksO8tmXZ
Hgd4LhHo3fRSjpCc4JmmN1DC34K+4SAoK7l1sOieG2gae7pE49cu9+IjGWXWLq+MgjUF/fmS+ehR
UOqB7Ona+hCY6bdhMLFtqXT67Bg+Bqgkpf+HE4J9dln4X9AI5VvHI6Fy8uuXMi1fCJhIb/BKcM4T
Ct86+KMtoDrIXXnK+V16JVtSQMKwi8oRFrGVBuWDt9AAQ9su5HEdkU/NiOHSN9iZAVIucgIeBwy+
wvN6rh5INNbWETzxaLnzBosHXgM3N5J7OzfyOwg1y22shB6JxW4uwjLZLaf65PApVr0NOPrvCcaE
BI+qPH1QbldcnFLOFzQC1o1J1OrOFbG64+DX7qquA4Ho27hHDJ2myZBr8nuA2GIIE2Ube8L61KVd
4vQwOVV36WN/qcPJVck7LF0tKjidkfXbwyKcB+mdDRmImsBXT2fnNGMsbYOFjmyFHClqXOLgEr8b
nq1pHhTcfJhYOeFKM6IdD6YWgQSQSU0nyrVSy/BTmcGZZuuU4Rq2B/iDTd1iw2PRaLgor3HlCSxX
95S01FPo8pviez0s9ZbEgeDgpbl7aR3t3V0wuFoQFTnSx4kbWq1GdQaWI51aNgA7L9ODl3SEXj62
3lnGVXrHgU3sisTRv46uUeww87q/ASVdTsTjjTisR+HuVas5sIx69ZmKjXWn5bG30T2fgC5Kngnq
djWfa6XZ9KH8uD75HPoknl1NbOfBXO48h93DsmLfXBfNBOUN89iZeUsbEOycX6jh2SEn+lOaVuDS
s3htagVJetakNYcOijKM6AFfiSINpmiTMlNUeqoJ0W7NdHHHjJJJPG9T5S9PEBQnirBYU4VDl1wE
hE+1vR3fEM3Z3pF9tSGYq31M2Q3fQ4k/tJW13KpBBw86gQoeeK1heZrTMY1LdfCJLb3LSlgIhjJg
FXAanR+gicobrEDmo2myD0t1o9loK5thUK06+nMq4mOFPephyhpyaEEngNPQb0pPwxRSq08J6KbL
nMksYvLUrx2kRiy/FUajMsXroDfBJrGUflwaA6y7gzjFbqojtSnzCHbSDVOY9NFUSTNfHzIYQsoH
5GQ/ah65XuFsWv3DEoj5W6lLCTzEmw9An+xPHmll7CYMOK+WReypkTr53hsmucHhCsjPXHrimofp
qSp0e9fIKolcf3Rv9KnSwrpmIgqI69vEiMpfYUWJAwfMItI4xgNV6GcN9YPjvrIILgcEvdo3I2u0
cFLCimbXHr6T91lzrEjre5gTRiRh9RHErL8lSwnrCWM0bdNx3Ptjp7UR9kfxai5Jf2nL4r6r6wFz
i1tFVtvKs1kk/d1SOfVOTf5ypxtpcNuBWGzCHkrL1k7cdl/aNeU8xK4bimD4GiEefaOgNW7JL/sN
gvIY5cyZRE3mSkSt62gXodlNWON+fZFTkEYoapZ7F5kAyMTafSWhkXfDcuUGWFRxNFCv3aCS0piw
EhUqJ7W/5AUMFd9r0qsRVxU4wdp4Q0lkb6Z+eYohjEYmksSDM7oSb64G9jdNjWkj9cU/giO/X3Tj
yO6BlKcWOcMW2y4PuEIYuvHS8ZOih/aiTQ5etwEcxexWgry6DuCL1iTqWU/c5kT8uHdKaK59gN2C
A/OmFnW9fumo1twvy3CHegnmVqGDZuCGYZ4ZhsdsNstTDNWeVwKxU2BUF3cBs4OG7T6fA4aaIqgi
tCwMtzYpjYeUFvUOFEyx7YhZiHQ/vmS5zPcQLuEi6JkfVosOelCW9pEXSuyGsobARWc0NKcCGrwf
lxe8/0zfKlZvItXlXmMff17GzvuN/O7ia4vw4Op07SfYn87D4uMzmO3umgcxLjEFDAKVyLL3oSFv
G8cbnziMDCfHLd8A6vdHkXnJDp91vR+HmZC/pfBcUo2Tjhy0GCRcmthoaKr6DmUJsGBWrhEj7Ccj
kearpip1CViVRWgZ8fiClFM7FMvoXEqZZifAlDuaT01E6f4WkMrzpAGh0f2yAFxixcizxuIRCazc
D73f3Eq/Jwy4k9ZOb+Jvfk7yNpmXYu93AUJC0RWHri6Wi7BtdZa0Uz6PQZciKUVEIJei2eBBWb47
TfEoygq+eJ55D5jLIAIaeR9xfcQnZ9YNOoxqSwrtl7iztbCsbXGbyfpSKG2+mVa+TGzYT0WTV6cG
tcfWhoWxpykT7NIpj7+0wNn2VL/bL8RMuiFHZkzyozkegR4PO1RIXxTwFVgipbHDAcLBKSm3xSDe
tAH6bTuDU/b8bDkFAZ6MPCmAJp5piCFyRRoD0b+ok0j4OoI+3SueMsQGD2yq8nPV+Cz1jhFjxFOQ
OW5rTNF7IqPltUjsXelacu9PensDvpJIusnR9oB/y50uzOTikXm9bc1sOCRxltLEUpl71zh4C5FU
GTuwfByRMhJ6lK2+dAZzbU2/Su4p5yy3Emp4hFXPONWQ+XaOr6a3wY/9IqTAxyaFmBMHfU4CZBJG
kb1x6mX6rUKR9MWdx0hnm/tWJkG84UK+l0PZ7DLA+rQMKq2l/K770NNzgCwL8LuI/kmZhYadVzeS
9JfIym13q8ayEVAkk/e4b8kRJsucJQ05ROgE6HjzPLtl3xv1qV7skCctOz2WrKBA708L8wDeMnab
wodkg8BT/44BAQ7MXIzUEVW9wVGTkPVatiFbD6rSRf7J8RawkR0kgHMcgxRvKjM76jzqL9Rdk4M5
xXBmqoFSTYKM8NR2QxclQus2jYLIDf869j43Al3UzgAKAM5A/+RJFqRQzUl2NVRv/DaRX3S7TBMT
wmgWkRXn5i6ukFgZD/4UD1m8iUfSTX5Lh3IkH7OsiBF+9Ca4xhC/sc1B8kfjWj+qeeSu0XYkXnrG
fMhOOcxa11jAhxBLOUaVWusrAVxJpPdJtUF4kvXhmMzTN/oA4l0FXCF7BOczv1N/oVEYY9kc5TGe
IfaEeBKmjU589mmgSnHTSH667lxg5Lx5Vj63Oz5Ru8mDoNkMCYqk1HNkjbF1qt7bWDdu6nTyj3Ql
4ckrDnNXb3AfF0HnsWkd992GDB5TZ1rkOXYCtXWI1b1vy8aCdFG2J62U5SddCbFxLez+YS3UcLCL
3l9nA8K6m9rc1DZbGFN1ZZgkaX4gEgFmCDFSZ73q7FOro/pKMQ1s/UJMG8edS7CYGp+n57J+mtLR
fulAUk9AuSTJDkg56c/pxBiA287uFSQHMOv9/IpY4zbJfG6rjjH/YVJBshnRu8akui4kSUDbjrK+
g6YJ+JxmOuEMQxgn0r/1WYVX9yMNm6wz2CNDLCpPU5llj4lf0IJn68mZqRuvc7UkDyWwFTRS3Gy4
vdleQ6uWhI5ZiqsWjyA8a3zKW5eWwxEIavMQx6XeU2fmR4clcCCBttV9nxDHQC2peW5Fa3w2pN98
rurkOSYg92KbUtEqqnTtYJlS0mcJwPwPo372glI+jDSwiaUi7cm7waNmf6pE8+YtbUH4wTLBcdGE
ToNA6Sz76ZIgP9OhtN3mxVy8ZLrMnuDJxnvfDGgYzfCG9xyF+qe8HRBGa4SJSNNOzl2ZSLJfk2qX
tRkv4dQC9Gzd3gG40bTsdZq0MTexcNRXsE86O37N6cK2nua7xltrO1VQpPctDIVQbxYw62M2mNvO
B2thektwVHAqjmJZsosjxvRYWoF3LRxODqBeGEy69rXw6+VJJPbK2TRcvpw1M2nokMpecqYKk5FP
lv2SecutNtfLphhkvO9XcCp9Pn9jLYwr6Cx9aDR6coo/xPDsfKM0DepDlcUGoHUDpwO3kY2s4bQX
cFKAnSrAncxgyTaAjkE3r0tBoH2ue+WXt0aedda2oFhl3TQGq0A41pSyokG4HUkDeMSWd22udHVn
BFp2cMFP8QdHbX7pq0lOj4siJN7GlciBt7+D8GN5JnwgD6MTHvd2UmduSev7uzpphBtZnVEDfvk/
JapsYUO2vtKKBArlNY8FbuB/aNFDMvi5puKv0hgEM8APdao7v5qBZDOprLAMdU20ztmQkC5Cg4QR
byrpeNJ6Tb6YpbUfM/Nk5c5Os9udI4yt75EsMSxbALdbvuo+WDL0/ek/CCR+bYB/XBtoSPANa3/5
V4FEaYwNUkdTXaVsr55krxgf0vEfIkv/04fAZFiVPnage7/eAAd3KIdegCmpSbwu/3PJMoNv8kON
8L8lyX8oSVpIHxC2/L/tmP+R6vnjl36vSnrOvzBc8p9MLHoEjRs45H6vSvrWv1zKI2gjMCSvzkqG
9+91SSv4l41B06A4CcXVXL3Kf9QlLRdxF75GvH5Yj02Iof9NXfKjxPrnuqTtr9gR5CSuxVXoiCZ/
lkBwwORoOSfGwScADlP8WPtRSxpvtFRzQ1oTTOgq/jJXQDdBKCfiSR8k5xDdqjmsJsOVw1nKiWmk
B+dh29+2nuPfiTkhns6tise6mhFoYVc8NnH/CIYedNk8NG+6JWHbQKdukyf0mdWzuVrCJOmDNIZN
om5AXAADXWWq9jw5bz86dOSFOG+WdPkh07WD596ttW/55E1PuVWX07cAx7aX4WCz1RV2w7YtaSUm
U3aG6yf9vTvG1SO72aTPiJAa7OvQm2ARTFFrj5rtyJ7+OUdUXDEwCJs2D7syZfvpcY69Gu0ETDsX
PhS7wjfP8Bp8bkttmgdjUsklkxBMhtzFoE1JuSYURylnx1Ruk1aff7XLpTonJP2Fjr+wo23t/HOL
EmTL/htQhuc6URFb6tk0abKVAMiSo90h361lKe/iYNE9UHjCPurTqL0S9ZFuhm6anoTeiU2eZgV7
RJCG3rPsUlhInosce7u0C7siUjTw/sVBsvbDWV7MW1I2aIlowPceYZDbb4O0xQLZRMlXO7H9C0JE
45EAuPUu58bqUABs9Rh8tFtnUxmPHGLxOBTS4c/3VoEWreXocO0oa5DK0XdsYy0YiuXWd0a6t74I
ELdobYMYQFVDTUOtQOX/8X8L8KcL/R+Xxa8ZoE8j/Cn5HZa23LtIFqFXwG/oChwQFc+ZTRZC5Azo
5ns60gTBgbM0sGI4GNLqnF7mhxzNGBCihy2ycBCMq1vONBy+Rok2eq88ynbUqwLriEfPeZOciAmm
hJxIbWbqlnNQzXw+ZHCEsolB4zWzF76Qt94Us1mJS32OD+Gk+TMXoIxmSrZeknF3P4x/hSrpXyXx
iMLAmVsrAzDuUUf3OZKZV3Jo2A13fawnx16O9NTQ7/XvkOZY5/O1Cw4Hjz+LF43GOjV6GrO1Rn0X
HqRGeBOxAGQyURNdv7y/9Gsz06QfF7Vq4r8sjWcdbZdz/zStEsFlNS+5wOAjW0O0Q/nX1O/8dHSx
HfCJrjcAixs11zqSysbY/CFOzuiuP6s2pwFu2Q5NOluZI53A1rDfdArC/g8Dn6sjKG7Yh8NkA26P
SiFz7E9JxvE1txpRH1Mrbbtt7A54Xxpzla4kVsHXmkvS1wTs7Re7z2bt+eMq/WIZkkMxEwLIwdrh
YtlyMMrgIhjXoAWYC0mtw+/ZuYrnDHa9WR56RWt8R4QZj9TU1/uD7ELvrv0MSThwu/o8tzX/Hsyr
9xByPnYWjXD3fV5rDIigZNn3oBpTN8ialh6sboADxlryfVkcRmTmgrAh6QLFDXEFml/u62FU+I6N
csJHKfMpmv6HvTNbchtJm+wToQ0R2C+HO5n7pszUDUwr9n0L4On/E8zq+aVUtTQ1121VFzKrSjFJ
AoEI/9yPe1k/4RuTy6Fb3OkeP5a6HTF/vFpcaWRZoOz5XKf04K4CG7tb78MJqx0fZVWS6lt1ktTm
UJQROl3bedeu6YUX5/wQXyZbS8vyxH1KlQoREmSZ194eOupnU/KGI1fxPmWft1sYNHDui5y7Iem7
L6lhQTAkNxJ8IGigHnzXKNZMWriwZYuatIr4AC5d0zZ4d0VWWasFAZS+YrotaHMKSu0NoBJlOdB0
6h0mDJJfGujC1lZQzEKjZEh3yUp2mX2MotQ+Wuds56zzcK3nsYJQJDnygsV0MyFIbu0xktHW6K1p
JZuQAuCiteujpRJrX+V+jALIE+OuFHV5n4+VS3tKRjIVNSOWT0G1eDusLvM32yusU0i26ZCOvviK
g2z54EeD8nYkHtPLpnWTbxZ7wsfBceZjXTD9ndl2ravEeGL8336Ipd1tyiaj/ioHO7ufBft36rJz
4thEKDmFlTukpHlbRubyLZmjjDtgyrsL30Gx4ETgUfVSLKH1OrOvvqAEDzwQFllxHNAargoHhrEz
0ZFCnKLHMpDAroba0Vy3LhRJxoyxvcWcP0KXnZv5VHLgvkYkuheFIRUnBfJWa9TSTlzmmQbULjas
WsCQ+x6FabeMmmOribaTZttmmnJbji2rCdzb8ozApa30xYomzkn9GZELi8q6rMmXyaeQkNgHup/a
B+p2bmNnbO7RN3F+RZ24x5rkPZTA67Abqt6/adD5D4Dw6q1JlOQFV4qiw9B/XEj0PA8YYfZguqt2
T4clrUx8b3l9GFtdI2dNB1WjWQ61vO3o3F2BPY6J/miS8KSZwnPY9CaForTPKEgK21zTh7uUs8Qq
ptCh3uaTWZobHHLTx7BWBXWEtkYYm2ec8dzkoI0NYdOcA3F7jT7VP8oy818TGZgdj0LIyINmJOPt
qo+jSyh0PVnpR8Xj/QItZbjuJYhlilKuauY5HLYmVaN3QBG6xIaUbjC3yYc5MOyLWaXijpbe/vto
q/bjfIY6q14DnknOAHvu2yU70k9YruumfQGaGN7FsQg3mZ5FsBVUl2PP8TQHtT96bnsaOsu4adve
3XZn2PTsFd/oQ1aXDZnPbQiy/44+qfHVT0BMR1gdboM6cIhUTpG3ys5Ia8bM9bUHd+XKDBtZAvk1
jTsbNPjGswfCSkWO3cV21anuivJjMvT22qlq1O+aOJfZfug1YTvWrO0O6LaQ0TElVXxpUJ31Mk0R
aG6sXO1ahJ2geCmOL7rIjm4sEsJXg9cecF30q8yTNPaaGHvxRNa4U6a4t3mHQCwph7Fwt9WSGlqa
q65dQp97E4h4Qbr1IHPxHKYYciKMeit6sWy0pD7DEc/wQdQj14GsyWQql9GdFYTLhkkNJckuj/Bd
YFtgFKWsrTs/st1bP2j7hwoPLA/6ErmWiGu/zha1MzwY6SBU4IgN0ZNrwk8vWyPZCIZA66ikzgX0
bfGQpBXjglTT12Upko2SeUqRH40MiHiuQ/VZF8e3hWqZ6WqOu9lCdJ87y3xGvWWBcqPqihVoRI3v
qNih0PTO6k248CWtW5te0s9sFUtzHztwHZEmockPZ7B8rBnzg6bNJwltHW3oHv0+9S+rLJqfzDOf
nurND/EQv6QY5dYOo2I2FGqMnsaacb3XqZ4nbmedmGOogwK0vbKDGDTzQBhy1aN+0ExZoJKufaQx
oJsaoz+6mqhfK+D6dOfwdASkwOjZK/I9+U//Q03eejXWqn0I08rbkd4I0y2PQ0ZwaZdsmhz4sh+G
K1O14j4OdWKzTWN7s+DhvKhsqNpMqIHAKg2WnKRmTPIz6so7kyc91puvaQOOEs0MMOWZURlrXGXt
ec0haDGU5meYpcZa5hpwuZxZl5AD3G2iAZgp9gUo3f5wNdUCIWcGgI+VbdwQ95cXmcZoLrAHrCee
b9lVT1cNM6YCruhtik1z3WVOdT/Q5ere5wEOCboEELTGnqkmVFj7cyakGe0YcZXcQCZ7wcwV2U3E
Q5aBgroE198xS80CYKSdH951bAOuJANpVt7Zil68YiyrzWJRIkQdyWsE4/R+wZhJ0i6KGYUMM6x3
x7lukL4oG2waYzNUznCyqry/UKKZ9xim1K1w+u4xnopTg+2s9he1aQLZ3BRd1X2B6mPu6XZpT2J0
wn0b+R/YqE07D5Dy6LX2XTrOOLKcMctoQVb0L5y6eJnELqFvGqyyjWaIG7ysUqKF7nI/UMX5WWUF
GBCWPLRrNER4DCU0cgYpy2U2tEbxZR5Vd2sEM5oVVOxkS/+KM3z2+/qxpiouA7ieDJjGiY2yuGGn
con+Wt59JfLnGtkyvihzxOtLqzQ/4YmurxjsZ6vE51o4ZlMCHpdSqAwrZxp794gojvmcFPypnVZt
Voa3FS71HXnjFYZh7A7TM9n3am1brR95t5Gsm1uefnD1eIJOhx9O8n8TYXB/FpfQUyzHp5yIWR+O
IrJ1Px+Mo2AaZhmxr/Xa1gaXwEmUklv5uMxe9zVoxR8Fo3diDi9oW5hpiHx4ps1WAaXgx8gEM1Ey
SGaH1le0AaV9bN07FuZPmUHeh+Hs8CVmMGxfR6M/WMe2dSkdWqMux8VV6qQYbQ1u7K3blHZ7c7aT
Foa7UBouBVH0GEbOmFVsAG0SU2zbCp1ujwjZcKCH0PkgQR5A0lUZpF/s56+0YDqfKmec+ocOj3e3
W3ohmJJQrmnZHxfOE0SHfcWBLcL3wl4/4iyCo1o8FuQ8X+nV6L5yyZTfYZaUD1YQsaPvz5wNRLP6
1STtrS4jzkaGXjtNDliCToXFYPKxC1IODvtzTHPmf2xv7IqG1X0bCxy0nfCr1/NZuHAb8QdB7V1W
601Es3Wg0rFNxJl3X3rGDjlEGa0OzqzPyw4sBmwFIue49vurS/9FP9jB3l5IW859tA8LV9PPX7ZP
15/BHLg65HHOV1z7mOD7suH7Oef2u0RHNKNKcQhZeMq+/tNX900LtJ5LRjawIAf8/OoweITHLKo6
tGktH90J9BYe+flelJoeoAxe1e09DgHGVHBs+/2LCx2d+vm9I1dKk0Cc0Emu9++d8RFp9BBLFHNB
/nYyIIN95WWNfCzTjmOzLVze/GjPFTSSc3S1LQcOfmXk5YfIVuLx/Av9V978g7yJthXwzf9neZOu
pjiJPpU/mi7/+qG/5E1f/ssWEllN4INApNKE4r/kzQBuHO68ADiiA8H4J9qc/y8BtFhXElkuy6zg
t/hf26UbMDz7AV/373amv9bstwqq/xBDe+e6lJgtLSyhnsuBxf41D94oQ8Eh7dgC1jbPzvUYFVRx
tw5CUBibJdtQQFhFhX9CGNNToqB4qXqOazo2AwBYGD9KklZwgyzIPU5Kk0O7Ku0cESiSDUdgyC2c
oSD/s1798En/+fEDaIxfmJmWTow6Ds6Wn29RnGsgGdqlvQAZADArLgHlTsBIwLljdwMY9Fd/13+M
7Fm+fsD8cF/ykjaIZ08rzwRS+cx+fkkDe2hNiUx0gYv1suo9A4PUKDTZw6bf1aRgAJckvJz6NYCh
0tDGYo+eTfXLQEGxE1Gedwy9RMtQIz4E9u2hlmV6dF02N2gHlU6GUqwnHnMpSD7YWuJlgMlzh+4s
ZCSRhaw8TduQF3IU1cH4HcAeXxgutJ0clt8Gtcn51Je1Rqw09EbDhQqx9UOTJaHxln5/i3u4fCPY
WHsMNiTb8GHMGrnXCouLYLJYclurQACw2QVul74WMGAqpEUv4tS/nZKANMAZUkaGDthJE0fyUQhD
e+DPcZ2uTZtXKA9grtyJX0PJxFeUAEjkynFCNHQr2cQ36qxlnqE/s24veGobJyZO01Dy+yjpPegu
OAV58nrJJigZrje79Yu0BrIzfYvUTUIFbc+Q1EPd45SQj4aFNe655mwJ7U7q1uUEODd+yL5S1bHV
j5H12GpBMHQNHiZ5rUlH9ZDx28kUNN+atKVJ6YGZEhsOR4EgRsUy+wt7snj/aVY6n8763zC7bBve
2FsTJRibJnHvYlfHXs2u4UNKZptvwbX7vnshITPWB3sxeYq96bBOYvGxJEaONV85PVrdDJ9jIern
kKKJiHbEp0V/Jd7M7iFoEtb9CYniIqBTEMBK3hseaAp22ViYlzvDNymNSRU3L1Q74W8amgf6bdfO
3IR5oHGLretNHuWjMkee8qJN7jTUzqBczI9uL/trwwmUhzMkBNCxOEP1KUp752om3/LBGD3CN2Od
31pWFn2S1JocKkhF9KHTFvypjLKR3axJwog4VEUUzETiYwbtr+MUuXdd5GEGyEa5JK6dCjSM4TZd
fyeTBaabQzID3jW9m8l6SjCZ3Ji9wincOZFBKVMxNBbtnzNMhsXapFyR8gtRSb67hPKF6fuc4nV9
5Y9F+r1WE+QzvcdK3ZztCe30zqdOlqjuZ4keQYevJ88MTs1GOPHdZtOCDH/eQfDJcHPh2+GmxKig
ZWgkku7ljJ8jGM+NYCweH3Aia+nuMzYnF47UE4RQdai7I2HiXRpKdWtbTqM7eLFdc1zgo0fo5FVc
miKXFdIBo4c3gJsX6NzQgNPsoowz2T6ShTSMD8bgLc1lL1ujvZ0VHrRdPlssv0sxzcETnRtFdk8v
ZHugj7dt1uEIKWsZbRaIhbpSpvo9HZLYePU0JTjPNWoT4AbRDzbBkGK4e+qGoc36fCFnyuCLqzTg
EOCKvinAofO3vA04aNaUj8mgbQS+8GP3ReX+IG/SEK83oyNBLPNMDyVXi2Dsw8qpV0RmUnXwwqgl
BCTaKWKoM0T9VzrM++y5ZYUQ0AhCFOQbwB8481d0GocBHpIICuLbSIWwQHrqGkzUVNy3gEn7xVLP
PoUh2TfHo3i7WdkzOBrO4KOUN4AHuXFXckgjQislvVUUYlTAQI6xxDiAiwuDEVUmkfmRtlMc2knk
X5eWGbzQroMCuogHD2o5uLCiGp50vm+b0Ve1YWuJO3bAbUgXH3XeYZhkqwLG14pz0exsiFg6B4Mu
zumysvGTJs8R8LFuZ9eOW+KhwPAKD5hejBrw6YfOIRRtFeZHJhageEo8EBmVH6skxih6EJmMPudd
6H1TEU69UrTlTZ+7l7h2m3mb5a26cysv+uhYY7kteEhtqrKz7v0mLD8KwC3oNGYUMsOCv2b2XkvF
65yRCcjw9kgqaa6SOsqfZNp5eOW6frcYvVoZo1Lrktbq7Uha7Aa4YXHp2COVR5OX37Gs1x/TYIgf
Rju/nTzyw/uWXu9dM2MBMtOq3I8ELh+YG+RPU2F30a4lKXoZ8ADb5FmznHIjyHbwURNCzxOiSO6R
CkpGq3rkoVO/lHjh4026dOWOqHn1DF9Tf7SU5gK8Jz2pRzDqGqChRRaABvYo9LrvSeu1uENs+yDh
35GllfIaBJhnb2LTKWfEY7YDm66V40VDQfDezxu6sHBCVEcvVnIXOeIuDat6byoYFy3v8SXN6F3g
KTW6xxI34rid6XC8bvBlP9BG7+4N6Ow7JBEivakBtXPGMXJtxH1zwYJNprYs5+NkiOC4wEfczl1L
e6kkjthQm3aIy859HJNx+WrCS7sIKPi5aMs2yDe/3xL9spkDJGDxD9MGgMSAbn/en1Cua/lpXocn
1dNHgzyQr83J4iGEodLfpOZYXRDSaw+/f9V3R0J2RR6TccdnoEzcBink51e1wyX24gnqVZNzDkvs
hIWh7iVTsN+/zrvj//l1wCMxtma3x7Dq3e5rjCt36ALizjakO9ZUPV3DmQV8UIUsPf/8xTzTFHyc
ZJGC9+dcJPXOiNgEnjD/4zatmCzTE4CbXEsIv38pvVH9eVdJFQkuA/biJuiO92fNJiKBbCjTPREv
EdelnsE6tJWvO7qaLzqv+hNq6m9eT3AOEVwmYHOc90Er1AFu27xwyE8wjnp7BJUxE6I1Ey6NkExm
Pt7fv8d3p3m+O94ctB0eKjZf3vvNOmWndo8ejTkQAigGpPOolgWVJ3BJrCuklZifWtNNwp9NI+Xx
8ftf4NeL9Mx/DrCFeECEzHfpMnoTGpOGQfdEd1t7mCbgAEowqPz/eBWPThlCZg5y47sbkKr1qQyT
zj1FfQyckL7b/Zlj+M9fhQMlgTx8U9x4717FBUjQOAbvJaAYa+MyhlpLBef596/yN5eJo2cG2C35
8jBQ/XxbZ3QqJnVSOSdJH592Y3NRjDPphO0c4mXoawLAfzjS/bp+saazmvC2YCfwsj+/ZJmM4Tzl
rn0yqtB9EbhpToupPQBDXgXb0p/xCLrdwiXy+7f668qi2UPUCp+ZOb/cEYGcEnOpHXnKBu7usGKd
7DXibUnxUfz+pf7mLXJxUOTAHtzjyP9usYSC0vJShTyplvbKs4niPN3PbS4YaL7+Rumr5vcv+nfv
DyULJU0D2Bzr3YuOJs5/0inilLsM8csC1npu+vGeg84f73QtTbxbzhCGCUxhuoMK9OudFvutb7Ke
nJa2oyAvFYWDj9Iz8/t6XNrrCkJ1uQop4bkltsGpgr1Wd82cQoU72+hsDhcVcM9Idl9FjGEGLkYJ
itPPiFP/4WP5u98U6YOMHfoiAs27B0qZOFNCRQNXuAYzMIxO6tdUGTwvx5SUPoxStvW//ybEr+sQ
NkTuKh7PBF19T/9OP2B/IiI4MuQZhzvGYK+rfEtbhJTqv/qt4JGpmcJc7ynsXwhKzes4amg4qUV1
33QSfmkTDXiT2CUl+34WJP9//wv+3WeiMf0aEsh3J9/d9WbDSGT0ueuLxWfTbTrpRxEZ1qnLsTCQ
hDX/JOP8cm26EDu4GzSqDH3l/Qs2Sac3/fNyGu3Q/tSZkCxAtZRcpkojTX//7v7uxTT10ESgYal5
/xTwF2bgURPMJxUpdZuWWXCJ0R6lyDFrjou/f7FfvmreGTo5JkVsXSxn7+46yJcCp705n2BWcrB8
84RxI3JK/P0LyXd6sfRdlku9eXB4c9Df3l3ITPJIPNXexA6iBc1hcobDA+B3ffZEpm3pLmpqj+ms
0t41MC3QmPLas2AI5/oxWDXqHtYUOoExcVhiYrJAdmeoczANFykL1Yt0UK7Vj4lB3bKfZDTf9hgb
8EL//p38+v3QWBPQzqFLbX616ybl7JPY7bqTXGZ/c/a/FXCw9v+8J4HPzNHl77hLEWy9X+LmfWTK
flRxS1wBdxe0Dt4/Zb7BFqdJdWGX6o/6oX56/bDPs3msYUjl1mfQ75i/fEvlUliCBIZ9chtlf8PV
Op5aGzbcWRBxvQ5Vp1ly56lSSv5hpZPvLxEM0JLCIRdjmM7r8wz4ed2x87BP7Il8mCAZWCwbQnBu
1hFMXwZLrieaMT8zz83sDfZ3gR9Mc+NLmLPJQfbaoHq2XZpnCu9y5rE0racPFgN1YgxguI5aBmYE
Ivj7bz3ClgTLqylxDhTXZ8SLMt+q7hz47B9afXnlBg+D/dy3oj6N7czoS7qUDDgARoZ1F2boftnZ
J5g0I/46P5pkduWYmpZswra9m1AbMA31xl7ZiXtbYVRa9pXH6BQVm1yD6TXSvESWJuncec4QAFxp
sZZlMBbW2HaWaVPNDX3R5ZKcJj8Ra3vMnQEHr4gbinjJf+OnXFUmZrZP1pKWFffM2Yk51CIXX/HH
AMpIjZT7JVC1FkMxQ8W3JO35s2c04ISoMED01qP7+PDWkVA2C//17EE8bz7HjEa+XZDrfU1DNOg1
LoEgf0ctTyZQ3FHLwX1uVYCJxjfUfa2WIr61Cux8lzTDjv1dZ3XIurL2uLsrUdTZfbWYPC/aoRdw
xEyXqJYp/cvIdavs3qtF91V1JhIYjh9n+Wa5JYOltqFud/3m8lNmwg/y1qEQTfy6DzXtjriWZGpf
jnyaI4oGXde7JOsxRro1ud0NOgjKVU+9hLvHG0aFy2hp0NVArl18XiarPDYqHYwHBat8oQZDQ6oD
gFhIOHFugRgqp9Hp7wUQZQxKXC7xLefVCpfN7E1we0EYH8cR61+2GXr4/QuAgWnjSpZwZ4m4goD8
c5CQ3pR4l/YYiukY41kDEk0jXXINFBBNy68HkDEq5wwLGSFAZYwGvBqPbzhu+qO4wEo4lPLaSFqe
Ded9AJo9V98SuUgNMRXx8Um4njVfhAghPqN5Gt++B/0S3jLDVbdvEpyTD/wyVswUztY0pySMIVx1
QzdRAn++rVzJ2nLmk00eTPVP5ZkXfoa7QH4Dro/aizYve5tlnOgvV1Hju5zMmITyucqu4D3gpBg+
z0k1jTuVMEF4G80I3MpMm/VGIrLZ2/mVZ9Pxl2oltkWeh2vF8UcJU9t29ePPcwdExhjtCiOexzxi
lZmJSneVn4ExKgIsjvuiNpg04Dzlg7XD0Yb4FcgouevO41iBdbzd1bns7ssFs+9H/IaWMSL0OLCe
/CpQw5WjcvHopikQtKENk/kb3UZcsqnfSPtuFkCgNzGwH8qHBzFhuVk5jAFAF9BZra8Vm2kO1eZ2
b3nPbMwzvMtO21c1Dk7QelgUw3Ap0OaN3ElPeEBR6+fcwtmBgrbgfLNTO6Qv2lRIbSjkvS4oWIYx
nd6e+P+dk/5xTkqB1A9P+l/INFdV2X8qP/08Jj3/zF9jUmHa/+LBpBmwWnXh6f9/x6TMz8DWBDro
YQr2zpJ91P8Dncb+F9EURq4oRZyTkab+SQoEn8nPD2/OTSaUUf7F86LVjHdbrHqpMhmGc3zj1XUg
1vmZicF2yVkDHc/mg4e5vtyh9dPAogcTV9EZyJFE8dfuTOnwokLWa6Y0VIvESwOWpOo898vSSrqZ
yoSee1tTQaoma/PnRKNEqm4xv6YAqanvwIY+rExE7HlTnGEkieFWT17fe4AqmmAcTwov+XTV0rCy
jVmbSzALOZXns5td6TV8jRuR8O5sXJoA8nHya6aKSMtFbpq5/TgOcFekjPOjPSqgL3MKm4UN9AC7
kHnSLvABMm7DqXTita1pL7iQp+MAe/NgtEN7HKsCK1eblOpubIw9sWdSolBkJo2TiQ3qM6kmpR5z
Nc9L+qzA9iOqExEm2X0ZB4I1KV1ES9RkggPUY/3KU4XjxWodDKgl/EWqUdoOVkSYLUBcXJtP2VwG
cZuQdz/Z6Me3Hb257sUkPOcLn8h8kXVBGraPi1svRwYaHYZVr41UttV+WgZHrqr3rU936VYqOV1V
qZ0ndk4x9CyEWe7chdi9IJ0dx711SBNF4oDe2KweB+9iGRTy7bIWnRAYk6c4G9KYKEXUoiAfRZGJ
YLxAOKRmlxVHcBg5P8I9r97U5KBeR0uK+65jOpo3gaG+BqVXp9+DVHTfQUXKybqWZecUzCSKUOzc
PtF7LZ7y3gtECx13LoLxcooyKk3OmWivzWhfn/MhPSZ2UFpboqN3AEIpedUp6zDOpptOx69Nep/g
xKis2oCJjpicCnHy06wCs2ouuyVJMqz/8Q1ZB3Xfu4OdbEJASZskaONynTd9dPIBjdo4zPi01zL1
Q7Rvc+y3uTU7x0KZ7W7R8fNK1vkX2TfC2gXntHqrg+v9OcNOuqil84dC+lMHCHRlW1jx0iJJxcEu
h49k6EnoLJXt4KvT0fmKGsiPUWubF1jpgdopgvajjtx7vNxVrmP4YhHqriRjQ/Q1I6lv69B+cc7v
Z9LMLqSIgOtNshs3KAnlcZxM5zrRnbMr1ef2JdvJ5VSGi4ndzpw3GfAAfkd4apopMOTRtRt3A9sP
271EYGSeq7kEsSYUMLPF06qpBZnmFwzCq5/Y5l47pefc6Sv7JhSdufFMq8R6Jq6It86rOKkh0Vg1
zQxJLVs+gdr8XonZvKk0YwEPIQOCxmamhM//0NFhARjVjfZpSgcuAiN1BA1gOzmxhScZFDxENvwb
QnHykgqaDwvoh1IzIDBCu5c45Z3LOmmMQ5p207PTVBO16pmaLokXyFfqMJWiNWOp8LrnpnXvMrcg
xtBZ3w3PR6SiwireZRpbMeBH5RAfrNskRHk0hrkJVtno2g+1Nal4Lb2x+mL7c/TopHZk0kjfOp97
zdYogRjxd9TGkRkkIzB8FKtmGPPjZLrVKVMNAJ00xeM9siG2NMNDUfVAk1U5+qvBZUNCmY1gRRh6
SJngzR97jQeBzpQ9YsXFKZxW976cLwNNFHGyMDjA7QUz4lsQR3zszQHhktz/qjSWJMj95DCGVfkV
nGqwyc8gk5oNAg3ylW0CjhbH0E3v+6L1qb0Z1Sbj6n4QBmEz/PAwUgJNS5nAphCUxv4Ctxz+rSar
pJqxUg2m9bHS3BWoH8ZGTcJONyj8ziskh4ANc73cV2eGi9dOzyAJS+JcaaX9shniEwAYQxGzG6XV
f4+yiVoep1m29Il0HHek9SI5S94smiozar7MrEkzQjNnJLn3i5CijAd6uJZs3ZHRa3ZV1UWEeUHZ
sAluN7YaqvvUNir8wRp+E7M3X9ngR7+DYTIP5Vh6r1gnFijIXFrbRUN04n4eQQxrvE6pQTs+wCWg
GsB3JN2qa+5Ia2dHQj6hrtQX/uTEpypo61si1eOmR2fkk9XEn2TGlO6MUZMSeIIKBPAh5xQg4AWF
ujpdgGygoHGehzXHg2+F5g0JBbUe50h1pTSSyLCAE+EymO5yYt7gU4IrUlkOUJIz18hyjewK8z0Y
Jc0+yjUFKdU8JE+TkcxJAEmilSu4twPVH0a/V0fayBJ7VYX2tB5hvdy0Y509F0HVPEcayVQOefih
hmpyMWh0U6whToLC8C0Q0XQ/a8RTOPfNysTzjU2Ed0v7MiGK/liCZcGk6A1PGIsoO0tsYv5G4jDV
1MCphszHbdN5kbUFVVWdyjOgqtCsKieleY+GLiGxi9gWn2M/vdgKEoSjcVfzmXyVagiW0Dgsyd9P
r5mmZTF5mNaupmjNi9MdTHvhQe+XJmfbLuqSnatJXF5S14+hNxLEMdCmMuJ41EJvwIxcEkwiMXMm
fJ13fP/dHP9pc8xQAZ3rP5sIr7+Nn77+vDd++5F/742pv6BXwrYCk4EjGj6a7V8WQjz3/7sZpu/C
1Ell1mcHSUv8EImmvJYdrK/Ty1L62k74TzyDUotFPyhZ7IQ9/TKMTNBu8Va9E7FJs9Bm0dbWlacL
7ufJdlglhYHLYslNmCdFQw9SXZ3oDWjECojsuKUjFPSp6+f7QXYNjWHmIF+wemXXlZcDOGwUT/Q1
fnXlbAZurg/WaI8vfVa0mz6al1VcMzFYB6M/4tbq034DVIJqv2GaBUb9rnotx3C8WRBb1No3ymlY
ZUvrLRQ5t9MuKWygfm2KJtFm47ACQ9bvXXQbWBFxquhojjgAb4zZwrszz567i5U/RQdKc5dhg2vH
/JwOoKxW+ZxlXxvknZskcsZiNWFEuglD1tcVVhTeO/AU0HXYsDLvWM2tzZZKADDbkwjjv1ra/3Fi
rDXfNrHTzEcMTk66KYpZGSefXxDhMVwMdKemKKw76dfVXUAD2v2SZuNNoxvZU3rGNki43NRhV42E
G1vvAJyrbIjhVktE2qZXt60/ZKw0dosR4MrK5FNf17QG1JspNKu+OYTCoSauCGVkeXufxEG081pm
YOaGXsm2NKkd9tW1hZOkFGuWfuNov4ErwAlDsUiZH5TUmSR+buTquatzGx/KmCG/tZyh6NZyknBU
19kbCV3THoNVXUVtQXEYB4/VgCUVdrpzBqmHlIrseBprvrrzRltna+ARN4O3S3VcY2omu9lNdN7D
wszDTWN3o75wvOWwKIQsYPbphJWmcKd8PPVvdHjxFyy+7bpxWgqcXhBrxEv0RpZXb5z5/o0677wx
6P+74JV90s9/WPA4vXN6/s/r3f9ps09l96n7UQ14+5l/e6aDf3F058DNGNiV+KD/d8EL7H+5HJcQ
x+03JgTn8H8jIeA+8CPagYKSwFyPRfcvz7RlUQXEdARjjeUxk5H+P1n/OPD/vP5x/uNfiyihgKnC
b/pODNCgHNotBuBxuQ8qxjHG67bsx/0SxuoElQtMtVGl87qapvmrwzn/0snsBjWOgMg9qEBzNYCP
+0QFgHmVYQ+/JnFiaX0siVYuJ/hN1NnedZyP3f2cjslj0Tn5PsMYciwiV3ys6tAnFgrHAdF/289d
83mkhuGgaLFAfEjplll1Q718MeuM1DysI8nuKpMPbZdkp6DMSwRMi5XYAkOg+vKqcmSypiOBTseU
+i8xdkDWk0IbN4m+b6QReaeiGWpohLm6qWpW8Tr3sVp3mB5XnqvknTKG4BrKp3kl5gQ2k0XlGqgM
q9lJT+R7UcnoReP0ryFs3wrlDlchDt/FBJQvsEGvysYODMBCtfWd+hPduDG7GA6Zlq7bou1vg1nY
K6ED1iTukQZa3XPp5Gb9Fdpes7NaK1s1Cdl58AnZU2OnMNYRe9M9EcD0EHQ9q6Y9FUBBZ1Y05mPP
lZ+EN/0QT3c97YNfgnmaX8p2oG4v8+eDNafttWul6g4rTQJMTya7JnSGC1O5zefCGtRmJG6xq8d8
pFCT87RgpEjDT5kfxvJcOGMPX43AWiWtM68tdsWyBFkRGmo7JDlecbPCouaEV0VWaxoPJ6MMgTtq
quXZHttm3zSj8z0KSHl3BPQwJNjT3jWD8AiXqrgVALzkDiRRdorpCTS2DCmGi9qe0w/RnASvXuMW
W+SH+gQ6YnqoAY4+BqGdXC2ma15NFIHAYmut5Dns7e4ypSbvweacDZYSy/1qairzgGhLpjtj+ndH
pCu5iiIeZ7MH/XBl0P94D1RdjKuyx7OQdNZ4yUjavA1arpUq6t1wnS52/mVQqr4OXTc/zGqwLtye
KX5Ruwm8Si95ocASx1NUO3cFeIODwi9+zaJvXcjJIXuD1f6G+sruMV2sYK2KLj8WxnCsy3AC91c6
Ph1XtXyFCOleNejdx0SQs06BfRSrAgjqDvXGucnr6ULGQJpGmBEHw+y3Qxz1n+LBZ0s+qwx+VR16
nxpr+uY0kJGiuaaAdS6cY9WE9u6tQh3H6QfLzr7MkwXdxYhs+er55WM1WsuHrqtnaJqleVdhXyxX
2KqMk2N0urmWweN1PNLGt57wPH8CKZ/eelHW0LfH5upLEmLDKEd+KFqS/AkLJPZ0C2MAzoziAi8r
pHjLSo7Yyqm9sPPiwbO6/jOOtbFd9Zl47KvySPrcPVVTsy9L310vrmYeJ3ma3eF4ye+dMD+489Qz
hl7Ko50VRIHxu68GFku6yILk6NGhsJsTq9l4HY7QsFTpfd2Z9rdFkSC3mMesl1hvawBAvngUzD95
ZW3c1bKo1nyhAEExB6Ej8uRncEOlHzaTi6Yd/XRNd7TTp8U+7Cbzio4+/Av53RiG4wv264oguIUT
04ysQyl8s1sTbR+vkZPaL1Y/85vY5gYrubevCKFvxxxsCUB+y3/pQcVSqGMuOZ4Eb662JTHbm6Wr
sv9h70y2q0a2rf0qd/x95ZBCdePvbGmXtjeusA0dDWOw6ipUhp7+fjLJSeBkJjf7eRonGYCxt4qI
FWvN+c09fhb8A0rZZBGNGKWpBidwDtB3h2rpULbXA3Hjvj++jxdlZTAz/CYsZNyyzHX4KP1G0mdq
CIJk7Klv8TQ8ZZCAPVB3hBGlhe8CF2n1wJeVQxs4fczhsiGn6fRtrWcokGmmfSqcZLmI6sS/sUvP
OXadPZebJdb6m7TX8tB1K7R2TffsZO68R2ThXesd/uOgKU39jPxCDyCQgmoWXuFsS7P2H3x2jfNC
M/JRelZ6SdPpo7/0zoEdcaFbC8kOIzp9FjCTl10GiJYRrH9Zkpp+3WdRewWQvH3QorQ4YyBrGBai
1DX8Og4XIsm2dteajwxcxcFBZr2VkVdTAmfiy+LG+Iltv3m2OHazuRBA/ZRQ0L3vhQGmgdOkvzMz
P4aEl+RbOEkkOBhRcs0YmEXctwBfxu18pw9c+iqxl1Cpvtl2s/AuaCRR/M4F7UYTrjUPmjEFcAWw
ljc6MgMVm8Me029/zP2leV8M0T41mmybq2i5zjkubJtxBKOnen3JgkEjOcuOGUpC1jgb8DRO4PDy
j1Mr8nBCe7IZcSlepbziF10kmgMBYzOQiFb6H3LHScOymvQnHEXRgZUpOUa9CJVw7OtlyLSXxnKJ
uu09bVfGbkd7tCqOtqVFO4cI8ZtCTd77eAI3beitfgf+TufbuZEWKKU5OzNx5Vmq9lMFUOGFtjXL
/yB7VOjFbBE6y6QKZ7SHSLvTLmxYFGO/IcQXpOFQT3ZJDk016OSd5ql+g8xSsvdnWQzEg0Jkkw1t
oYLK9PubNm6LQ43RAbtN4+Y5dBsJQ53cvPaVZkx+HIsEe+s8aZepAP3hVeX1SADRobeHD7a08TnX
HXgmIAbDp7x3PmDnfdaj4dUtlg9ePd9WxgKmaGEmW5lteZTg+beyTe9FGzcn4sfcezon4iHPpuqF
k+P8KCO+cCRplEc9ZdqfnxrSWfQB+0HH/HpfOHO7OFeUWlWMj1PkOqG7ou6trVMDRZiF7YbDNA/e
ddu3ynnqnOh1IEzZOxTjxI3TVCKanUYSSRDV+n7ACcK4MmlqpO6tVn9oWECpvfwxNOYox2au4vLE
7FGG3ZSJkCIvvzCgLp+QMbgfbMK4PgKXibPraE6KC0z5hrzHx5FE+wL9/FJByp0WWvFxb2efPaiN
2nu7jWZ7S5sLnX+tpXl9bN3UBBmvqz0pzdVudLpHejz4tee4CHXFnexj63EmpP7gpI2LCLAfzvzN
VQngUk5i/EmldTkgGIZ8STTzJo/ZZTR31A7UIu+rhZlFwrn8xA6i3SWYGi4hKBmwGwx1Hkl6Pkvu
5mmhtd4n6fRM5rw6Sd/RNtB3h71RzWpTDWu5ZS5i2DCMkxdpesyjXe5CuCcruD94BcfxvIUB0zEG
Akpi3ZQL43ksDvFxARB2HKIoOslSpKdejy8d+NiB7hoN3CKnD1Xsth8HE8G0R8LUHhVHugPVibom
1kGgpUW9nSKrmXEX5mxkUdOtfjbvMOgN9pNClHtbj/RXa4goo5u8ScmjXoMjPjsedpHHTh8qt3sZ
rDX8733UWlQcATk4KaPjfw9x/5dDHNCoVSb616e485fpf66+zOnLD4kjv3/Zt86VzsFLt1Ab+W+B
I98d5CD2/abbjHTRW3w1xv5xkHP5IqBNvodGHUODxfHq20HO+M2EYupwp/F9CkSD/+ggt57Tvu9j
+RAFDMiCGDo5VGJo58+/E2O2jPwQ5FTZpRSsKs8UwBBPK8tl/dETX6toOwPMz9QhxURRaseavdKW
AcSn6oC4Sd+zsKnPkqgylkW9sYM5U+NyMVeO+wU8mRumKIHl0h6qPkZthdusmJR1p6Gx9MCyMHQV
THEKl4ywja5ivAFbGhFZ4r/TU613b0ZgWoa5bZxeNurOrGTUB8409voH1A1FqmCAaKtEJKl18LYp
lU4we662ESNDHexO8WLnc3LpjARkeHcJmNZ6ygKdPURsjRKoAUElhGl1951H22brZcBp4Eu0br+w
8zajJ8qg08tKv0hRjQ3bRW9fYC7Lnds26toWRYUFUU0ZX+oobfnYVCRH/Jv28zXm+FddFBSj9D3+
+gU8PE/PafpDE+Xrl3x7+WzrN9wOaLGhdNqr4+OPtrGjr9BNRLfogZBer2qH37soQhAEZKCJtpFa
vHVf/vPyGd5vPlxLQLxIMw36Mv9IUvFTtOga38uLh/NdOIQw4+RetaDfvXwUrsWS2bG44/gEEbkh
tlVRo/FzBlgy/cvGiuVNkhbyhVpG3CdJrt0KHxBMhRyoCYoUTHTRMc/bEOc3kW/Bud7XqGXnES6I
rvPvOBpUNRxudUry3Nzg/2vw0tYMb3cDjfJtY+AXFxpmVQCMU5hmudrXQuX0W80FsZbbMZrShi/V
ovGqJNZkvdPmFNcyQY/FJun66Rlsh3p2zUSla6Y84sIkHpFZyVwuO9o77QnJRfOJjIHsuY8nRTIJ
Mk8BhO+DkgtLCfWQG5hq6b8wjDE2TM1BjwDNvYkT58boNXLu66IT7wdzXvLwu+fl+utC9z/VUF7X
adV3////ven+/1j/3m6BQ2ADd5WMJ9ybq+jlu1tQLha5Pnhw7hZJ3JttDva2EStRwwdxAZ5ZtD3o
e1H617XbiEvaGquCzEEeDosRlNOSZGqLOaw++siprpbITs60xerPrBbaY9Xa3W2iaHhACcmuBrs3
qC2TvnggNszbx4lsdkNn1u88T77vC9M+wK+5pFIitiQRe5IZISLRbPn7D+3/6MDgQ1tMSbgTEKV1
y/ovk0njOV4c6aRTAv+PPhjr3Y/r2njCHzBfa7jKjgOwtWOZTf3WSip8pKXWL7vOzJareZj1Tw0o
BKoRtKrv4srKT1Nt2neR4letKcQX0dT4t6nu3iWDY1yaHH+ubS96gMsh9n6aFg85esfAwT98SKup
Qh4jtT3nGSdUtexZZEue6RWVdaEv5ufKGS4nEDUHokPsg/Jk1xOqRszlDBZotiex1Un5AQH0oSAA
7mRZ9fSSJgALyWudXhoZmUdX4fmTPc0apIhjgIJl16cYpXkp8zNVJS9Tl6eH3PysI8KQGwfIAELM
bLE5oxHMQ5NiHsIUTeKmdjN/ryNaCkTKMdqtqvl2rrhLmFnT7KpMzPZSMeF/VDAIvuC7RH1STZKt
D7hfe5gX19hVSdcdGL6kF0Xf61dv2Y9eZYxXxCny4XD345VukyU7KJlkfkC1KW61tJ/fdb3BBRVp
vEsXbzlM9vpuavlyU45T92glNEL9OI8vLUv6gU4/7hfwm5/WLPwCNL8cTgUURz730l8HY9+9MGRs
RVE8utptwpnzpveHaq8ZXfGA6tcLpTv4geWvz46sl5dJeEvQ9fSGAmtSyWcCL1Yjq4hO8P3aR7e1
6DsALELb2TzNvpWH4L/K9/RZ/SAfJTThbDSrfcG9v6yjCGpuj0kXUzwGrLIWt2hfcouhNx9VDfAb
rCRKA5YrtRstm7J+laydJMxeY2v3mtiuEZf8mzNzGZnXy83bY9tkrQ8/3VGogG3j0mjq6LUuPP3J
08rucRUkPVaEPZ7TLpVgsZoEaaWJE+RTped7JsUaI7UZe/DGHAZnTyJ47m5zL4HAr7e12v79q/vm
BfljvVov/xoHhq2O/j++N3d9tb+7/FNrdFq8yOhWyMYBi8QQFH10q91li88nMDKhB4AFNBJjUuJR
bECLALVklcx7T0/ZXkzeQYLRijY6efnYPKNdIZjLb4nJDBpy1D4weeTD6ID4ji2m990//wDoM/ix
QDhhPPpZhV8teUe8UezeFs7Sb8Enzue2iYmCAdhMz75inYnaifUC2FS69ku0LQeehkO4bl8YE6df
3j2ThVmhSp9dg57rTANYNEMETc6L7gu3xR2XVHHhfT0I/SX95G0//uniY5Zg5CEEqfbWzz/7ROKk
XKzJvq2hh1abqeuiV57myDvIThYPBmzeK0R787vCHat9X67wEYG5/+g16XiqSw/7iC/ksbAneazd
VrvvySnd+5PVp4EEbfxu8br00gVIcT0x0eQcSFTn68g2wS1KrU9dNA1HfVk8opHaZb4erCmv9i5o
twAUF7wCQSgBs7/oUSRGdqCl7p0IR0W2iA1rV3RmjEo5mT9gQYXVO43RMVUJcJPKrUgyEWL+YsQd
65UoLXI+u0YY28VsaG/V+ScDfEKXmFVLAEfTHAtU5h8q5IlHagJmxuurF+F0+CxhQhIVQXTnNXSW
CIutFLdIo9UQliByYKG2yWcdsOYu05PoA0/e+IWu7rqCrJcmc6PTAOnlytIXLp9VsvI1qUSRJMr8
nrPxQo+mddInt8xezJow9TZOZkBxogskdncSWwpxmcxTF9puMZ8zY2Ev+fuHmCKR1+yHJ8E3mbG9
GVDfysGfygbW6nLo8hF0Y2H09C9w+5Hlsa7NxTS3ewCmSeDSA4fSvCTxjlKseXYQFN0sRHEQCV52
x0RrXeTsWXFq06KboEnraR6MWpaumSLVrifjmNcVCNcnNenFe5b//pOYrPHLkLqWFvqOXbohQQ2r
toxy7GqsentL1AZSgdmqTJgnZhEVu8KgL7SBjz0cvFibQ7U07nG2yvczkEmiHIk0wdMt0r3fOtoN
Pi6F/3nQh8/kLrFEwhQNZd3WKOYXGNi8tehD07XkXO8rmR79I3SZA2bcUYUgbpatb6pHo2mq0AQD
jEcdMQTzG14IP7Z4WDPRWYHjee6L6VplKMcxP9VGph/gvZAQ7cAd3y8tvPUrEm8Q2tGoTx7YB9KH
TssYvCDGMr1NnZbZY0f/FOJx3jrxIaFumYMSER5I9oSIGc13jVttnNYCR871SQdEB8OgdEK5rJ5P
Mxn6bQ99R+fjou/bFHXHheomya+jfuA1oLW2RIHndJYVFotR3cdx35GeZbHrLEZmfkpMlPxBbDhN
fqFBHKH88dVN3Ke1tl2Y2n8q4QEA2m1LL1Ss7HqgYRAgV2vKT6gNc1rqU11faJZK6sBGeb2m8KbQ
72n+3pCexFTQcLP5VlJbHgiU9+NN1y3Lq3By7+gNi7YthjJHleZExLXocpm21jjS8O+clFhAiQIU
lRpPYdpSZYIYQUriEzK9sZtID0G8F6+uO932NX0jkOlWjd4wpzNfTHl5dl2sNoIQP0Z/hc+VgfB4
8/Yi/SuI+sXJlr3DYcn465PtO/klrn9kqn39km8nWxwBWKf99Zi65jIwzv9DEGX9ZqNzXfGEeP1/
YKo5vwlnJarROVqPvOIPfcBblK2/wjPeDIFMUf9JWwnz8E8LpA3gx3EhVHJUXs/LP/WV8m4AVzX4
nDpzn+EIuHadZr6Mc+edHzWWdWPhw+4ge+uV3EWRjzpiM42pE+QRsnpqgjcRjYugmGUVq5V5m3xV
2tjeqJET6+Tk9TRr5z4mU2i67otW/0yY4qRP0G8xEwRUGUTZiMGoSQ+qEwE0e1/7VrwtkzY7lVll
vJpxhcPG71rvk7ZG6cyci04uOgW4OfGCgtFldkjM/D5eyOIx/YI4ORLriLcynWHYtEKWTBiKRuKl
MS3tPYPBT94a9VOuoT8MJFxE00gW0jUSaF7DgdzRHj5OGalBFmcWsnwqJ7mVb9lC3RozNA5L5COQ
p9TYmogMNCYRS+9tu7ZoMIwlqMRo4sdjyqIST86nlFbY+250kuxsAykHXNG479gtLfYT9PppUDjK
Dno3SVjT/NkHJa/3qbpz7b6vQu6EeopUTT6h7iMKU3MU32HdjvxNV+M3ChQ//hHSNOm70zw/WYQh
2nvHmvVjXJnj1qejVwW6kaEQd3sngUiC7+MRv55ET9ZmBGu4Y3nSukqvUVkivQ3KaKEyhmQ2bMzC
4pHIllSsAUlJt4SZ3QGqdQpXfegRVjvXfBLqWZGP5Rxig5pDKnhz263pWgSyJq/uGruVrAFcXWoN
O+DUsLSoWnFPJO5NuxAfTgmZx6EAfnaTO4R7oW4Gr1G2xg2wr4lwn9I5RZbLziPXaLAJa0s404sl
+BiX5iZRdZnQRlQ0D3ZtpTWXqLozdaUzj3Kbk8ityWtoh1ad5225EFZDxENSNddWvsYbLFWKaEM3
IcZVmwRot9yQDAkOOyIEmOKAma9HwhVp1VZYQtYyb4aO7EF2l9G9K5sqnUJXm/3moZCj224Q0qzi
Qh9duNTJYQrMeXa70BFxV58yeJn+pdPgtylbl/5QVrjAdwtPldrlaKcxGerM+86d5qWXFAvJhRNV
0zNaCqfZ5N00bBV2c3WcY5XYQVeLSm60wllDRAlbJZxYtwpj0xuKuMRpneQedFm6uypOU6x3yliC
pB0TgE8yKnmzKTkjIj5U2oeo+oaJvFCGlZfLkg7roNkygzrhbobNuJpMdHL5lk22bnHX8FFSijlS
+9wr/J7TuehsfS9zdwiT2IwVT9xanmbImcNCc9OzVtcFSb1RVHDiwfIpQ5KSpyeRdvW+9+c2Pll6
d7vMfbbc+IP2oi1+xTuFfwilJDpj+9zXJgVp3yZlv4sHVT/NFE3WxuModE+5LWpAhI2s9vwmnB36
4n1/YCVSd1brA9UTtgPxJy0KoGhg7MV0dDO6DmbdyFcUze/tNY3ETO1uuRtzAQZvylcSoozUHHqN
ZlyYXafTPMrEjVVNvI8UPhnilZjVzB70ChNTm+2X2fROGZki5GFOGmjcNwctaogKF28j8z3Bvt22
MGKmrvh4jHoXN9DqBREBN1qj9HFnDkkROn4mLmqHbEZQSXDYNCLoEG0nuDWbBbeLDj+Q+0yEZPZJ
tm72nOm99t6UxUhPcR7lVtaWxbuGAhaxFLPy0nC0/igRxwSFOUBIxykSywv+Aox9Q2uwlXOaaxTK
Lg/77snqNJu2ukLf1uibTHGUCGessoHoHB1foyNjvDFjMx60Vq4xOX05xf2mBnluYbNrBjwNgJ3u
8RubDwgbHy0eYQhib5RDn+HxgUxY98axU2JfCB2GtJ60RxeHkY5KohfbQrPJSa1nGkAVcZznohQD
ehfplsYVyRf11dIvTrb32tp8avv5iTYKSdG9k+IrNtKo8AKm7n1Hel2GsxPBq3FelNHdllmdyQBz
wBzfGDO8AQAaVqEWdShNt3ftLGBeDr0JetjknWk9GV9P1//WU7+op0za9H87KXiPmOn7OcHvX/Ct
mnqbxNGD99B1Q9Zax23f5OWr8twBQ8u68VZO0XD5fU5goTZfRebMpP4zIDDXwR2ju9WHaAM5oML6
BzLzN0vl98dMzi8mQnj07qZF3fYzM4pjF31M5akrf+2/54E3NUrt0Pj6D+WKsMnnGRfzGJOk1dkW
uBil0v2bF/qNHyJb8E40Y/FyD1B9ytQAc4Eu6LrEBq+btNVnGpt0uSd9IMelLB1CW24Jo6afGQwo
zX3rfRLN5DMehpJd2omncc2uKiLtnU9+X3mqZQbiJsBCV3uvZoP/ZDhMTMvn8Ri7A+8KtFfYiieA
EO2IBI+LfKdVNQGB5EkJaxsj3l4uuJaWSVWAcF3n2yYEeerQQkoRtxsUd6q/laVFm42B3xlbPdQe
VyxrOJQT3dOdZolm/T7woWqOaYP2CXF4es8oDzAkS1t2M9es8LNsjwu74C6po+HZNxAhYJOOsk1K
yFjggO8lBhw8vgvNYHFFdcoos2w33lDIzmI7octqL5gfrnrwbNWGJyA/tSOn6Am3XK7F6g4q6YCA
XMe/H++Y7cPH2gvKsGE/fhWdG8AJDeYmJa2DfL51Cj2VVw3lRsVdIBpGlOPx3xPW/2l472J4/rsT
1m1Sf/7yP8eueK4+f78yiK9f+PvK4Bq/YTARBq8eNo8fdNj8Ec8/bHTDhZG+rgHfrQs88PCRPQMS
DX3a/ywPnLIM8gk4zLwdvv7B0mC+gXq+WxtW/jxTasvkZ+DnopX6Yye4lfEgS5/YT43zDrtoUt/5
ueiJX/D8EgmR/TSV43gFZiRFIdU8FbGtHfXJPZMSQNAsUpY8bDqrvPHHsrouBv0BR0rMcKtoYR+w
QYW8SjBNyPoOLKW5u4wW/8YjfaopxnwjZgNCxCSf4bdeYTq4gs66j/omCntp+7yrAAaKka16lOkr
7aT0XHIdg9ZtQItUdYusx6NRZYtpg+viovb1a8foTLLYpud1Z97YudwqC80lYU6vHVrOsKT22wID
PLvmvAd00QRNXL36pDZPxniLBinZkFuys8BY4OW8tjJ1ocf8LZmRcZ+kz6rpCV5ulxebTg3U6pfa
dZ5a1REOBiZSMrl5REdzSKXnbCYdpU7dRcum0ryz0ZtP+Vg8u5BFdno83TJ4oD1lXPclIyArL16z
Bvh2h613ZxYIus0SM8YQk7Q6TuN9bE63XjWj5hZOfJSF/0L97++NxDrEMTbtQXBSWGG92sSAif0l
sOz0JJJBBHM+3zuJup0aRIdmforn4lm22XO92Gc3MTkIOVa3tfhAAIlf615dW5TEO2X2O2yI7UZj
JregIdrMPW04bOTgjmsulEgkDloQEhtf6AlpK36PfnClvjWp2sbaei2T8nkwFEm7q5CC0GoVrN+r
sfgL0F2uUVBf92Laow67MDyGZNqoXzRurQVjnryaiDO2tpFe5fl8Ibg5BzgYpKW9jdAwNy1RHzGg
cwqM1aYW0uucNiOhH2HiW8ulhGJRK0g5Vksv357vSwJsZ1VNQZXIPozq9Bmdp7+FdP1CpC4E0hj4
RSJTDDfuU8qI0mvNd/4E1cYBgqFEf4DnLA94rO4XzAkEzfU8qOYhLrlHmu4VQd6jORyG5cKpVcJy
z/2El2eydfEkzEvfc94vzQ2q4IcqNl58k5gjon8qpGzFyXDH+1YO99ZcvJacDwMd9E04lPO9GTHy
zdO+2XGGwkrqaEmAMhSzwXrdjco5YwF5qtsqQ0hpnxvggLt+/To+5yaZXR5F03lKXakODrzgjcbA
pBEaSNpI8wM3S4h3J6L5BnImu98M/JY0dDtQfj8eOAWOp5aAjiNtT+84j5r2Lk9UsW3h773jMKsI
ascuREekC4RWmC+90X1Uo3QuDS9vYp6aeg23JNKyyUKS8MzQzZfpOXIZe7FJi2LlvrcV49zooZw1
ZwgXq0N7iSQuQAJ+tqr8ozTJY8/nYjsnjgoWMw2bXpEiYs0JlB7HcdiBZxmfvJrETcdtz4WWXFc1
5lBOTg+1RlBZx7hlOw7281wp+VLBsuatzJItIuuN56qMQZ/v7Mq0HDjo19G10cNMiCse/yUTL7VR
N5uuLTnMjzSOZmHsTJczFj8F4OmFx5C4OWxfwvLeMTgf9jP5cxuiJZ9czTkPop2O0ShfiZe7sJz8
9N2m8ycChJ/6ZKzi2HVWCBevPhXjG0rwu3leio9swLhVHyzaWowQ2349pJ/R6HIcNJxfDC7Yeb4f
W7x9Nyh/uDFhbxme81NXzrdIhXMU0q2YVz2sjPwkIKfRc2dB//vP9TPpi8+1ckIQyegUzwBNftyd
JtedzSxqCPTq82c/YjVcl+MM53iA5aarj/xK/3r6+cv5HO7Onz+dib8fsiSREut/f/yesVkRcdVF
1UH1doKge7yvZ15szbQOk2YXZNCx7BdgBTpWt7//uOZPftD1yiI1pbJ1YZ+Sj7Bej+/uIyCJiZQi
rzowPgPRzqzvWkVOsi4XF5wK84Puzy9TN4+7fAJVko0EyUswFfgG1EtCPyeulouB2B5k0PbB90st
yAZ4JN50MTks31CZmiCnddXW2RVpZ7sS3D8BTg+6nZShM5NTS7cwmOva39vEuX2IQcIEAOPVLxQz
f/IIgSrUBXJBQ6ci/enGiiL1Gb1b1SERIL5r/ZoQsetyYe7491f0bZj6Y33DjM0w19LKo5n8M+LV
nxCn84c8qz6CIIJsr5WRokosWIQrehhh55HhFRvlDVlg8Nb0ElQ3e6i1xK/tyLq8lirImfINfBLU
KBAjiGu6h199NuW4TzyWe7tJySZCZ7RvZ8E53xZqz8Cx2c6pwuuuS4BO+fwwS7b9QaTWqU897CgO
VGKrSl+j1Abeiz0IYbNX7znovEb1W97kbuk7Nu/GPCTKPiRJlQYxoZD0w+aL3CWnSgzLNQ4OBO+C
f9v3tI+SEPjAJSf4FxfyT1YYE/Yd066VPUwv/scnc3G1urU0szosk/FWTsysbDb4fliH5uHvbxoV
9n+9gTgQISqjTIBRvf75d2+BFAoSr6Wqg52Pt1aXnkoEGL/4Fn+ysrgOSiRggkASARH9+D3ShGzO
QteRn/pjs+vSWQQ4hl/WlT5dTLXvZXTKBZEjmjhPkZ9s3ao4aXP0iD/wk4cQlOk2ziGvyMwD/Cs2
WZ/VqVHllWHErwvJsVsXwv2hMB0akjZxpIO+dJfMPLej17z3en7b6TyMbIrZH7A6YO2G2QeknTQ7
IcmXN/1W7IeZqGhdpK/Q2FdfXn41olPIbdqXnoMUTBmw1m0DH0FFm5520m1diWRrmcuvgMx/8sZy
L+B3g11c5V7ixwtWiaafa1VWB6PgoDByNg7SHveT0HI+c8IVwJ+XhYXyzqXtNJiqmbYvRvmOdumD
R6N6q4HY2U3Rgpje4Yw9JPoTsXVm6OnYyxGQnKPBdQLEWefEF1loS1Yi0iPq0M3UAyyfl6Ujet5N
72aT6tBv+cBSm/d5oj8oCrFNEyXN3iymvd9Mt7HtDJtM8nxaaDo2nTNONFzxppdR4e+FvTzgTxq/
Smz/cuv4k5eEPWP9H7Imzns/XaMpbjGVT2N1mLwqpMSZN+7Ej2PpwyZq4l/cEcP4ST6w7hYeuzDL
GloS77/eydYylQlipjpIQby3QQhx6EXZKWKn8g3uDyJlBkuKA9IoWKayjAowLq7IDAWMCxh6U1d+
E6TkGzODwdiNgAC/jPI+dblxqY3eu8In1TzxqfbnqjZDs+leymy5nQt1wUCXzZjHLDbz52haq9RJ
4FTUrxCghNlci4BydUvsobfruaVvx0smKejtkNph+oK4pPV8RQN3r4mGflMsfXKciTR+OwThnatD
IjuBeQzTfdpzkPTyeAiY6dPMXqZ7CXiULBMfZ+B4T9LFdaul+Dio1gw6/GmVq3D9hVbyO9G4PpDN
MO4Mi5zo9TXqZhvf+3Tv0NrdFAyzeZ8agE4t1ZIeZVdzm6PKa/jbUrOf2szmFeuj9tK35xe5emCH
lZNXpFfE0ZX0eijFCWt6Al51S+y7E5i1jX2VqdWYnRYwDgwteYH7vjhxKAYYwM5C6jEPJm+HM/VX
hWF/TLqpOuWGfR6hK5lCKsQ0034mDHE/tSSbIEE+F731JGT6q/3Y+ZPXm1oH7SB4C56o/wKuKyhH
zJvLQ+eql6obbzudfW/kIBnZvNZr/fV21K5739j1PpXe2ztfJf1OTehO2owva0szzPsq2/q5H3qj
NN2w6GMAjMKrtuAL1aFAeMYBLS/Xlly6basifiHdyr9qpJ/Ah2RfhH/pX1bs8cHigu/SWGOyXj2M
JuWWLs2GJls6BHPcE9PtUVnHHAzZDxOz5oYAp2JoAtRoZAWVgpafx5HUH9C1DMOtZa8593iltqnM
zbCdlosyme4JP/XCEvApkzH1Ahe92cmmv3U5HRzy1DmPbCIcMod7EzzkWs337rf99d+e+y967tR/
K2L3rzUMF/+NOPj6Jb/31gAZ2JQlrq2jVCD7YaW1fOu66/TWbUvooLRAtr8p7b5116hfvllhnN+w
ryDaRmPw1mv7R2p8w/ppE1iB5KiikeHg1uE49vPpqI16ioJ4di7AFK5BxY5rwFjloDLRDe+0BsAR
fedomMBsmHV0ritl2IGEySv9cOmpZu8KEFNaeeo6x5QzWUkzeOODFw0G26M5Yq1x22JpznliUdru
SOAsrencEzyBfExBb4Uqx1iyj3d9V5TO5Wi13QtHi5veSt0oMASBV1biuLvC8n2169oYrcBC49lb
kBWxDKcNdYhR6Zhw2YlJVjNkp19Ws1HYhNLqK7EKAkJ3KFpvaK9Rvud3so38D0SImSSsd+1goKIb
s+bCqSTM1lr5TxqswZpvASh5OyNKTPeN6zKTNBXh6by73ru8rZwPretiQfDr6WM6Wtn1Yvfurh5Q
H6RybWVko5iZ4ZmJ5m36Wmv2+VIWR5gyyUens9sn0Zmi3hh16r/UvvdSzOrs6RLGIS5wdeT/IhYC
x3yX2qnO+cg1tn22OuJNBNubkZLrZsgquE+6UnrYT/TuqR9cH5DMUBMXbEUO+baGPR4Q85bXgzF0
D2i/QAlINe2XxVU3fifUCdwe4bsqRUwBUlVLDyj00s88D/YNAJoRsG8ttHdJWXl78GwoIuvZYJrf
V/cJ4/s9pqb6ul4sNxjnGE2X5fXiyrJH8ajhYbA2TivMd7UVD6HfFHVQYv46jqmxoAO31RiSkzts
DVENWzSUYjNpESi4CSMGGIe5XnPRl4+aKhuYeYW2x/u6HBmjQLkohXtMOqO5AycRnQetrS9rDU/W
3lo0RTr44hDSt5tHq0c6tvn23546eUyumMZiPwkw3ru4advRtyp5ypouZlMrsa0XFHLsoJlPeavd
epqB3Zu+JqLFBZMYvZOXt2Xi3xX1Fysq/fy/XVDDLwWGJ/nl+3HF16/5Nq0AcmWtgSXkEUFhRuj1
nxXVtX9z0fjav+Oz1pnE7wuq6f+GtQ0bMcftNyMUte+3Bdb7zbIAvJAVYBPNQ8X6T6aZxps34Psj
/VqiAKGxwPTDoWGs+uNJJM+QhxgLJgjlqOQJhFXVhA7cxGGDzANinCuRXzStui5qsUwBaccBvC8/
gELQ7KDAkCa2mIvxFKVDmWzALzlB+r/sndly3MjVrZ8IDgyJIS9PATWRxeJMibrJIEUJ8zzj6c+H
Urd/SfbffXyuHY5wtN2trioMmTv3XutbUh+/TR1SeI9/OcwAICgrBrAgW2LT9NkXAUc7sPq4Qqgi
ob1bOlGQk2Q14CLGB0WI2GPSjcWJAIrlnCU2lmGPE9/BrVslfDIjGyBeOuDLUoHNc5GYwF2sOeQ5
zfVUYwlwcrS22mQne97UFUvdONXRXZh9llrTPaBoIfOnjb8kCL4/x1muPYWsl4iY0aPicA63VQjG
ufLa6naZYErmU3s/eOEHklp+pOKXGhG6EExZOylTuM62pW2SsOj2DBq/VxBMaNFLRhuFjqKelsay
M2v6zfXCp7OM3DvWtB6/uht0nuClTfM+NrwnNfQ3hgL0Hk3F41izf0xjtcIgigHowrj+V37i3HgS
mDNUTsW/GN10hX/8C/qj48oYQGFs3dNh+VLbKwSnLB8nksFe06zQg8qKoiBF8rXrdRrAcQzvwZVP
k6W2yk3wgSpn/Qr1xrH5V5MUau3dxdVvrVTTdh0x1ASqyeylnHvxYky4QKwiY3MLlbVz6AwBXWE7
jvT8O0XfHS2J5aCEdtURiPdWCjzrFQ1wIKMKOr1VZdvRM6u7bLQPkIiRj9hdfTujq/8sUu/JaeNy
T4xyvDfaGR+3wsGxkD4EhNzx4Mh6z+zZGmF71vgcCoWaKAdoRA5om9+baHS/anrdFL5b69Z9R0P1
nMc1ve3RBKGG8hBuJXkvjxad+61F5tma0209tFknd62nkElbkeMr3hyGI0OMJBxtE4K3Wu6B34Ms
CCvDIDpjLgmSsdk8QU6WZ9OY+usQERYHc845zy7JBtcid/Qvgh8etDOOApxMZhwQ9l7CxvQa1YA6
mvXrca7t7ljC3MCRRIH+HQLbou09hC/q+yzd8SYzG7rCq7Nrm6FJazaQNZmkJ8bjfxf6/5fhNN3M
1VHwv5fOn97aKC5CyDU/r/V//LE/RStIgOlWrGlG9J6BcKFM+bN8NsU/fqiCLxLfPytn7OY6fbM1
tN5Za2q+wh8LvbD/gQN8dXSt8XWrKfY/Weh/PZFiY2UeblwojWjtLg71X7qAaGXrnox2B09aRpwr
/JL+vqFD4ZCnWbdffrow/2aA8ms78PJhNG3WCQOkNH7ub52b0J5E5kaduI+wxL5eojrnbpAv9DDW
4eiaIx/i832Ta1jo/8dHM5hHOLTGWa1e5Z+7nbGWGlNXGuJ+wcoHgqlBTDdc4sHc3jGeLG9iN6Do
ZglikIwK/68//tfjyvrLXVOYdHXZS7lxv3+8acVhIUl0vGdLQbzsaQMaRL3rl+oqLtePm3Lv77K7
fgtR+eNDeVTE6uAyQMv/+psLwFN9WEnz3jaJGi4szzqauUMcE0J1+VJ1tncS8RrrS4WNvjvq+u7D
qdp4n2kO16EGasLxYc1GbbWG6NJlWcSb45mEPSh70I3roVLYg+OFbN1NWxkoE6esIJrqr6/dbw7Y
y7Vz4OPhvUbYhcDq15/hjR74MpdtFZ4Sz0rPhGHKIMzvvBYZJKPr8npK7fbjrz/11wHVj4sHZEE6
LkIzmA+/PTCOpmPmsBt4T8ZgPHEQife1W0TfSQ2uyYBYpgdbEDPNPhmR9hvR8vjrz//XF5MoR0zn
LvJ+npvf35VBygJB/WTcOxqxKPH6wsySvO1wqI2/8Yn+1uK8/FYIFbxZHvF5jHDW9/anUYCa3a7Q
9d64F2twl1ZF5Gdw0iH2Q1kWGSypEG+D7qxvJ4nQPtFNvCxa4tJFTOFX/+c/HK0MqyVSMmgAvz21
JqRnWeMgvO+7mpdEuIr8GLMjN3dDv1H+TcDdv3tJXPQ/vJf8BxPEbyMKCE3AKywqr6btvKCYIzJf
REimUu8SmJw3iThaQ1teE1DNUw4EwDjng5xCKFZEzMP4W/AEOeSZw1Gcwm265td06SC3RkcfCwMz
QSjFnPCW2chKxiuJkDrb/fUl+y3E7nIDXZP7h5gaeAlP7K83MMlC1XuzNO6VSvR6t7ikYV2em6nL
q9emYUKJyJp1b+YC5kC9CWgHRua3MwU+4xQsVjFWimy/kC/dBIbSWwLeyKn/6+/5b1bBlY/CoYLZ
PNqq376mhpt1cJQw7m0mXZz518tsVOSiGroynuo1N/mvP3A9Kv005ELWBfXyMu/VORl5xu+fmHeh
mejp3N6Paxb5JSgIa4X9pjC6wHXVIeiCgMXvrWJFwos+JKT9jcRWP8Z9SjS0VczkQJcDT7rOCnBJ
GIstcsnE+kxcLhFqcDYv+GHy1A5ueT0blne6hACZLj9omfu/i+38MaH+n8MZP4tfwn22eHIhi9J4
+/V+L14qobfP4T1i+hkqw7w0QeJqyW2Noqk7FEM0jGjuB8DDpo0vwCeLWEU7if2CU8OqifVn3MYE
IpiwjnO6P8PFJBA5LU2lAsaUReC4rQjeshaMbHo0as+VloddoHN0aDbjxXcgJI7EANsHbwasftoh
P/wJSVZuOIkU9/3qXPDaPDmZuVeeh0S5dUBUEqMaBCnaZxKT0lujnLOvetqSwEwdgNxpXpaK7zdE
HzOtYueqm4lHxlDfYQyUNiPl2kpgtV9MFdPFYAEITMdCGnk1HDNXq176IktG4q9d91Eyw9LpnGNn
olc91IjH7RD/AifyGeZGZ3rv9MYbzy9yEugg9KI639R9L5qjWc+xdlR0PU9m2JN8WA3qChKIfJzH
weh9Vwxhc89oFt8Ih9HC9uvWTCM/j8KqgpuYZ42PVT5SgZcgAw6jnm035Rlx5zVmHfGS3Nb0xsMt
pYHcukZHJnpe2vZbi8E+9guP1YYSkIV4qNgFfkTdzm5LypCyED2hoMjEZiLpy12TFNKendmIDFwu
yw/Pi3UxwDhWWZ+wpmCLCeeLRwZClXcUYRydB9RkXz2O51AHzUjf6yAVAnSC4bkxRbNrUAghba5e
R11fPhP5iNZt8HBCUAe8Y9TBColfcY8FW+3Q+ZZfctnan0uLfIfawdnJgzJ9C+FidRvMtUWg99we
P6IJt28AaTIQcLEB52GuW+GKcuQUNmsaB/6y+xC17sDqj8PqCUNSnF4PhdemgvwsRmZPLgxmnaZi
hIbPDXIXBzejH4wKJMVtiNohtnKVE4wmQyXsXBrSLuIzZydnxGXI6jNdO8fi66ZJ0QRzPefeTtPX
4mexp4cyTblBxSqy00OPYogVXLwR0AHRtc1Qdm9yANrPEznbw+YSMJvPM1lwgytXzwnG0H0881Ti
IzLYTEVBL9FHnUo+YQO8wneMhZtKCoRG14Smx0gQRLUpwpZbj9P/tYlFeN+73kKyyOysIVnjyLlS
J862y9bpXT6isFKLfBlNokfbJRJANzGuaIJ1CK8uCvIGpdim5g31fPDc/Os5S/LlOHGUSP9C9dI7
SFhS6AzXoLDNpxp5Cv9QmclTR25ZvGE5U4zthMzDwFjhLhCaJn7TAEn1jJaI/2NxU/IhPZuL05js
1MDQ1gDvBkf7uQfjJLFb8a1CEmBO0oXJ94f7hhj3u8saSQ3nnZTNJurSzD2o0ms/iMPhUspGGE9t
2/OXl2+b9z0jUgst2l1J2WluejsGTH6pRVJSeJvbIk8bRJqDcUYpZjBQojKczdF4GmhkbS+RgH3M
ccPKEkIWFJGuUUcYXjCv1eNscu2NfOZH8UrySWk0tB8ECk8PjBvbj+ES+xcCaz3q6WC/XYK20Rm1
H1XGblvLsH5NmDVY/gS64eFSKCw02wnvTDLnzZyo79dgh1eSZdAowtT5AF/l4kRyLSA/taaf9YhX
2imVfoZQQF4fjxH3zly/LSLc6hWLFE1sxTci2o4ivFzzH20jrV5VvypS59QExapMSZV+iR0eSoSG
x7ptKm4af4Y4PATw06nWGrJKLwVOv5Yqa1rKx4/DD/lNXLQER1OAXEIgJ9bSmn5R5fQCsuZMImdu
izewpsCL2Xb4gpU5JctmpdgnW+w16h1RIFSH4vIKGcomImVA0E8ZxM6DwWy898QIR0y23CPY0BR3
/E8ZGmzAhbBZ28r1qJJGOU0e0o14MIm8dLjTZ1Je3CM/p7y2Bs15iOd+njcabf88GH4EZbPjduvj
aReZcdbDNSYzRVJLeBs5JXcCklF/Q/6hFh1yLP9UaQ7upA2yWM/ariruk6kw7m06kXLNOnqjL9MQ
u09J6tXZtqv1eA/xjWcEFIr9FuUYDYBXMq7/sQggL5oeyNHmqmRpjMGP/t+xRoR1XTnrx+cjyXbJ
+tZnnUF6r4Gh/BKyR7lfH2plcVdjk75ixkbOdRgpQWURqxcN1PDdNIfOW7PGrKcoq/ItBn6S6EKb
N75hdDQgB+dJFHA62usxZgmwIVBPW6PJWHxEWIftnZzI/D565XqDkhrJ584sVX3IG0O+xN1CdlfH
cbRF+tpRFJkevdiNOYb5I9mU9puVJMaTqXmcARi9sDVNnvE0Wg0XGRSBAaJZJTJjIiOrVydkBufX
xjjdXX4hOxE1cuuwAjUl7bvLgXcZNbJbDYtXNOSIGrN06xvyGYynvub/LFFjWtturdIWrL1AiNen
87JtzsDdxqBaE2EtL+K3L3bFQNv0aLf2JqiCvucks161phomGSSjkS1Bs36dyOFXpDHxvVXf8b4W
UShPtFJ5rZbZUoFrLRakp8zwNjYZJB8IGXi5UJyyOkZtY1ukO5jkmwHMwKITKxIkRwyf5KfbkIBs
xuD2wwTJtPGLUWD50RrdfhPTurLwT8uXYtI5tpKLdUzrUiu3JC+P2VU+OPzprI/M+hFJHyk6mUq5
0GivjXOcXNa+idjXfRkaLPKUIuF6JBcd5xWckOX15QL8WIvWg/uQmKwL68IK4pod5/LsqnBiWyNl
gVBFN57fCTdV95fnk+xGtU9oBOyh74n0xu09HhFPR4ctEIhdReEMVPjHA5GPufe9cod08JmKwqiG
frDN5sp+Cx16KZenwiGGAr2RqYyzg/xub9QF+cx0w2Psq1oMibkoDHS9dsFKhGZdoyVr0oRA3URC
a7z+IG3MefrQO6H3FyN/b6YQagLOnsbZEPwEHjnjySbocgzWOCHPd1XNDuOaBACTtgjTJAFFDI/a
uLUZBt9zUueh1i9xw93Iq3JZAUVKbEdQKpeL3Slt3b67hKtkuSOvzboBEQMXWjOm2KFjUSAXYgBf
o3mS5Yrka4RnPVKFrVXPfG5YzdNDPovG2QBvA4Q8zRR+dsjv7ucBk/toik4L8DtNxqahFsJlanjx
BC9rKAgyaxO9PAI5NM4NTG0Mll7HJ4RxydOuG2ohudTuKUJCLZUv+ljBE6mm9fe6crwTvek+9t6U
32L0B32oiGKSSXuwMdwzTObdGdMw+R4SQMJ0HOG05XCk9uHe8wJPyfyQYEmv/TkeF7+j5SmpUGYH
QO7MdY4rbmhpj8u010CO7XQC7ocNAHhUeQMc8riqkhuL4A3DZ9fMj5zsp0NhVAXCu6oqblRpld8l
/OR056xZqNjpeMKa1sQyP01tp1+hhQcmmyjUl76MIg7aUC44wWTQi7US/n5Bl63360yN2mOYmNye
Jq/4b8boXCTLhrJDB5CZkDU2BwsrCRnJAzVOvpZ0deQRLwvvY59Nteb3q9/uclCGbMaFsSSvqoxq
woP1hq+nmCq8pGZJfYDRjm86XTYTFbFuY00r028lNSa7i6zkFtC/dTS0RL0otGEkJ6xn51BH1o6I
OalY8jrWtNKZXEUo3NQc3KiUp5hp03E1sZ/DyZYvhtaRkbaQJO1YKVg9HidrVzgm+yezdZ7WPGS1
WpzYfBr4ZEY8LJGSZLS7RbJhbi82QlBQLOqVkt6JNLA4DzBys0ZPomLUg56m7Fj3mppXqMt4eGKl
pVcwe3dOuK7MC7Tg2udsFx1MO4q/icEhVtWuet64TiP2F+aZPGk/KoyaHgl5C8ec9BVxJN1Ed48c
2IipQt3UM5jrm33ZtT0CCNP0OKt09htBrsaT5xm07GzJqkSfh0viJhrbhlImJ4ncYWNxhtl5iuhY
B0vtWsfKnngflnBdDi4ls80syQnNaUOXLNd3YZq73taZO3PHJ0dPUdNPz1gYllOE8PO56sM0aHlD
WJ057Sw7NsSeADQn102czZV211zs5ZTTWM3JZpgOJgasr31l2R+J7JdvGVUloLGppdwes3BDXWXS
uUCuYay+9Wx1sCPExswOZpipY41FpN7W5QRQ0ZriM/4nLwgTJ/6UV1346FDjT36fZ5gRV7v87Nnz
WVqVeoaMk34tYUc3AWRtnPXxxWW/XBz3GW4m4qA7pBabRg7O66VZ8t9R/t+M8tdeyk9tpX9Jg/0/
2dv7W/7283Tnxx/5Y7jjAS4F04hGiXn5xUX4z+GOx1DeNUz6NGiU6MKvndU/R/lryBUuErAvKBUR
AND2/nOUD+7UxCzI0YiBEY2e/2jCs/aC/qdXBFeGAxai8tUauaoCfm/uJkZlEnckNETWKHPXFX05
9FK0Tz9dk38z2/m10/bjY5AlrP5KNA280L+1pIy2ASYM87tdOLelZT4zyde923wcSIj668/6tY94
+SyJThufNU0wFOzcvp/71dyLpJWkdh9mowQ+7CAxdpiYXYkFOmbl5LD8//oDmdD8y1V0UQnQRKRX
bFiuzjzu54+ceE9rw4W2H+NEolPBtncqmz4soajTsfE9SYMHEqBl7nSsIVZgs/DPe2oTs9jXNppa
exggvfQTxdAl1XqFlpL8IBv9vZji5lTLVu5rFcr9uGpRc5YYxBRTcTU3q28iRVCdoVF4pq9cXJGn
AUhe5XismR6fwT/YDKdB5OznWmcvDtt5W3frzFsTyzdiSZeXKBXNi1uFNyTqxtvRzQqfiBxQXqaV
3ghhOmRuJ1Z/b7Z9/h3pRnm7EJr6bNIQ2hQwa3d2TaaqgZDZ78tiPOilKoN6QT7vDSBjmnoe4cpP
1UrybK/pZZXnpvKQoWep9aZnoXbInLEOlkYbDzXWbdBwk1T4LDWz/Npypjihjp7uOfRGZAfXo8eu
6Ymd3prNK3xWhP/BFDUuWll3HsOxfcXTYM/tCYBLsnMLkBH+iCibhgp86Yo2R1689w0dF2pn71OC
3/ZBhrqM/NUu+pEg4Ug2hmzcAgfcXALbJTR3RwoIVAvAjtF7GmUge+NCZLd6hpsAQ2VYntx+7K/n
vhhfvHnBiKjiJjDREayhvmGLpzWxb2PLeIimWCfFiJoqqqWzbQ29ec3dctiVk97tkAXQIJtKJ/9o
Vo98VERf5yapghAK8XUovb7aGAtuoW3LxYk4ot7UjGc/CcsE+1bEy0lflIc3azLSo1MMOqbMOFH6
Riu1R+HE9pEsEnEYxqLdWnOcnvQk7D84fXXvqQEhBuAZpL2t1sXyikvQBlDwv9Zd5o/G2Jw5p3Oq
dbMPDl7jBjogGZ0ErdARe5bU7jykpOJolQf6RssJGZ7GwsdmRMiIih1aBd11ojXC4pyBgcLRveQN
Vb3iH3a/WAqKTMT2ucUtWT+oEf4fBJI7expHY4NTRfBo8/bgNR5IghPmlvHbtyl3tZ3daN1NSpbo
+2qR8Lmz9ns1peltLAsTH0DXPaCV0BCQew91LeNtby+ftb5B3bwQBk1XuUUfvyzbUZIwVBSyBwYn
h92ci/tizD+5lirNQ0w+yiDwiQ54vQryQkx07X1fBg4Tx4SzrVcBV1jaZAjSME/trWOS6UmWcU21
wTluno7w18I5h6xc6/pGaSBAX9J2pFUM8rFvR6osXD4Bp4E2eRJN4oVdxhhp8obxyZ27aCsN8hcC
G9hj6iP6JFHYpgPCqYQQu/04EJjzedJE6FHrpCYhxh7m3gCN4ezt2gSCpIDG0DkURYB/SLmz+Sct
mJbhGYpXD16LxLzxLgQ2DfGvgj8aXUtFo5N+nxrtV7OKeuoLvQANuR1RX5kvSY8lb1dPgOQ/gD9x
o6Iu6jTkRRW+9kfknkVe7w3Zpq+aXaWPmNTjfaMXLMNl7qLQ14Eou2rWGl9ZpkLbiTj0yp4GEH7j
MiApI1kPKxyH8avRRP5vTFiQzZwR7GZKce5QwEsaD1FJW66lU0btphz1SOzq+NUxC+VtOEtWO5Gu
nTQ4GdGmF8Uai0yzjiKtuIonRl74v4nEyGuleNk9qv9aCKpdiJzG7mLryAgER5OFlL1oIRBuiOvA
KA3w7MvU8Fc1UL/HpcW3sLELra+CYRjz+8kS1Tfg5XSOCgWxApkm3Z5Z5kvQO2EWbdGslkdPz+Rt
ZsfOW5bXfD8LS/tOtW7O9IC+vZ96Od9Ncyr+nq11+XfTA1Jq6R2R22niLAEwHlRWOaJhqIJlb7B4
pFh4I5UFl63uv1Xg31SBaF9WJ9H/rvO5iYviW1t2vxSCf/ypPytB+Q/hEQWBwAeRx8qT+GclKF1A
9auOkpEkk220DP+sBIX8h7W6JpmIUs8g7qR0+lPrY/0Dcbhlox1CAkB19R8halb27a9ljM6IAQU+
6lJg0HSRjN8msFaUyrwTJCQUJLVEde9T1ZL4bBQUNp0xVdtUWF25ma2hanaThqd+61Sd9W0iXK3d
5EtcbKp+bm8mElZkuQ7ilk/Tkgl0fzKzSC5qjXfmJeFzPvWuH4eO/WkQorup9bC7W0ZJBFFcgtFH
aqe5NyFLrfAHB2jaHo94emi6pOA0OMG3mez7rOmsd20UCjZEWzMZgizUnYYEzfOzleJjO7VLvehE
0Dhjn4OftfqPZJlBeJvt5CuH5UUm1W6Z2zEAZUxB2ujkR7tW/zom9oiMvx9y7SYF9kXyKny0ikQZ
JKZMdnK8RWYB/bXKVPxsRDNOmmgsFqLEk8E5kiHSfrigVh+xhJvH1u2iPV3wj4zRxRbzHJN1vaZu
GgbT3CPse5pTK70jPkslTApm62aGOZYH3WTFh66wumbTUOVuO0N7Q2wx0XdjwHNsWldjkCetbS1N
OfmDRzr1Erm1Td9Pax8MPbNvBrxSaA161zj2NJGBQixSvSy55z5Wrq1wcM2mdySKA3BD0lZ2do22
fV32GpV8HsYm2mqW6fqp47pcg2rY1JSoV44sM/ASLtcSyxlkZKelukjnebxGJRR6RMpVuDVjZ3mo
CzxG+p6uTXNIDWZuHSvehp4+KLpxIfWeNlGE7RNSiTcrdYBjb36uFmsmYqzVlidJruS64Y4ofMVK
d3gB6tEXzyG2VSBgfSHQ92/HjnlBuzf7ZNbh8YZ2QWZewopqvIXt0rDuEimERjJj8AWz1qwrcV5s
NW4nXZFkLwvjGA/Lg0ehs5URc400XcNFYptMaUF+rR85skOE3LUeHjnNYje0zXGbLWrwMQwzm9Pc
p5S0X8g/R3a9G3v2qAPGBYxieRbUwX5vp3sx5QoqZUHfJm2fNS1ifzDcTcPH7BieQaEYZtQOI2kL
bqx2CiqdniXtsW6iaLs4dXKq2fZoeIgUQ19NKBj4OjqmRrttSZ/d5GKKr0SflbsRlvC1BrDsqNe8
mqaTmc9yNr9Q/gja7gS8J+zRvugSas7C7To6EVZybOPxnf57drVOGK9rB/PesuT6tiETsARS0QpU
wIL5O5SkOohzrfDDWiN8qTLI1QN3+M1e6s8uI+eNVLAanFpnlC6a1PN14Y2B7FHlFvZUbBhWV/s6
WR67WGtXs4iBQdJWPiWPcce3T64TwiaajZq66shhr/9WZdUceJHFxeFlO9QVNZaL3LoIl+5Q1vWx
GO1HBiMPKVDExVB72fS6n5jLU+x04P5aeUUcwwNQiyOJ8yaWV+goCVc/hFfnDeK5reu9N083ianR
OrJ76v0qwz6pFjKylHiBZ0xAHzqAwMizb5nQG5DgoxMkWdQ/0om58Wq6m7JzmKt2Notg7N2ICvhw
kk8TpwZJIoZninu9j4rtyhvxXUmN4EdVS687wbputng9KXbgOzfZV5wsTBtNXV45LJdX1Kq0GZWV
YM3tkkPPKSTgrVjDNer7AVaf5vGjlrI4T55I3rJ1NUt75RJgnBDFVnHQf4jNmnDFqosAxCfNrkLl
Qbhm9FnXWiTg5vQ96nLjQFRI71MqkohneLNva0pecSpkts2yft9ZIzHwiyOPaeI+KKe5h1yq71gm
vOsy0UbXb1On+8S6AsODGTGDJ6tLzgnqHoqkFK07N2qnl3V/tplOPQC+lDfNpD9w9usCkeSvbWhi
SpX9Lcnwu6KGUzYllbtZivahdcCbaysCtdeTXWKlFl+vZOIo4nNqRewOtcIab8h9nHRPGcKFnYlb
/3FMxxuE3wgujC55RgvzbIdoFxBov7WL/Ey38Gj2IAAqo692eZZNG9CPu3aFu4MPxIDFtIOJGGLt
sN6PHugS8tW2drO0B70zn4jcTHmA05JuMhiWa7seSco0rIdeVqesjV6c1FxA9eOyKcWMGqbaOppE
4D22Pl4OP13X0krz7rzW2rdxQg4Ft27F4oaM/JzF+5Kq0PicYQoJGsvlVdMASJjucAMXZguB7Mr1
zG5nD7V53TiJR2O7ilF7yDLy0znzaGr3yzEqu0NXJVdDrNI9zntIBmTMbOJB27GZ0TJW5EF6IxP9
TSl68VVo3K/V4uWdGaihy4Ulz0y/qW+yPiYOcBzKLbD6iIOWI/zR7E9TjOWqGLNnQ2DPUuWNHBY2
1kQyYG+6x2Fuz3Xs5l+HqThIb/6cuGm2Hfg9DITK1MfVEl8PM83yBg4tyhjP9EPbXs6TLbJhY6u6
CohmNK7t2A53s2bNm7YPrVdV9tWDpRsp+NsGK8rWS1mZhtwq7sCjtOmmbBDmd+xrVTwCFSlx0xqG
gZGkr3rEO4VirkqKolyTCZWl0Wgd1+15DIPSkRwH7POou+aLRtrwrR4yMgwErEsQWzNBtQ8FJM8j
55vlahqsZ5i61bvWDFqIJaXo053tjoBSrIzD84ZEk3k4sM+a2LLl11wb7ozIZf4mxu6htYs7YEWa
X6fafY5q9Dad4k9tYzW7fnLKq3pxPnmtyJ4mko9Nzei2Bj8vMIuMpD90dYfRmNVbshjNdrRVc7Qm
kjKScoj2TubEnJ8rYGGQR/y4HV5lSIZ9oXvaTTiM6QvnGsz5Q+t9d3o7DHqwEhs7srK30nPnR5e8
103ae69Wil4m93L3hY5+HGjKAerrRslTERY6onC93Us3yzeWhXV8wtE27rhhCDMmi8RCEmF5r/l6
Iby+bZ58gDp9n3XNfaBTP3yyWuRmso/OmZ7awTywZbsJwmHfixtBbGvViE2lN9k14PTykCDCokYo
whvDzA5dCuRYs91qCx+xfPByYhxZbqP+XqtJWFzoJ3zSFnmAqzU9DcSL7gwCnGE3LWl8woHygdf8
K6tzBmzLkUHfqP45TgzMk5bcV7KZA3vU4i35w2wQsXQgkZKAENmmzsGsTMwzyuaYPoddnxiwg7Lv
2vmEJVQeYPNPgRvVX7MwNwgYyWLjrmLs8sgC2TIY7C3iLZxujLK9QOKzE7lI2bxarcCIKa3rEJnA
LqMWZKDXWORwe0h8oIHN1iOcM+O9yGznXcQFc4WlCyWxOLDCDI6WS881NxmVMf32KI/z4coFNE/s
qR4UlnmLqRxYMezFpldXkcyCnMrDB208hIjUlJGP0XXTj+4uzYfwUWoUosYNhZafF8NLI5ejY44f
IAxArlTuEuRdRRo0+dxHVZTmZmGEgzpI33PXruxEgCeLB0JiyhKSgei/DJ3ofHOpmJRXJADZGcT6
RtXsfyCUIlGgNVIrUMIzsoPVmWITNclwBSB8q2jaJDQjn2PhNPuscrzrOEJEkcBF81NXPs5LtMuG
unlookHsdeO9zyIKpkSV2yRXz0YIcDyrzUCBLg6cqKqC1gYjgv7wqnHmYouz97CQC8H8mnBusE+G
X2oFlAboth7jQZYT2i7oMGFwIxj0ljT6Msru5FDg73SPS5zL6nkqi3Lr6rLa2HEO+odGRWJ4ecBR
BZVlR7jFBqQde2JWHstSPMgxF3sntL5mRf9cVrN9qznLfZdzTjGxlO7oowm/AXZWkTGwsSq7udEa
KETNopkvGRNweqk5WRD0dX3UTGx1s4bw0MApbJUZSDVcaBszKctTmi8k81TTrmyp6eJSxR9pAw93
ckm1iHnKp8zZzDq5087kqWciz0911ItzgyGJyWjxneK3RQHVgsleSj/SaINNYriF/B3tFnIMnhuR
xEEmesJgBNN/ISh2zNqzUe8l2U0Kb2wzE0yww2ZYnx1PvettEwYynZx9NKbTfT3T0pOtY9A6gz09
GRWN/Co5E/bZoy3DbsvE21/aJiXITJ/PZiKvMLPqzD9LgjCGYdgwUhlPnuV+lJw3MkN7JcHoLawc
8s3b/sQxd+ZipLsxW5BwpsN20bR9Fn3XvBrSsbPO7tqkOtRpc1fH1nUxRSyPUU2iKXm4u6rieDuY
jbW3umEPhs/YoH65XmcD1An6lZ56zwhOCbeJl7fJ7b9itXgvy5Tnp7SQrt+4pXouhwVM3VSEXzSN
tJNeZEem+YsfWu5pkd5nryoBS8lyn7I5bszQI3tc0V7UCt0gFaq6T0aqMw1NgI9VpEU64YX6OVUl
WsBFu+udevDwt08LW0JCX81kJ6gROFTRbva89tjwBH+Zm+iblY48I2qcN5Fltsh3RbY67uz8NSuT
vNzCis/PbFkCyiNiAAq8snEDuIPF/diZ3WHQJuwqiZPuk1gLCbAxQZr7ZdpVr+jr4MeNg80hp6qf
R9BWxwH98ZGqOj0iEC72QhZih0Y5vB713tk1Rf9EmlwIHkve0upO7grUmd/tuO2vlyh2rirLQ9yR
zekVPs55Z4+ieaKfB3elMd84wyc3aSE44If67bKEGPDaMjyRL2T5PaajG+awAmreNO0tmGJBMnBa
Gkhh2XUo54MmZnpj0UkdCjjuIRyoTV7TV4zbDoN+D1u+sPTbUPSe7/xf6s5kOW4kzfOvMi+AMjgA
dwfMxuYQK3dSFKmUdIFREoV93/H0/XNS1ZUMdVHdZn2ZS6ZRDAYAhy/f8l/q1N07cR7eKpouWKks
3/xiCOgX6Ccd5YwYQe11OeRow6TLuWzHddNOuDkXGFVXXaw5i4OvmNklu8bXKI0V8Wg8/UrCoHbd
TRlf3wXTdmDtRAgGMl2LCUnMtKQy4GyreU4RwLXzc+LGc1zS022eF+OB7Uru2c0XXr0s9wDNjmlc
35JM+feYP3tHUmEqLgA6vgDuDYikPTu75qjmFJrIFm6WLrgsu9Lf1Fnq7ZxQy82QGUlI0o9KOA3w
ZDSAKF4mZ8BtjcgArZKsRx2tz5r+oqvcn806XC8BJlAmt3DW5Eawu6O8GBVYF/IaKU5uTMtlj88u
FtuTJUA7oy6PRa91OSE5kDg41dElvI6U/lT5sH2JrxtUuJj+6IcdSmEfo4l6B2R7chkZLwcA+XyV
PzibJOmf16r+gG7j9VKjKdguIbIm7p4qA3mW41LmtXCVn3r4m2FOucbtaAvN7Mr49J7FVY6PUlZL
gpblYmKlooeUg/sYevZITJR3BIDfRp1+S7Q8973mDuj5fA6s09mRQl6yRX+qw7E8eMO8J9ViJgNk
3/YjCi2sBozPxUBXDLIHbuccul7vnre1uAdDfO6n+JKOKts2jSgDEp21/AvJL8om0zT5B+AbD+yd
984SLTzR2O8zNZF5+dM2gue5A4QBSKPeDFQEoGkk0wUAY+I4r/xW9lXwIY0sXqQvj83UxDs1u+uj
L7w7vQb9bq6Fs3M7+9B3Um+8tk3VlkDZejFxQNdJpw+QBJ590dx0q3OZ+eoJCiImVE+9KI5D7/9s
x4XGmo9YKNba6bYrgl2T0hNMUZxcm/FnjWU2JvPZ17ihedCAKcOXCgySU1UUVVBI0msaRLuypBYQ
i5WwJQ2/orh318Zs0NtuaNW8rW1P3xbD6FxYxPQ1uBu8taaRpHxsAOx3Ayd5jcbEJrDrZl92M/Dt
GOPHqVGX4KYuQdttVTobp7csHw5UcaILjixsqVcB+yAVSzNcWdXaHr0OrxxgICD9EzzW7nx2NWQv
OtHKgtAYwNBmJiLvHyxPFd2h8Dvc6lorm1osUmJKbYocASR4gx3vIfUC0TibkjGSYU3NAZM7+2rQ
Pk5g2ayz/iqkQ0LF4rU1/b9drz8+VzdPxXP3f80Xfye4YJ+L+//39sfu9efouTIgiDc/7F+4sh+G
53a5f+6GnD99Fewyn/zv/vL/PP93GLfoilOW/veFePAYXfamCv/6F7+K8AjN/QMcmK+gc8Ejw53q
n0V4oR00Emy8nKGeUjE1kgu/0BgIRMPa4eNwbeRLff4/a/CSX0kIqxT2XRhWKM7/T/i2hrj7NziG
uR3widITFFZ4TtQc3gIJMFlZimKwvefYXuv0J13d0LV30+SQiu/6PnWWT9C5kv7QLW6On3G3SPl9
DvO6vBKVrBoWpOUBRzM7KV1rfKdszBb9PIvnx9bGaYXWqFerVW2ScI5GBH7dsfHGrZujs4wuWDp0
zi1G1qYeEdm1NT3C+wQfndMmhwDnLQElpM062NI/ul2UNPSpaWoHLUZTs+WHh5JKVA3YvItD4Op/
e5H/BYjkpf/wL7CKp/Bpc1HwxkpbkZo4p6NTERACGVvlc91NI5iwAlnmHFlpzwWkEEQy4JKzSMri
Z6PQ53rwDJW13SK/3PI8pZii+fH9W3oRyXxzS6gjCtOc8aWig3Oq+ooH2oyEQBv9ELkts2sklaMX
meYGrkhsqQSFNrRYIDwQL9f+sMnSGY7PJrXrKnuq5m5BlkwPmAxd0Fbv0BFew2il6prPvIp9jxAX
2IxWhRjPKggD6mZdM8HHCjA6kmgu6gYdvG4a/1ZC7y0myNM2g0yPCuyRFAEuU6ZN9HfCZ0zZwUL6
4dmeYMR8lARg1X2RI4h59/7onbBouRDKstDYgd/AZeV6by+00O0MVkKbHy5v23iDA2r2SHdsVvjs
6tS7nbpKImCwKJlbPUXLSI/39LzL9Of7d/IWwGMeGUq+Q4lIkhIgEG+G5G+PLNAjR9Y1VT+ogLTq
RhI2IBPdFhYU1AuQESu1wfev+NsgS1f5UsBhFTam1qe8ZcSQLV3lmnRvQFdu2TVLbY3ZZvTXkITl
/Wu9RUSZp2Pj8lBxYcL7gKJOXqiTlHlWJ9L5MWMKmXjPDllVHJ+jxse8i6rGDHG+KOMs8f6Ff39I
5hAsSwWvFd0ZdQL7ggXStWBQu+8zdR1O+FTnPvrujnFA/MMznmCwzEPSB3UAUUmHGUXc/PYVktiK
bBqd4keXo6Gnz5IgLB9zZPQbY5sVhVF9OwdraCOFkmDWZe/lGGfrp7TTNV2EImdDJMij8UaclCqY
qtt4LJ38KoPF5y9nw+R59LDeH5/fXoz0BXqeGs9wYRtrgrf3LILMd2ZKSN8hkrbcBboDWfpzFAt6
h1VVkMzuwmIElfunwfr9xZBa47Ti28IoD5xuW6GFiVvdSuvbKi3hAG3WMhm6rfbruLW3At+gLj9j
mWT6Cc4zvIpd07YtSpUFNN3xISnWCfVEMNNr/y0qcR4/uGCRl0sJuB2Cyh9G6cSuFXiiQFL7ZZmg
tumDr3w7TjKa6rYY2uob1Sk4YpvUX/r1rlNzy6RaFxA1IxWzulM3Fj6OrKau9DwOAySyFzbLAAek
5TsTsEh/ktozMhx/kC/QqRdelf583YDxhWJ3kfMQqc9dFARhTwmZ0KzfjFTzeDtl2yuO4dIVI28E
kozZoq0ujrmgs8y5/wH1037+si6se7Vp5jVkLJw0ddnkIQjTwDs4XmN0Zpt4SgwYkXbHM+1pQcjr
9mG33rH8A/m5BHiPZP5apdwjJPSgpChRDuJz1lV1Wu4HNefrJ4TqEKsf20aN913Kv0zYkKXsIJsY
2gPvDNmaiUtD70tQJE7d2mKhgwyD/rCp7DTFzxTyrColXpmpwycVPi98JFEamfmjHOe4/9BPuuAw
WxoUgfptR2kH74Y0Cri0lUwBHwcJaK6Gb0qNIjPA7eYLpV4E2kJvbJLr3IMLcJwEsfglof8yXAwz
Psv1luKS2fmQyhHLpT92lH7Q/cTNG5VdP3RYbbUPTJFcl3Jglp39egCUbmIeFQ+oQKU72w4tBlTa
JdOvmyOzieUF/n3Ybneh4n/Aq5eCfIR8tv3ndzR1AxnOTUKJuyZTDqOnjRuvkjEYsHjj0nMdszku
bsUzRa+j6mXZxMgZ9zs+MJE/Zhdl3g6IQIs4MFd0LU3UttSwfuDgLBrb6J2p0TNdqgBRzp9uVpVM
mjRUaXGPy2ulcePAoZvpUsvUYU2NZRAwayIHkh8K6zQT+CvU2UPMBNDb9N0Liy7v8r0p5pExrOYR
IsOWOrQvwo9+jgAY2Rb8nByte7B/oOixVTSxWypml98tuDObh0gDU8puXDLVaI+8lXnv2hnZBfbt
Cn+u2Ff4IXMnLaRKfgIP1rjjRdCNHt9SYb7HUoDpgQQyb76H7wN/GmVSuNk8Pf84Dam5Fy+IQThv
ldYswcVHtAJPjVUp8Idghbm9tEh8E7eFI+KJN53nM/9Rz+OHbeAumtsieTJj3OBukv4c5mlgOFdf
mzmXEwJ6Z2k/e4xPZCszRU1oPT7Ufsl/G+HnLGCdQli7IXSEFbFHX4l1vrSLyTnxTiEQSxu3NUsa
1Apfiumi4E3IjrgRElItULfVYP0YhbjSdbecjbPdpcX1mHsAkfdN20Fy24LwpN23pVKfYGxRZ8Eq
5Nns53KGfm8/BLFMgnGHqJo2O1Ocx+l6UDbQxSyIavfQo8flIXgYr3D7otGu1zu5LDPT3+/Aj3v7
oABAWBIoTJW6URI1qBbZrB72zlaFqZvcVgIGWbchVjdvuEzGxRYHtC87zI2SzkYLZQPTsq+67Zx3
nTVdZmDMuMfQ6ng3jefDzEEJVJQ8TBmmS4QPDYA4r7zBTzeYKXnZiTflezZitpt970bpAh+kHqog
QCVG+fO4gVfdx2d0qekiwXTJ2GbV93WCAoyBivAWnjlIsboCydbGcxxHV1kVD0Lj6kT+y+RJUrOl
6B5tKwA3QEL4yR7mjjkUukmTRZeVkSVCFM0ZhxYFBemyVXYN5G+arxnvo9zMsLgG6hSTcthy07IZ
eEslagmcBeigTXwXIiJmFwSVYXR07aQO+/Fg9/XEJ0lhGn6H/LjZlzIbCa8PtNxNRBhT02Z7qr1Z
MX59bLE7jIwia0E4fceEou/gQqvl7TeLvPQhZXpnft6t3Hg8WwOX9gQ9BPDZwEA56xd8VlwUsaHR
dHvfy80h2/dDw3Sc8b2roL757cL+sPix5d3O9tLCGGKLkt5Z3aDMEu+RTEB0AUyDCbFsIIPL98LH
8/l69QaTh7Drm8GZ0IzDUyADdw0zOIrTybXOh3RdWyACvhvtmnAqwz1K2WHzEa4cD59UHP7LixQS
d6zTyWKUkAjQLOwUgywmj5/g8wWV/nVaF8lkfge53WXirslsAmdVGePLbWf5HFqCwgdj7OoWf6AN
kWhEVUVbUcLK9fxQarGZYqjwNw6iSFgDBFnbo3W6ikV9hUSctx/tYs4fAscJUuZQi3TmhSop+RxU
NQ71d2zCGgtWY2F51yjuUfbFZzBpvgKAVis4IFSNf3hpvrb3BQDr9mlaRT7droGVAze1cpiFtSsn
rI18eIs0Oxt6ZLCUpkn6403bYKJWoRNoF+IKDm6S4cfej2Lb8I7wIKGi3Kwpp/DYUoKGTokl9mZc
22mBnaqX3Ak2dWst/Rd6SoP3UeUoEkRbgAUZIqVB7ixhtakh+wuj1xpG/Xkfc5LlW73m07rugiRf
bUx2kVQ0qkYLptKqz64RXxD1YQx0RB+NAG19gP4WU7fXqtcXHUBYf+N6PW2sRbDDLRRv+y7YQZrT
6RYbDAePV5lHZ9px+11T0QW8RE3Qto9iQq/wENYgAPtNr/M1QZvBldZdTW3Wexw6RBOro41ZHLW2
oLLn+WEGtdZfW11fWvee5XXrpx7+F7aRrVLt46ph8lLt65Vua2qgEtTTxh7hj++wasuzY5j0ENrW
yvML7HyzynVwXwdlga+vKFK//BFjgkf7HYTJ0sBckO4wQFWvK71x3E729rEPy0b6uyGzJZ42IYJa
6gbco5VlRxTICWvj59gHVBfQ1PMz/Jqo6fbLqvbKBQRndC14mPTuV/RtL3moxD0c5wre91Ql5kCt
C7eo5eO0yLr2dnU4tYBcKhsNx+xsGTV2HsDhJhZMi0gf8x96VsoybF0sNzlWAjYSFndDsZezlgOc
5YCKsNnhCmmbCBM9p1CE2HTlU5SbB6sn/3JtIouQlMrjyNED+j/llEFVJHLW46KBcIWHQVYm+oNA
ZjIHjUInd7vg7gc7ZGiKRH3G3bbkVkQNkyw4IjpIraEeGsk2KbuOyB7kBKN09BxJFDzZxG7I/C8T
7cjL1E/MoRFaU4ghgFvATduP2B6t7lngOTkhUemQZ1vnxVDYPChxCYT6rZRFazbEIqeXADDN9QhN
0NDpGaC61Obk9Jtp5k7bKNZce0A9slo/jp5EeWVbocjDl9l44rKWOlkhwHnsgtTsk5mncz7ipCLg
jsoQIBUuZi2K+ckxCEd2G6enavxtmpqyglea6vIqqlLEyQ59XZtYqqy1CVlAVJkxQsVP9eInknco
Ie2mXIwD0mWClg9IhDqcGdvAhoNcXLOHLyZEein3KMwHOaV+nWCeqBjHjM4MO5oKJnP3wg0tBrKO
vJR+3pIUJB05emUErj7nCncwdFbM9PnnSKwNS2gz1O5KRIqwGN9YAdsvvF0mcAdAk8DCug37B5s4
4F4Wcyg/I5BE7en1NXJgCvGJ9G/oH/wmhFN+cPHJ5h0N6HYIWBxYHk4xoNvUDgM6QViaZmdxrSKQ
pR7hKOZa2jFRLNbJpvjUtjQ+4/PaLk1QYfdwhmhn4BLCoeirhslSUK8T8zaZ7FaD46KsT+Ds0IRg
B8TTtpVndh11o3+39rFTJYhzapv7WVbPrAOXzh2POmYEmQ9gUM0SadDsp+AFWZIPhKNnAjWB4+vn
pIEwg2x1OCQQjBpH58TZNOvM6RqPY8ShOVSgh4HpujVRIBLeJt7slZmPYZ6mRNY2I4DJy6pxKdjy
7+bTRCUtbmi5rzkuRcx9Ods41iY0BE4fmWDerc3dvi6PrIeH8pAPU8VLbTs2voJGoztGX0d/iuDk
omGWYadRNMyFfJssxATpwWs9M3fz0gnK62IStHF2Ud75YrjgC5Aj3+UYtPFuMXEruFa5tjyCXY+w
tNIOmx38u5DuGO8jHSTt09gOiVtsumyoezaXZfLcK28SPVioUDrMM2isJglMa0nGZovZvJDOCwgv
STx5z/0i1+XSRSlmuYSIuMwjtllukz2NsZgZlPA18ukieyTW6Cq/5WmTOcgIDH5lxD4wZAKDOYps
sq8yauiKHyJyFnz/LMuav7vjgM2cja2cvXXjOiYdQbI16qwzX9Xu8KBW7IYtOoGC8QcAaZJuhK1M
FAYT3iT5OmhNIB/VFfMj7MKIt9ZjJky4PvsAe9AmHyUsD/xT8O1h1M2Ou4qGnPe80XUJ0I78gemk
JJentBeuZqus2ZPVGVBoTPX2pZ6Z+mfCB9H9fcl84qjXpVeOuQmtcquAUIxQDgLgza4fx85MjHIy
9SMrdBczJbXtT2DEvBnjVQYErDCUjcDqGchJaLPEyZaj+lpBnDLyX1MaHcO4RFcT+vfanfsDCu9n
PrS2ruVgszziA3fuR7ZOheoLXxN4Pb6DxxRkNW8S7UZ2cUA8L1kj+g0I0J836YiB+TUB/6BoiU3s
zvsgGk0W+JpY5OFqbrpa52mJaDYqzFs2PciV9MIb/ZSJTpIEt247xWXJK03EYG59QKIuKrB/G8K+
31szsrLXGoys+eC6MKMWJzMbVs9rxBwPWiRiwRtlJd1KZyB2y+yJprvJ0JfXnSOYOxPoFoLm7Z98
y05LutSMIM/Cj6Cho5G5PKkZ4Y+OKEiQT99m0O0spzG28ljuAE419PXoJvK8fyirnVbVzCVJT5GU
8zCDIXB6W6bCdL307R4anVQIMP/MX6dGjoA1R9f7NbHfL2VYw/A0TMOI1tRJZdVBQ2wFKVl9S7zQ
7E+V8lzkqGY2a/au9691KiBI+Q1yCZKLKMq6MPJOy5SdLVC1gqj5bXYLpMkuh7hwmImy92KWYQxY
k7MQ6A2bBoB8CQlzGPElyLd175B3U4UwnY2AlNfsPa8786/eR9lGJkUotew4E0DpTfz0/u3/NlQu
ZWECW6MOCunFNr//W21/xsTe8AfkU5+ImfvggDJpIYcrKdT7l/ptzrkUhgNaQXSCHOAzJ2+FMCpx
SgKoJ+zrXKxWQmgA0yexarNEVBhNf5xypy0UEEVCK8eRXFM6vxGr26Zz/Yj6/RMuzGaP6tGXWu+G
hJ39PnLQ1ll2YUC8TzCx8PNz7mi7vTUWovL8/Wc/HWa6phIFVtNVZbkhSvp2mKeyn/HxjNyv1CRI
HVGJoErlw7xlB3z/Sqej7EjX5mlx+OBqFMdOquYZgaHvilR8xX1W4xxX5yY1T1IytbMRhRzO2vcv
eKIxqx0EXik70+SFa8WucjKD8E9a2UyW9mtb0ieCtOeGZptjU1x4r2Hb5Mi1xAnKGPh4ZhI1nD/1
UX4bXMUkDmxoYLCzePTTncWL4lzUuvyKWuESlXt6WWu2p+oRB+nxNWwZ29iExuhFm/37V1Hckr0p
eRWqh295Pr0OTgEdnDGi9L+wiivYamQLa+6XHAldNiGytvPdHhLkJhFZz26tJ2kOyxGxSswm49Bm
4W9cdidikV4PFI8EXFCIQAAvcB7yCead/jyhteyvuyqzTGzVQWhls7BahOAoI8Mu4J3BaCS20Z1r
jvgarU9uS78W6DtCe3bNDOC8qeH4/UvE5wgTLCPlj9PmxsbXgvH3o7SlMumMM5I4l3GZUZZ9//3/
NuG0B0FZSbz3HPf3qT2QWcQW8k9fIMW5xKxR3ZsUKMAakK33V8n6/Uua1fK3vrI2Wy2WOPRokPNE
efZkjtMoW/qm8ydw2srUGAcwx9k1Np1OZt3Ync0dbLw8GEiiZhGaoNDKUaj8U6Po9MldF54iO6dC
UYE199L+/tveWaqmnHiX8ZcMs5TiIinavnh0sslpr5yu/4Me6+kkRx5CapdKkYLxiJHWySRXeKon
kGG6r2ODmtAnmWozLdIUuEr5hy3EOVnSfDvaySgaK03nzXXtk+ggmmY7z8vReSzRFvJ3xtcHr56I
MiqZbpJOnA4bGt4F/9MUbJiXsxFsIlmTKF3VlHUpwZDymP59Pbk5cahYPROoJ1guf441m8D3uEpj
U9aaLVMG8HtAbvH56CtTJoYXzadHS2AksLEyyVmECYDpFIkRJVWyKgGnvDmHJZYsOQQNO/L+YJV3
Mt6MQUAKZ7NOPTTmf+uYShn1QaEQwxmK1JzMYUWrAvbzVJE5vz+d3ZP5bN4pm5cCcAHHlX30ZD5P
VU1NVXjhg+9VL9eCYaBuMqgr5mhiq2cLeu29Qxc1mWA5l6ZK+uundgSvZVy1bQZXetrUM8kFa3Y6
p0DmdDq3snSw1quOpYpZa1IX2YRFCEg4d4+nMelxgogfacmvxh/dItNEspBPZO2sPoYb42GsCvPC
V5lyFeulO65fSxOjmEyNFzNt8yYBVUf8sR7Z+Ktd3yamsPyrhcaKZO6m9Dw498KQKoe7WUQxUQJ5
f0j9t68PeiMCusi2AFiSnIW/6SU3PMHo23X4PR9d/TltS+kcHNqjZyrza48aP75wkTcHlwseQyGw
cfx0CyfLP41IhY6bEholTdMIo3bEAbqNivvmMSR/7e6QMoKUGfsjigdB+qGg1fZ9rL0OQl+Lat6W
Xo66HWVYXcaoEF1zIsVQZMGvZjvgyO5fK33k8SJs4dGiOhjYHnq0MvtkrRZOH30OlnoL1u3O41RC
/RSVPmhM7bjr66XZ0xPPP8X08NHGcugSpHVPOa/KJlp4vci/gpqQl8v8Ipm2NrbYuXWrHxzO56c6
roTchK2KKWFEhg+aluXDBKP3U+JiYgJx1vLKnUXd7ks2BIhMWnX7ESf0jrAoHM7SeUiBlnqL8Rmk
uQxwOUiszWCYEzlg/n6Cr7fx4zT9a/AV4EPswDIcqtrqARoQJTFPWPi8IKSDabj9wesX+5uz9N1X
oVfvMR7ksI1nVWAb2yV7vNeTP7hRvt2smRC0ldnMYGrS0ydQONnTKso/GjGZ8gfvC11FJyyzvcor
Y8bd2urxD9PvzQH1ejEE0QFkYQodcMm34V64eoR2+B7/ULYuwAjN9gMqCw408AKDVM8dyP+iqsDL
y0XB4P1r/zbzXx4TrA4tGzbx03xkkF1QoVdT/GgAiyLDndfo/ReuAPj2/oVevulfx/DLU3qOAz4H
ZwoO5NMkcnaKDA5jHP8QU8WagfVNWa4i4UmQm8n1fekU4X3ShdDooFsH9Q5qfJIfx0Qq3A56YF+A
9dRtq9rgorQa/ch5C1KfumL/qSgIXpy+LBDR7AW80DEtfxYD+uAl5dkPo7M4fwUpeSr0WGHX2yiL
bt3C8HksXSiqNxm9ODEFFNbaYPmRVlFPK2FoDyKS9pM998jB8f7+EAudgPAYEhMGEAYxLlATndOQ
QOAiOnvI2/zA9ZTBjxM3Bkqf5mfzOj+VEP2/uFYw7wYnounRoJ12Bjof/aH334w0k/nNm9EGrOmB
B8EhnGP85EARWYgIAAXjH9FA44ByGlyQ2UdRa9fRJel3o1fMZ7rokeJMrLqg21MVZxV1q+uxVjix
IjFk3a4i8s7cdaFw1iLkUSTU07dtZl0nS6mvFnc5lm7hPlADzW8ri5e2UTTGcMXsZ9ouadWFW10H
+p6wcYR07SU/F5UmN65GPC+jUnyWRFV9W8g+79GQ7IZvC1zhR1s62QerhMALwUYYAHePyokLJvdh
ygO8r+IGJdwxnkWwGfuIFgC0VvjVmjPxoyct/yqJF+8vQVUbt/Esk/Mfpr0Zu9OxxcaeGFSRzepT
14OBkjDvXYeIm3ryBgJd+qlO3AXNlKa0b8RktFvef53iLfCVWaUNGJMUBz00IHinruvCdvIWTlL6
DFrcu6BshixYCN/ikkJleqARAfjeRZn9R+3aaABEc3+V4Bj2wRoD9/D+vbyYl719fEJNo4SBGytI
3FMwYDsVsvMj9D6imQYDeXsVfq3aFbpBUywol9tORoWjqIygtaRWuIO7jTU4cNgddZIgQKXZwu2k
rZT+nPT5aEq/lNBLq4uvM4VnY+O6840a4ug8kjryNogPOtOmQ7Yar6baLoZNK/xqi+qLrI8Ww3JI
s966RoFs5AOTtq5UFy93yzxxnKVobx4gQ6CnWwnEnKBG0QK3XEh7sNzyEkjJlNLDpen5SY6kpsQi
3cfemcvzuMhdxCU0cBlmIu2iraLqd+cGSUnLFUTdTEeTvlKvcmyj0Eisr6caoYVNldQKXK3vVAKB
XT21RxsK9V99WyWfUb/qf3qJk1DqgVL3p8LX7/sPM+XVBFso3s/pluw6dEKzecqesfKxNU7wQfoN
lMdC15BXRk6lf6zdgK1ZaX1bsAVHn1WN9Z9E5v6rCesbCDJHnx941Abenn8gpbqiW3X+HKLFNuxe
Xohahzi/SnLVH+x1DB7wEhsOi8J9sw7C+Uvst2PNPEHk8v0Ze1Kge1k9aMRQW2brAGt5ithdiwEu
Npq6z5G21cdGie7eyS1rpynsXnIuDjdDDjen9sriHCopNM5Sc5DBBJrvEowRACSX03iVWIP7E+R8
Izc+usYf/3CXb3MAc5dI5LmI5DlgpkkqT4YMk4mlCBpveKbq3USPRBay21JJXDYD+tQ3jhozekrd
qvCZbmX1M0YzFPPs0Kmno6ur7pMM8ujKxvX60Wm9gQ4JpwDqp23OcCPlsPWQx/g13/63GRTXyXdQ
L9XP/i1n4oUH8S9Cxf9HPAtyYocA898TLR6eWU6Exs9/l7789Vf/VDwS/6Bowho1k5Mv+2VqFtj/
ANEGzpqamnYNoPM/mRau+ocC34lnCXVaILEmT/ylduR6/0DPG/sMRDFBaaOp+T9hWpDhvjnkKNKD
/VeCkI6WmQ3Y/WQ2knG4VjzJ8pycF7/VI1IVUTruaW9PzgZDIV9sQKU601XvLMu26Bq6f53xNoxC
fdYUHkoBMoTGjmSTuOkaTz3MmU3AndjlLopUJ7fQtfdFpObP6H80zW4hcn8KQMueO7Wdb4dATtsm
jry9DvWPoaz78xFKxVEmZbRTftZsRYhbyLr2w3GhcUYLzPWqDQ5l3QEQQEHI42c4qyzVZ69u/KcS
Tv35QMvpYCcKhXKtd3Y/2tsxTaJb0Yb+WbkkOTppLoa6Ix1WRKwdVX2OgUodndFaL7qR6APkoVLf
Ql/XyG4UdQ58tI2i66pd+scs7f0r5Pzt+2FqHRT7iVIHEVzbIFx3fhFFX3MowJvAzUYY9wMCLQky
0pgOtcdWk31OibfNgEd9qABsnLelUx6UlS3wSUZxSzpxEZXZDo3g7A4qCSdQ6AAsWiZ/n0doUg9Z
Iz+2tlvupwY5QZtyyxVYsu586FYLENsqLjwMpy7yDgWIzGngslvpuoMfW103iorMHlIMhM5pGh5E
Unt7WBD6KsI39IhXV3FwGlfyrd36oR6d7lonFt29wXlQczHTDhzQaZyAHCH10X1YM3TepkXlBzVU
886q5+UedUf9bQjhqJXLV7yMu6OoXYRaxsg5UtwNP40A7A4pOKQffqKy5XpYnPQ6koUxUa9n8iX8
mPZ+keMeHPv+Wafa9tAojB9puTt7X0pnE/nIAQI1Cr756PT9jMBRHFa7BJvXIDaxZ914HzzM4POr
Ja1JOUX6SCNsebKIeIAErtK+hhc0XvpGrrkqbF5yEsQ1xqWmAuCE/i5eM/8itFV5C8y5us4n8Qhu
re6JKLzmDFPk7MNcNdYFGJrxFoxucOk1iZrJ8z045wmdIH02WEMCFw5FjHETDMBmtyuwzQuFn2la
OmOAOEDrHmKvxr9CNBHKBZVTnAFTSrflGqD/5XgDugroMBc7Fw1AZ8d5oXedKLDCczB9tix5FsgG
9jc2Itetcp6qvNHhFfI/c3xZi/wvlbSamF8eQ8sXFsJGgxc6R8RH00xvxoB+6feVTmCyj8JlvV3H
ubvrBnxSvwclxf0rD8B16ffDo0Q//Q7FKUSj4dLqBy/s0j08PbGP8jK4mCrtwDUMO8SaKTzV9/Vs
UZsm4Bujs9rTWfvo5Oj8zztpZ9gd7UqlK31RdhK6IGpRqYNPqlaMezHW6wFYcKnafRWF9pc1bqZ+
CwcruoEOX+i/4Fw5Tbvv5CI+lHMwhD9So5cgkzXYsMPBmQRwtbeHCjGiUGYIFxAWbIxRSradx5xc
ze6JlbSF1uKZjyxodS6rHOp3hRh3tgNNiaJ8SHMXK4+oCD4VC5r9mUA7GHDTIqJzEfembkRF7K7s
tfdj8dw+OzrhTFSjl0aXO3xhAhRjBKqI+1Iai6w1j1q1KQCgPLjRWiHQ0OXwqW2jTc/exxVR7iCQ
doKOkLnAgcrFQSYoq1uUwYCQbJehid3+MsPx1d5V1WihmjDrCLvqUt3SvJ8P0sMiyUaFFaavZIy3
SoTLQz75RgvH6lqIxC0Y2bUIpiM9InVdBl5zjgEH636W4U5muZGiGFx9hCEeH0s9+scKfc07Q/9Y
I9BjxOOyuppjGV+GdY0b+mQ6ILnnaxYVhjcIdoLO3/Spci583R6lhcExazVl/4pUsm8jPI8Otk7s
jzqv071yCAK3LrBYuuNleaPjAc2SUYNRVs34RWI/A1/fpXRHskQUjzpDNnvRsW/7tYPiOwBWJPoE
tLs03zij2htFwfEwaTT9gdPbeDHYjf0xQgbrMNspYgRe1H3wPAT2bMhA5zkST7dV71sHhEHtixEF
3++ro+QduLNdp1V0ztYZnhV81edMU+yAzOt/GUUD+LEnHjtLZTNfgtNarykR+Oj8z9munpb0a0zl
4ELiKIzq8HxAExMDqt6GDty7sajxjne9fbqEgE+CNN3HgNC6vKwBBlb9OXH6cAR5vR7lWEBuS8Vk
RB4w0cW4PL6lHopuTzs76H24bPEk3XJXtyQ7E9f/iJWW3Dg4rW1AHcV39RJN2xF49x7MVXRUPMCh
RlkdNdXJi9kaV++z6zYtZyF1m6fRd/pr6nTieQQTeKBtRt1YhOJMdY37F1CHeu8EEPdr0UUHjBDq
fVv2+U0Gzu/TwDq8pk7T3tEgDa4A65fb/2DvTLbjNrIt+iu13hxaaALd4E0SQHZM9pREaoIlUib6
NtB//dugrCqKkqXyG3tQLtkiMxPIAHDj3nP2WXBinHBdwsM14uEiq8zFM/Xc2ufL8KlxRHKaRRx/
DKteheqgubyItKgEigVtl1OpXlUYJP1McdGtIi/nimnIBIjKaj87duk10sp8A/fNdSvNaaUbOtaB
cC33OrPi5UxLs+pxlBGziQl8WzZX6iFWo48hxidPA4pP8QDRjygtI0j0jImGqin3E+ncgSB469xM
EvXMUOikrE//xof1WPtCiyGET1r3XtF7pCQ98ScwjQm3cBkZsNmbLNdrsPF40CtAl5WR3nlNwSab
WI3M0iJeTWUCbjhc1C2qJ8Aj5tfoI/ADxEfYuK94urVQKLmqCBa3b4lpeCHgRgWG5TtpzXVy/VK0
/lPf3831H//7P5+/FAnxd5IhxFP3ulLHt0rF+9flPbLo8o+nLnnqf/Jrf9b3+KIZiWJcQxlsgRlY
Eal/1vi28Y6xua1iPUQM8zXA/lt6sf5OXctvB0kKH4I//LvGFyo1PnZQBkRUzToqir9V4wvxtsZH
H+DSrYTKjn+MqMHvN+mmPuP1RLS7r8pIww6V5AFIBRflSnc/W9mjQ891U1eErZc4kjxYunIzTaBF
HHKzPLVz7pzBIQIjR2U99flpcIRkHmhd8CDmvqwqJW2SwWU9r1jOvly2wihUv8HPgTkOGlBNGpTn
MvDzaPFcg4VQfRVnNJYWJwu0xp42kcZ7KojrvJT+uady3/ZxTN5Ti9+RYQZFta7Qjpjpo6XUKoYX
fjzTlsGrBrs91EN7rxE9xDB/MDYpI/2gCO0PzMluUthQQ8vbo3i7z6vkmf4w1O0K2hg7s2sNTwDq
MY7HqqcuUNvm3sLHh+sB5vmocHjAqHRvKkiAHxSq9dY5RICyglByaogYCaKuYFaWZs+MpKeNZXEq
EQeS+NjwovnAKeDx/p5D4DSozoGCWPphy08NPAg95klKEIcMDAg1guYlQNZXeZT7VmPxt5m4Hp2+
C9bfTAUM58TtIWrqVrmJZk5BnRtdYHbach1V+bU750OQS94yR050ZoqGjz8aetA3fCCj5mZJh+B9
Jt2J+r13fLcqn+eyqWjFtbpnhjNw2mzWI0T40VOYAyTpWveOkWkXvKTVS9xyBCnhXhEdLC1mAbrX
pq68I9ElA85vhR7ahWVbL+qyhw8I+We9Q4+mfaD8vHtZJElDeMssGunXNutAmw1itR1kz6p7Nzra
4OkZ/yhU83pI+FBRSsyLobTuVkNy6ldRMR1ttwMcV6+rqONnVde+SKSWIdqXemAPtI6tkFp80VlY
fV5g1zTNC9bzM3JNY4N6CHzpmDziE+a7X/i3lLw4fDlK6Y+dg/8TpS5xgJwldsRYF+16OVcb6Xqo
Ee9fvu8icmgo5iyrDnTSFhcJjAwXJDgETsDalpMfVS165iJnVVv8rBOzOh2bpVKt10LUdPP7POZf
EeM+Qj/l+59chwRLzF89p4vu39288M2PDdeJbY/hcaQReh7bXB2uLe9tjPTYyfiGnZ7F5HA1vpyM
suaiGBV+tM6Kx4JohYD4mOaIldUE/cKizTMZHufS1W4K2E4ebSX2cORSeAZq8C3+GT1o0W37RSs4
pSp4lTGK5RmV+rSLiEc/GU2YwLBc9ICYTsJhRuOUjGkJBbdilQH4ZmJYZucO+3vfULkROEOc8/SN
8kDlOqFETa6HGJjgenkBR172qtbrAbnnPE0rqG4VmVQb+r/SJ6gxO0axWu4m1chWnT2XYUZT+OW7
pSe8Sk7LkzWE6y2EJVDWjUtFybl5WeWLnS1bZNfUV1TZwYy8fctEOvfxuNQwJznv6wrnEr9OxFLu
jJnbmDtwfYvFBbC8fs1dP64uKJbRlOmAUFMt/IyNXNmbMYeKwpM5aa+x9XZB4dGGfkxm/jBq2XOE
jJs2AFcPmbiJV2C38PRSIx617csTZfB0YU7mzhnTR5w/hPTZY3kKMz0LcpsrAmeRso9MrtNqMbXT
bMfu1rZYZCVIx5MCwhXwMbcvOy3wq3Fz0JZyk0xih8RQ4oCaeDFtHDwhDcuzO9XwkZ9DZdVlexgt
pAN2Se7TlBQqORWQlRWQGp4dAVQMR766F29E2OvXMV0oRMTlvKs7biZIyQePnAsESAMfYew1riK8
J3tqHP5h58bXexM0ZtBG60U7JBb5pZFyx2vHV2bLkmhNca3Pa/gHO9ONCZaHx87IYmqmeiuthO+v
ylWfEVB5miwxXfR29kxpy6mZuQJezjXJ5JmfFbxkr/G9CnDCgQD85sP24RaIPo7WrhJe6dpS+Mgy
850TNs+NzX8u+hT3qQnBNeF+IpQ82Wpt+8Rk3GRAoUVe1dgfikpUQabEV8rYX1CZw28kcOM4J6Rc
IZkg/I7Ag1kNEAJBpysnBdb8ki+fMhMC1YbMdAFG2dEktNClTR+Bzk2+houZwAxVvzOjLPeRNhEI
NmOZPOIY4Cs01DCiVxRpog9SlVDJGCLUFVtEZJP4ktmx0FDA7OrNWacG5Ka15BCKuNY8q6EdUYf9
Z4XA2S9EvzxBnK76TWRM2bPTGAq0EyTii0R0MI0Qtdtq6xYZljT89o3h1WnLNZ+KQfEjHkU+etvw
HEPJwu7IQDh+kel0yA/sGmWxxyrUKfc4NYE/kuSSn8LYNZCTt7lmec2cNcmFOeCEDyKA/8pN2VM+
YJf7TcN/7U3+Z0JF8WSv+hG6oYw40Jq+Hb7nrqIvomr7PTF9847R1DMGb4dbkHOHORN3b8dVJ5Lf
KoG/Hwz++b4CA+1KDrB/UE25s9Ax7tT9XhtfbnZcg0aSfSlH2u5wTZ5fFZxXX4/nXxDCr6oEPcX/
/g8d4h+PkpmBpcOuUH/AgywEcYqEqOJ9PrNA1krAzUKFcDsSLf7ZBPw3MCVYCTp98b/eBVzR5JcU
T5/L5PPr3cOfv/htHyDeWe7azLecrwU9Df0/9wGO+o49LwJyHdqEaxrrFuE/+wD+EwtpVRMwRjPR
Nn/r9bvvMB5jTcZrQbAS84O/sw9gBPbDShIwgCCtkIe+ivTXfcIrGWNeGBIpnzrvTRu7j9+vvHGQ
o6NxQfeqcmklpJpB4ZO0xXakBeNueFS0B+EgvNguDUImL6baZ3sru9z0Y9e0FKSyUe+37lONvf9y
tKz5rJg11RcJFg7cuMBfNoUiMftrs/AXCOw1PVSpKYGNV6Lb6HFIV7dN42UHgqP60Mq5Pc5pE1+g
kFQDmzvWe0gpsOYFtJagBWhGw6Qqmtsoa+Enq43b4FKaVPvzkhpW6WVaBWm3sgxr3Ki1m/lFP4U+
sPF9Aqv3D0XToqdxUZLzid+5N+cq7X1XcQWZvTndbEoxgteRt0s6ELgKgQKM5pXrRPnZYLjpJV7g
7nwYpbLTwnTxAEth66y6YQrwWWTb1GZ64pmcFPrYyBmUlgoQICm1pFuHKjWjabx3Wk4zChLmFr0e
q8fSinpsN5izdL2J6LBw5kUitOO4uMVVpxgWs+eluFaXvLpKe6e9hAktdHYQWXk0bb32kGaHXjbG
9papqNp5rVOcl7YWqcFsWyMG4Qz9gFea6keoVt2pr8S9RPd4q0lZOjsH1Ufu68R61puCW/UOFq7x
YcozfZsixNkVNXmMdJHC8Bz3GY14QwWhXJXLObY7eWNblUMzzwrNo8GW61kqxCaJQruxh6vCzUuf
YJ9mJyL1SvQ9qaay0o0LTZH9g0Y4zvu2MKZLZNGmhwwzwLeBu7PImHtAYd8Z5ZQfYSiGJxfix7WJ
5vqcxKOPCe51nyo1g+TQz+DRI6JuerMJyIwq9qNaeGqldQD60/Qm7Bv1Ejej7YeTGA+RBUs0NZwA
LvHI40ut/JCWbAL3uQr3qRua294qqDbG8UkLXWVbCYEhOe5y7YZFHm1ALzYHOpdkM+TkTmiOOfoZ
YjQfhMh1xWrz6AScVStyDAO65SuxvF8KWLnLBM811i0yGGaHTylj04t6nvca6JNjjjXnXiAqPNR5
3NyYeV2fz4hXj8g8QfKhOAxabRq8XLTxBaJy1g3LdsQfP+u7eo7DTV/GCYwFqnyvtnozgLoz3cxj
Z27QOoqK9p8o5kh774Tk/2ylq40GWF4EuxQu6RhHsXMzglSx4A8oMEdvdT0zx1tTgjYSG+YMsfaB
TNkoDVQCaM9Q09nXHWER8cdJLAX6VS3NCeN0KyLbIG3PvP+QXNAEQ8Bl1JRIOYpRkiJCI24D/KGo
SyfXKNPDWOnEBufVknI0KRMtcu9hcQy3QwJp4bbLEmSyG3TBqQHenmbFQ5Z1LbEZy5CVNpwXky36
XAOS9AepT9zZ+iSKHpCnRSvxV0v4fpSqYHliKVyrJgRPWDqTicPH0ECQVJ6WjhM0VOhZtJ87Rzys
8W3dE/ZgLbMeOEduTzRA31VHxFEGu8UyzDqD/7PC7MBojVb3JlZBctyVjMjwVTZMFZG1tXrIhaVN
wT9P6v/mSQ3biofaXz+ov7X4/lU9/8urYCw/fv/A/vr7357X1jvqKYQcWJRe2nb/mc3b9jtNo6kH
TotZO+oaSsBvmZTOO9ddsXAuGn1wDtar2bzzzlnZfPwlA3+dCfHfeV6vNcF3hR99FVMVaAR0ASUN
TcH3j+tZKzNkVZO6BxbjFdEz8YCXZAodUsfxSwD+RaIeSdoK3LC/17hhpob8WhD+JQJv7YX+8BEo
rzX6h5jXXW39+1cVQ2Wi73XgKe8ZfNOhF/czSQ5yyIKyIDuNR7naNTw+66jk8Rye19wcdgjpmE3r
D4Lm0MKoj9HduboC1ysHujDUEIQCTWxh3DCHlerkK5DWeVQ/kQvDD9E+AeIOHzWlmbP+cRaCp+H8
Xi4Ybgvy/JRgNl0icjpaLVFmnehRlEzP1Y7djtJKw/DVrPdmo/wwO+B4WBP7yXI2hUGKjQ5Jvh9t
bFILymSk3A7A38RReJKRF2GQyhjI7CSU/jqPyz4AS73RFbe7ttwHzVACGVFmSD5BkWob1yIx3gJg
zONaJZqmr3J/gKna9tnNpIR3aTO2QYY2gkjsTz3P5V2S91eRtM/ocT4uxF0yGfMaa8x3OH/hDndM
taEuPxWTUHlEOTP48fGpFJEfWb08lXI06bbW3Nwlb7Zsk8y4jIo0+qor/mcW8JtZAAIdh2vwr+8u
h/JL8rn8bgfw5+98U/qId4jyVuHmikB9LfYh5JZoG6Q21N/MCqxVVPRtA8D4wOROA2IEf+5Llf/v
DYD9jvgmZDmrABUgK6ln35Cyf24codH+5dUsxPd2HzauGvcsXo0dCFvXH2ySvS7jZEHHcAiNZfKN
Js8/M2Sls9DTkUDEjMZg2MxyXrBLK8PoZRHtPgtn6/lihaBcNG5JtBOT4Yvda8XlQvIq6G60N5sI
IzxxUL1S+FMVdtuiXMpPhRkaB9XS9Ms2Ga2OsWdrnAOacRaaPQUWaukCJ0ks59Zus/ymnfrhUh0+
F1UL0knG2QeEO+0DFSeE1mXImYhmaj19lnlXTLDIlXlhK8GY05+QK0xcvXZEGJnVZI/A+Lnajbag
UzPrLRwZnNYHjEST3IT4xc6jmQyhLRLfRfhmqzsiyIn4ICudGl/bpE5q7Bo3hr48Ud+cjJRheACG
K2FaWOZc9xn5DE+1rOuHirnuRS9nItaMXJJLKscnpxjKB9ElZu4NTgRAaMya67lOo896rIPmTvUK
InK/HXq6ilavq96UOCMQp6m6MuEmuZvRmciQAdJkE1qTZBeOAX1J5MQ+1XPnz7IiS3zsgWpzpxvK
vt2AWd6NemJfaTSqdZ4FxdNEh2pjTIVzBXm0PkAw6G4NVDE8RNmPiXE29hjgtRyvxrqP6NCWkHvc
nwHlTsLDIrXmOEDhwmEYmS6wJbOxT45a6KUHvCf/AP2lv0XWQrJTr5Hx1WeDdp/YWXjfIQQ61CPV
OAmiymlc4JXjvLRw2s8kbUwoS5ZI6z+Cdqsbz3SL9jRiHz1D7jM846aAHRRhNiOPPBfx5SDKPKCt
CwapHF3Y5Ty5h/Ncmdr1Ftxnn5s1rDWSU2PuaOdVBYj4UX5K0zwnqzVsmhoOsBFdlQ4BZ3v6MclN
XGfGR51p6rW7mLwbxqv2VgOrvkVmIc40HTgKopoq3hP3EcnNXNW+3g3Nfpw1DMXsFD2rSKcHpYza
Iy1u94+xHe12a6kFOmaNNiHhweSr3rjEUuLy6WBx3KeRYV2R0FSueFNAKBsXHNaTAOUANiym6Rup
9CldpjmMi7Xyju8xez9qMr6yp1SeS22Oj3aLbijQqrE5MT8TvmLNUeGzXKs7wHQg+Vu4Zr7S8Pda
hVOuGURfrdvl+iIt7SoB3lNwlTPj1lKm2Dl8R8HpQUyg1oTKJir/V5Xaaryb3GFOrZsVeabmJzhI
E/QjXcLK2RcjippwWNSQ3cVgzEcUIWT2jdaV5qQoIIS9eOTARDy6W/d2yrl6Asng8AFBzLzRcpg0
vt0LV3pZrVceWWLmbY8viLCThE1bhyLJi0sY8eSGTafOtOKdaDBRyUqumXRzRMlDDYK3nKXI9XIT
SvbyJDgN+fspHA1SkvtOTa9sTOC564saUvOtWORYtJgI2KURYNUo+7FvP4g8Hq+VzKFPgBhrPBjt
cATOZJ1X+HB3RZfpfg5Sclf3xXzdVI4OKgwxYOWY0cGZZX6NurG9yUf2xyJLk21ouHnAvAjFFpFJ
RYjLRaOXwchs09Oppl5KCGc81thJD72hNGB+QqBRif5ghTEhtqlyTFN908Of2tAVYp4CYc2bGik+
xBi7D6FsK0/jtID4cORloooHt68jf1wMNwApoJynqF32BLVNjGPVj6XW1bSTga1n85dWDiQfcg7D
Tj3Do9/NHj4zdavK+P1kxCUbtOoDQUc2ebn1EwjQPJgS/QbWmuuHXf4hMtpLa0zTq64p70XILghY
Cr1XdVuoFZs1ACzFZIPhUOcCjQM5H4QyYaXsp9rZ2zECrNkq6XkMsiHHLLbOm0STx5YkbFJpgHC6
DikixiBQmNJCplizVd92s/jYRrZIOLx6eYgnKc9pYIutNZIkxzI6s/i2T2rU6sw8+vJGnZpqp5il
shN0qb1urpYLqGRkl8lKI6cmMevrZp7dG2NpM4SeeBOuGd2Ol5bbfrEr+jFZEmlnCKUauhFM3UhW
mLT1NtvgxnBYfnfAAwgfRgzlN5OpBwsieEq0aL7IgZ1u5kGD8UVbjCQmIS90N7kml7nhkkDI2sJL
uShaoiTaIi9uhzwMr009pMRdE4VNJGbEDwykDatsWnWIBvkUfo6l2lzrtT1e6ZM7nSUUuTcW8rBb
oDsFmiLrKIm+8DDucedX1I8wG5sNecHNJk5pRyA1oJ+f2U/jRLvGUVy0Kf00b415cbdUw/kzyZXl
xTIGsl/6E6ouAwFKL8UF9xjllHaJrcNqLdamBLMzJG7ZGUp0QucQQe1Q4sZPIs+5ttxKMj3N+hsW
YX4BCi2/Ss3Q3Fjo/QIC3Ihj0NQrW0jhd2TzHIrFMK5yVM6+0s+kc4zaJ3NoraDRlOy2IBqDFr6N
oQLK5laODIZZGTFdM+oCBDwQJLdzopPsw/YJlWlL1uNgubCfxnlfOsl0sDoekWAWrYPCYEL7p13+
32UPIJL9ZZ28zYl++vJ9nfz1d77Vyeo7XkLFv4j6ZS1rX3XK7Xdsxq3Vabh6el9q6G87b+0dCD/2
3qTyIstn+PPvTrku3pmrC8V58cCtLfa/Uyj/sOu1YJ5gU8VQTOWtvmzMX+16V1f8QuxQTzu2x02Y
o8QqPKHH7kn0NIY3ttmWJ1BYSI5czMe/2XS/mfeYq06HKQLnZwUe/FCkN020kBc4dbux14fAnmmK
aome+1Sfxf7V9uXPHcIvRktf3wofAXsPsVIA3mzvWwNCkoYvbye0NtnlujZuDIkOGtxO8/84Kk6l
CxpGWyVP60zt1TldtCmr2cl3lLOoAclcafy26zKvIxfqN5ZwBiavmxYvR4W/huQIg0VBqNv3bzUN
XZ+Bm+12bhJiHZz1a/rZ1jMqWZ+Mw9TjzqVs1oTzNUal+rp5/utN1k/fHOXAuoo1JiDfv3nHfiE0
6q7bkcdpbYisB6ilieb0d784UMYYiGhAMbqC4fD9u0gwxHJown7XuqS/sTZXQ645NRRaaV2UxW8O
6s2+kTNqMu5l3sngimXyIjB79eWZzcCTiPzkHaIj6K9Z+4dt6M8OxmaqueIM7m69+fUBcim/+Q5N
MD5sedmz4oB5GWW9escwRg3gGFW/S0H7geF1oSipbvW1jfqXX9Z6ml4NkF+OS6evhbuT8BJMWd+f
RtGHbGjZQu0MKMEbQ1FOTFUvMSCi+FIL8zfH9LOz+Prd3nxpIEaiBsJov3MGSpewSjbRQNu8TrMa
VdCarJxlj78+jTo30h+O0LFpR0KgZvj49lY2x5nljCOXnRZb4lJUgioOsu3BqhZn31dR5vcNc5oZ
50Qu5BcLCsixNo19H7XVboBpG/QTpkx2N/XTNEG1nC3BWBCgw+3SztiH48jTsmb5zY1J+8n3b6jC
RlS5wlx+WHGORGlUdVxGycgWcyPA+dpoEs0hUBRDZfNPDlYNr5xU1QxNcj6JT+piTyhByIezkS0D
ZI7cSw2g72+uBfOnH43783qFm/xv/ftXSzOlZ5EtZt7tVlgeGmvTT2A4w761OlBEkXw/JQZA2dFi
pgZCpDxOZdpC5CjgQhQTkXKDWm4yIdNNM5MWamh16IcQ0zYw7Ga6k3qLB3BRDguyEr9Bi+RD7YLA
i1DpQz8mCl0Rh5oOCrTXCsXeAiVAvW20Dj3B6dhlLZs8Jae5GBI9OeXmWSyy9/3ooOAQMxQOkEnb
1ugTNFDdZeXay54w2oW9GsIdMnTCkxrP6kelbYZdWmaKF5rzczYbN51DDC503WzfAcm45JXL7a9X
648XCO4dCgOuerIrfgDHTRKxk0kXdJfI+ELJYCckjnpgTnPXL+EaaVpof/uS5B0BpVimujbs3zpG
XZIjHbJPu10bhgdN0gViOkwS3wk9PSYt17r/9RH++GxfvfdI33F+MtDX37T0yVMYYE713Q6oLbyD
YR1HVqMByIpo1V+/1Y/LFH8gcgMVr+A6xXizTKPexPU7VDwFncE8q5RGO1Rjb//mBP70XQhsokwx
VrSN/v3FUBA7UHQjJ1BhHNhuGttV9n0TOVe/Ppg3PmNWBckppEIB+0MRjaT6zftkCb42C9P1bpq0
yq9IpdxiSMMhKAEp40ayKSlY+Kh1omPrfGz1aFeJLPndbcn44XbqmJQwK3MDEQdzoe8Pt2kqsSSD
LbHM5DYtHjffhmPabcXYJQ56wkUcNExJQatWf+TVaN9kXTruIlMdzotlMY5mRr7rr0/NqlR5c4vn
M9k4SPGFEsL0tuKIBGzRMDbkroz68qC2ZuCq9GeWsmsuQllDW7H7+iE3uZTzRpkv+zqZV4e77rtO
WSECJMWdufJF5kzE3I+f+lTRvSbp6tu57JNNTRtzD2JiPJZzfqGo3e+Ki58fAOIYWuOgNNSXNLBX
N9RQA1U8OyMnNZ5votau2ZOK6H3MXcyrGzv1Q6mpXmFbHU+stjiCLPrsJPadbC330NchUedYyoNY
rdzrCgsNcKXlj8UMy6PhIJkca2ICyZFUeFZ0+bZNmvo3jwRt/dq/ryP4Cl4dwZvVOXaY22AMyh3B
rtExXNzy2JkTUAKFJIOk5SbPTBiEl3owCL72ZE2o7K9XgfHTVYA4DPASLBC0It+vTAdyLyTuXu4Q
CtDy6XPHfKSsWjfb9HVc9UuVD9NHW9fiJ5CqHXZML2XsjnCBvs9A4LKuSjIfLEFIYKKNBSkYPURo
3nA3mai+yTvR/phLTeNWad/aiHFNYNQ++e0fa4dEEW0w1ZNiQm1dquozyu5ba+aNIkHnpB5dfMC/
PuAfSzfHYjcoBBWChXn5zSnHbkWnGen5rknzj2W4s4c095VFjWkyo2X99Zv95LYNT8Bk5ymIjgIw
8P3JlXlmIZfU5I5B57ObOCFPbUTXYlp+FxW1vtKblbSmRIEAEYwO1beFfRNGfW2HJiupje4yArk+
AunHDkSgkIVqJMsxD1kK1lRL+x185CdPX0uFJIRZhAcThff3B9kRY6djUpa0JOeHsHOuJru5QUzy
nNvdI1tey//1SX07317v6ShHdCSw8NdM6+093R0UOSUkrezYhpc3vUHdM4eGP5cxWvRh+UMNi7sq
ySc/mmuKG4I5PCLLW1+lWvn1R/npYjItHDr6y+zuzW096bvBjAeu39GpOl+tsWoJ5j4bJakij972
86/f7icPTUulcsTYw977B6ohnr8sKvqJL3lu0dTXWkg/zol/s0f86fkFVytYSZzeVT34faEqtahC
ryN37JFbzyHGyB/KFC5L6CiHEdqkFzEeAATW5MEYRoVHN4CO76CcLQsaoF8f84+bcgiO7ArZlMOl
Y/74/YcZEWctscz4MAPC5Tiyo61sl/N5gLwcQc71almUu9jusNlmvfqbC/hNLNpL/cB9EQiXSd0O
8u/N23fREJJ4iwN/1kT8WMPbNzdjG3WXMtEIMh2tyoIB2vMCG2XGobEZrAaJo5rWNCGLBmQ1pop5
PB9iA72W3nW95pmRKb/8+iz95EaDJ8RCQMo0GE/xulBfPQpjxQG8CG5yRxxgu+3FMgRCElNCLZ/8
5pT85K3wrAGRURGEOj9AepNUk3XT2s2uW8LiWTDcvF7KuGjxq6j/j8Naqa0rPJRr+Ye7Wo0ppasd
RICmnrTXrqlZ22q2wzOyG+gi/nsgf/X1Tvm6o/WTmxjvRFuEEhGY0ttOhU5uZFr1vFNiqBFDi7K+
LaJGD3i6EQozFfTZq3j+ze3jp6eS/bVApK2hyHvzrcF7LztyjZrdrK/WJXMCGZsWut+q+Lp+fXxM
6lkCb54QVBpoAohud3AGvVnJTiaqHkczS0SQFbAl2q0DOBCLcSH1JCyZTLZS98GidWRFGcOobNk5
ksGM+NAortHjcnElmNBdZklMcfV6IGipLTOHCIwc2R7O5ib+XGHKPs8Mx5SYm1aruixXT3HJIRne
KvjEPDbQr9+OhmoQeAetfpfMrb0EFfJE5reIBe+YbC+an2MvR0iqFZMVGG4d6/cuAdAEvqU0S6JN
zQ4mPptiaMJ+m2Rt/F7mlTYfciBq5i5OtEIEilprx4K0cmUnGTPLC7PAUnAuun4Ory2p5eWWf1fG
bTGCW8D0Jdys9MtsENE5PmHT9nsTONsWgWh+Oyj41I5tqVR7rQWKuZkZHbXE2icfComBfDP1pOEd
7AhAvef05NVvySFg6FjUc9me0oHtJHZCt0a3I+W4Tg4Hc578aphD9Qytc6jSdyhq3a8Lcy2uEmQn
n20Z0i8B+jt5C/DP9rY2E8XeEeSazlckjg+3ZSLajqSABpKaWhVOFPTgE3rIUvG0bZzJTbC4RPAW
kWAuKDRk6iLU5REV5OHa/lMVHXVVA1PhfRo3kFrzghGNFPGAoKGuTfw5/TV93m0/mPXHsNbz+1xx
1JuuRCkdMs7eK+sg3Wjcyx6OVNnI7YTd7CYkWXUQcRRkS5nsdJExmHIz9F/9cDSGecRBJj+nmYVE
tEeL0aeTAYXQ+CIQAwcoszCciNbeWXJUA1ck1k64C+E3owBqW7rRmRT19Gh3zeiLnphyuAOflwaS
2ICxezNM88ZM8g+qSjSNYjVXq1og0NQyucpgYni9mmhnwELic2Pk+2C3gAolCT9Mi2HCH9CuE1i6
G1R04SF0BQSINOspKqTt5TwlfCnt5TrLp0PTCdjZC1yzZMkuszVlfRTtMZsm3V/UrAkm4gY2aRwO
XmZnxdlIzjiIAecKIfZNocRToI1OvMXosyCe7XofdIG+g+mu3oRRXn/Cp6WeytjG+tghCZ7Urn22
lKb0iJKqfYeG9c6uKvNApgEO8DKcDobKiFjOthPQpDjq2rRlcKltM3O+L9S+IRwx3NumuE36+d6c
QiR3qkujrg/vC0uJyC3OCucw9MzIBqUh+d1U7jLXCY+S/DDfiioHM55Q+B6aZQMbYPFj9g03SasM
V03UOjeyR443GvLUzaG9YbCZbGYFFFIz1nvH6JI9Q89iXxZINoTsekb3IErwYw1Jt8wEjzTlYrA1
1xmVIr9J3I4wGAdAqs7i+VjoqjH5dsM+gocpN4kUVd5Dzbm/aODq0R7B9ehk2kEFqx0oVUdujbY4
Z/yhCiYuiIBUD3OWJ2ceo1E+zHFrywapTyjGzF+k3j4omrFV08iJNorOZ97Zil49ES6R1Xsjg6ni
F05ro3aq0IGeFMXC3pWRMQYtbh5M5Uh7VkUrVDXJvm05UwA6yhxCbjHcxXT1r3SQuXfAZrLkMKbA
Skw3aWAC6s4WozVqGIbQ0zEmb+7RUkPqSfq7NZYHNT+recg+daD1LLxsUeWlo5kYp2mS1q0YsvDZ
pbnfe1QBSNJfrNLL7EzvmTMVz23d4vydC6l9Kie79dmimZduqdcPDINHX8Zy3nVULHfOLNKHQfI6
s5JPQdXpzXGp2E8npFUcdGHIj3ThGIOkMl623dCzErD5Nfdx5DRPTS2yLVlczb3d6Mk+bRn+H4jf
yLbM+uVHs2qY79vVOPpo/gvyDxfJxZHriullKqbRyLJMD3iHcSBTKUPqgRGQXanbbjP2TcW+qCt+
vkui4QNha9EC1CfRnI0brXaqShVYOAtGg4eaeMB1DSrjMSLm7FYtYrwWdtvriNe7WvmAGY1DtAkZ
jM8IgOKjWtnwYdCnfjyP0LVdJg7mkIoQwXMwH85JoKE41AbQFQEd6nbodHPZUImQnVbH8SWyofoT
rTs9oHFmrmKaxgrKqli2C9zlLfGeotjZKPQv87webHQBsXnJRdRwUfHt0oRvjhmR1JegUuvHlsTc
a7G02p1MON8J3PcdjM1558ScVKUV85nC0ryuzbZ+NNcdJkGtSw0uivwEfJFmsodpwcsq/XSltaI5
1jjTT8sg68durtt70JhoD2y7eYJ526555DGntSmL8BjRjdj1bvd/7J3XciPNmW1f5bxAKcplmVsU
PEGAAF2TNxVsslne+3z6WUn9OiOdiIkzutfNHwp1N2iAyvzM3mt3X/7UiYstG42U18qPLnMCKJF6
tyiWLwwzNnbb2pxIo1pZE8CYk8G1XK+hCUaBhne/WUVlnJacUEOIdbTSjafaWMQlEVX4XDtxRJLM
UL07ETbvflCCOVOToYHCiSJSDNhFo95rjkurh+tIG8a7tuCHB+k8P3tayrkYhcneUs70Wteiy+A3
Dnp+T1CBl7rHxgKR4qGFchquep8hzjrJsEKDA+EvYD/1cAVMUEVTWSP+lTznjLHK7nVZGFoTI999
AZYUQRgu+cFoe/UpH+J6YOdiiscEVPMLMuLBDaD9Y5EGTnTz+rb+sEBZPmrkFOUrMnPiy+IUpUFc
UNn+yhs5P3hON7zo9ZzdEvV2IzD0TgJf8K2xR75Qpi1bJnawpSgy4otNcsiTl4Kq1CNt+dZlRRjh
bAtyclovvJmYLg8NIJ+TY028YiWzGyX7/AwxuvuS02hrR9kyEt+A01y+3ZoxXxAOMZ4U5i2AfUok
QmXgaBXIAjuVBfAbzQlvJGHw6a6HrlkOxTiCA48HPklSa1qOXsfmk8aZFV/yLK2MoDBk9aBZQMrY
mOa813rnxePBsSqvDPyu/66ghmEk0QFQN8XUfGtVarzYUT2tcUMZf+AekEHHo9dcOS3kd2WmdRs4
ZrlkIALE8Mf0BgmWenT57Nc1vxaHm7zbIRMyUC9S8j5JYI03v9c5zVxn/INoqLmSY8fgvzHrcz8u
9dsMY+Zq9F50CZ0m2fU+5mj8ndaBc8wnZsnj+S7JYX1tiNzRr63mdZzxVUbMB1mt/PLQ7t7TE4fb
eghbDjHYmsxNe2tgIWx57xL30TnE77Qb83zc20SNHRquzZOFGX5YgSlNHkAXq8g2u3tu6zFcKdsp
+j7+L9Sg9Toca+s3ckmxtetcBrW9IL2x5jIQoxKp8PtasdEkwAxUCWFDVrHcyCObHyhCCPO10/DF
zCM7yLXqsffte3B82Ol1PaGXadv1NPjpuWH+ow/xeEyLuuXLZs5FnwrjHLsF54YlWa/riXZPNmd9
gTkcPjqhWR38OUEM05NZTYYyy8bGEPpBJP1xXJacrL1hvNejqT2VkVtiuUdRT6lPCeiz/mOE+uFD
2zsQHDnfsmq0vgh9PTaJbnCkefzH6hB7OgYe+d6+m+fUfqXe1tGvz9Vvf1J7pqrfxkyWD01YuWzL
YgrSkYiOV9Sm0U0v42nrzvXegWC29icN8WACl8Kb5Afzv+ItK8AscefwSzI1O+Kgp8MJ3AV8UJBm
WXfINB1kVqjpl6ywsZCjJ7yD6VevqVCnBzgj+s5K0+5xaDSHo86PbkPHFxlE6D4Mug/6mD5mRVNq
f/iJ77w4WBz3SeK+YEgqdoxLY+pASrlVkSB3rpIpvk/IGg4qw1RqauN3rIfTdoQotyNiUq4JBLXW
08jD2NVxv5oyRoXRsjh3FBf2a2qLXYnad8vjxAFcpXSnEYbLnZ/7/vcIb+91rknG8gtfoloo7Kc6
nlPSgX17Cy1N3KEszF8A97nXBVziFhve3Gxd6sJV27fRJprn+o9k1WSSttcnZ9ST4SPIKzTaCuLE
sYZhDFxSSgguxu+ABcKKHA+TrC2Hgt6O0o90mUEvYDPpsyZHmYYQrFrS+Sp1BFmJVmx5FLeJJQE/
sGOjIHOHc2GL8Jl8LsoMeyRlFJTRqvb65ObprcSqb3l33ZJwehEUEIucXBOrFRdSJKsqiCcfv2iZ
y8OyVOO9IzSuncLTMh44pzzW0Zxe8tSKQcGkMue5I4UGBasGhWrFDm28J6k8/aUSmXbCYADPaK3i
xpI1I40h0SDBh1ZzWhhmKxDHmCBLbNPs6JPwdROufWwhS+3DkbRzr8tUaFh115U4RTq7ylmOTj0o
la4/MfclObRL98as+b98dqb0OR8tedZBEUO3asBqBymBacA8xt74NaOBPVSm+9uQzh+Cvpt3Ktb8
Pe+KikOr057dXGhbkuGiTe8OxXVxqFjypTVYevu9JD2VNHXKoXk/moDIjppVTfZ6dPXO3bvk/HLH
2E510Sa46KtycasL4xvEo6aXRsAi0UBLPqMifS8K/JNm4xVXrHlo6BKwfzsCL/qvvDP132WXxl9N
qEuIIBov2KACOAqCTR9xu3vTr5aKh/ctockpYifnltAc65DXHjeKP9dv3JbMzmRumANDf/4IrJX5
RH1MZ5oVsX2Msrn7KrKq/+qGjiFCtwzFd2YriHYn+/CdKGnjd4bXgBQve5kfumYO34Fy0YTbYYLp
uCZH/ksTNSJMUxLzupGZKB9z8uV5k+J5qrZu1MMft/2JicYwx3w8YnNQPJEyrx5jpOKCGhOKNcpN
/o1fz3m7dlM/E2u7JPt4VVpLDwGw47vcpAK5FCH3Jj+VbYIzXKWJXXZ3iRQ9faNejkYcTOh4oy3F
K68sNRCTB3ti/LiObX/RdtqiSoCeDSnWzLnwT2msQ6p2MLwOAYGqvEua5KoL8nkI38d2hGkfkXAD
nAcc5rc54KZACWwtxnqyLf/9779MMWoRmHTWk+A/Oh1lmmtIgHT0E9XOAhsZWA3RpwGzIH71AOzL
R4F+rNzlCehrpSxIaDCzOdvXBlOgi9mgbt32AmDQgnr8UUwoKngL2bcq9Tw/H6mYzEPaWs/Suw4V
w7grFoQf93BSxu/RYTa6GkzyBO8dzYifsmU0d+VQlq+F4bvXzPUbqEC1pz9BZSE0fGYMH17sgR96
b4463yNVOd91Uoa8ec4ylxr7vwrrBO8Jzy6zf9jizGX4LY4aUUMcEmb3ldC9JCu+Wf+0dGP3J0m7
NN/5Q9uwwPCLJN0RnW7OQY4Nl3qXt1PuS+Z/xwnjiA4MsaeiE7FdpzhUWoYoOFCQP6+aRBA1UNo0
3FzC3F9BgUskA4M5IKsyJfm8l3i09KBRJWTuliYQfbSBz0aqm5smr/QjO+l2PxFhcIUfM4PGyJIX
KePpeTLhZfzMA//j1fr/eLWUjorJ6P8dDa8/+o//83f16vmjgPh2yfIPfA3/IkL96x/9JUL17b9h
roSIhqrth7vAfuQvXAP6UqSmjuMiaNBNPF780T9EqK76E6XvQ5vJIPgfqAbrb6gChPCgdLBCQ9L6
7whQASL+65T3R/nKEpB9PitZZTT910VAC+SonB0cOHav4dSy820fj/3WKnrvylAxBlrqR3hIevp3
sclaZ9Ce416kXzklLfferLW1LBXEKgl32qBZ7dPAnufOi/wE/T7NJgdO4r4Jyd0aG9AN+ilFEaBl
LcynJCmO5gzOwCEXnojPtDyldaNVb2VcV/cEoNWSM8DYRYx8gkjGZr0txqklQRf2kbf39DiiDmkW
59c4zYP3sKDqWGM/iU84n3p7YzljSVcR1V7yMfZa/GtouRAxmVZZREE7YOrshR4TRUWcl24z5SPP
c14VU+JZ0zmPEaS4W6/JZX1Gcc6PiyugdUmGWICk7XumuO28IQFAJ6yrFIRg0RabpDmIdTa4RXj2
2BMoC0vO77PhJoQQ26Bz8tHcD+PoGoEBlUL/ZKLYTXKTxYmYODLA1Uq6LSKYOV0Hsj0pBIYS8Gbp
kQpG5evbbGpjTzY2WI20trG5OZhJaiKdazMG4u6RjyPTLxkuSyfQvhbRItYE9SY263Z7jHZmxt7n
TF6HdtCnsn0AWhrCutasFW0gRqsuJq6AHE0kJbX5mEEcSlDs6sxJjXK6EuEutgymlw8XUeFmyocc
TtDCpLLqGmrTIjsxL7Z2VWcXh4rGd5eVY0MrUFYOqLp8OLAkDFxCTrdFgTTEor+/sMAtSQ1lDevY
yAXtHrZSyvxw30k/vLbFVLyGpYbkIAvxsEptrCnTnGei0aOrFTXdwxSP7pVsmvEtLpCYAJJl+k45
e+XzUG2XsUpe8m4OH3KTbgCqGeqTaRgoNlymyWwK3LMP8OYlBkG8n2NHu2hzOPerrtX8LfA/6xQ6
Yb7TUi2RawMj4fJSN55g1J47z2QAlI8dlSwQkjCO5kCkjUU6c9HSg1SLlIeyxca9YlJSoC8r+8M0
y3ZHymf0ArLAuvOly/Vh1GJ6IlqzW1ZejZWEXPU2/4ag6jA2cbHtUYGWJbTtCh2dYYqHNpGwAieB
BxhgczrYqkyc3ZMCXkRUEjInl7jF7jhEkXlnzHO1RxI3gM5deK+HvGuvce6UL203lztSb+vfkxm/
Gg34hD73vCPvdLFZassOlq727uWSz9eQ8IVjac8tmC1L/hosWRRbf5rNz7Rq9TtNli6Sw8Zyj1M+
g8tK6z8jd/OePrDZxLgkeAfd9NFnE/RLd1BVLJlMXi2UTQLcl5e9NlpJHHjGE+ZoPVkXoCs3vjv1
W2Iw7qYqJeKZiK0dMYTLpfRLcZzmjpE0EwDkwfxb7WKklN3KcUcasKMnD6ix5yNY7bkNkKLSvxmq
ZhPeTHnaa+DftGbB9oMQhbB1jOE5t7/r5nEQaTrTt246VrRua2sR5ovtatal19rnRLaPKdFBX7Oo
WN7qPpgUCgWcBmwqZPrktql9V+gLQsce8xsRyeHaTaKDb3fu/TK1DY/G0D3iyM6xhurVpzNAEq4n
5iNW6MvfzQRIeWUwV135xVTfRWlkP0fUMCC4ctPGYQcjX0o/uqeIGN56oa1LkI5BmAGclZTsMkjn
9jgkNNWdFSd/8omaGTn3yRzCaUNo7ryOx8H6BRqH2ZiGImU1T9NyMpmIkCjuTEDrelPjibNjcmia
WdsiTiFzy9e96prRVaCN7Q1/k4PgOY8dldUqDxN9XMUFRrW9GffzjS6i8zD4ThZj0ND7TbKYhjUr
GSjNSfXzN2GIGgtUsneqxlJ8DKKt7lictc5qgWzNX2WC/xAZhEKu0C6AgJts/d5Vc5wFtsvZjfxh
oZy1pjUaBfqFjtA/tlpQ9+vFYOIO7OfcJV3GR1RUQa/Pnw133s2YnOUQaWEX8KJIA9KwO4is9nd9
Y88nrTcBiXq198kKTXxXmv0Fdto84QjteuBxBZJkP900bcoQjBSM+2mOvXtI/NkJeZiTwgb9jHWz
Ib0mZzkxz8+V3j7OjdQDz2hjhOZUmaTGxtvEMMROByp+bYy22mgOiQGB3U3dPtLic56N0ZbsDVaW
ZWu8Jo2wdykyvy3P+2cqS+/WmB1wGerBp8g1OEHitj5SWRebtg1Ffi8Y2QaiK8f7qtSjvTbNoIId
AkqxYhjVlU9usS5Z6DzQh7Zf2JapWU28upQ9tvcS4cY+8h0S+zfVZVCJGj5KnonioQg1sc1NYvaM
knZe7/QZt7CenDQ8dPiwymrXD/PAqm3u38y2jde5V7GjdLP3vjN+p00NpZ7r8TROBW0GS7uY4UkD
ibirWHQWMaAVa+6+DQsD5mAsw2PK0n+D+Ezx2j1y7LwKAlurMW4Yje6MoAIji08wwtIl7WUkWtLY
pNJnz2KbhUcQaowWZbhrEwY5opx+t7qdvzegkwjz8bKvAi3tZpE676vnvcde/qfNkk4BQd2AWBQA
lYL/FSK6XS1II/dsn/SDnua0yIlBECBhxydZa+mnn3qCszPWdj3WwJVNWuIVOaB1NDtsm3WfNoeB
goRZY+7vSZjoGEdReYF0FjvId+MdzmKmDvkM5bw3CJXRlblwrqtxY7ld+dmLKQn43p+YshnBsMTO
HmtsEyTiXtqszEqbgAN4VOaWbvyz0evrMHiUDkmptHVyxxGtoc3WfhkJSTBx7CTgHSQVRs7mM9Or
s1u3V7p+sgqbnaS7AJDJJpaxMYa+PjumlYy2ZVt7q8an63SS0qSxio84YKMtjKp7q9CYrnbztMsB
8e7tJY3WEkUA3u+HpU3iLWEfyYolEaPkfLn6RFoQXMFesutr0h1lXa7ROMJqJE5hV44WownNtS5a
PzOC8DX3qbeZ7Ms0rAIEHn+a0NE2YklBehQDHXtSCy6yLOY+sIbrZBr+Z1IQdOhqfPyqTts781he
HW1kD9SzRhgFChvdr4fDXLT+Pi0jkPeEVx6LfrnmiXi3Q/f5P73U/waqY5i6ToPzP/dS5PW00b+C
dP76N//t5wPGhjWPgYbqllTu6T/Id+JvpC6w5iX26Mf7xR/9o5X6p/aJLByGbPj2sHugrjb/ne4J
5s6/dk+sj2Bc8GI6chyUQI4S7PyTjMo3q9ILKy/fkwr+NsGfp09ipoPg8he55I/tqO1LtUP3CuMX
42FjO7jLFqzmsVf7djYk5sGaiuXQqW18aUzi4KsNPQyceu2qrX0/+u33EuIoq9ROn6xoxK9qz488
V79pP7t/pQKwcjQKdDkYw7Vy3gyRe0uVamCSyTrz+uKOXOGJVxvU+q1pNp1mmutFKQ8QCATNWFyI
1iY9VKkTUmQKrdIriC4U68qd3IBUmOHJJGwiUDyLQ6y0DjaiB9zgguc2egX4lXAzo4xwlUaiV2qJ
VOkmdKWgMJyOxbVSVbAW2djILHAFrwalu1iUAqNAilFB9VqN6IjWrdJpJEqxkSnthqVUHATjMG5V
yo5WaTwmpfaYbDbOOQKQXilBbKUJSZQ6hAHxh8k0Xkkejkzdim2RIPrgtkx2si8x9XOIg7ArbwXS
k/4nyky7hEqTMmjNvK8tisnZrYybr7QrvVKx4HHYEmhxlUZf3DIcBMSOee0AwIO7gSVZft/WVjRt
TI8IoKZssl8D27cromeg0rAM8GSXrBTqaGwfG4tLCwanuLOzhfmgVggyrsEgMsGpk3NLSMgvekhW
qsLxX+bCyji4qoEleIWCIB59eCZUx4cG7fXVnUgSLnOLoWxujmLfW1795hKN4zAcHvOXMisBdOeo
pnQzN852+TM9NXLERpFetycW796atEGDX55vDuSqD+xiO7Muj20XwimUlV4eG00y8W+Il6eLzTNC
TAxAdoCgq+puQTy2NSc3fXdNZrXrOSQwHf1d+JKajEM9Kyw2c5FUj0ZWGWfLmas7W03TWB2k73Ud
Ml0j8oPxH9eQsS1Sovt6VfItAqjbACetXA2RPW+o4Xj/QCvsrX6iLhRY6dYt2Q4fjW7lLwuSgd/t
4FoHzbKGNIhg9O8xl/F34nF+4BeoBYh8Ekn1ypqUvTuGqZ6XRH9OoJxO1PyDSWbCixjAk+9FN/LD
N0u03FxQlMmqqHQ2UsQP3XXQqrLAWngfai/nBQ3MmM0mb5Nys4zFsiZXqH6Lef5AziBSxE7G9jCc
k85RrMH8pTbK5LyAbf9KGjnujMGq/4iZ3Vw4EF/5852lOB09sC0GL5+bpntl+EGlKVrhBFYYe1d7
VjIDrS++czX0LkU5PHWpPQWVs6AwTdQP/rP0Qw/bP7tzwV8EO2kexPj3wPlq2eh+h/VqstP3n09a
Knq+GgEs47AymKTcJQTybjzbry5TrXJQGXSjF2FZ/cLo23ydSqUJ6wvbvbYisg9VFs43g/k4+GdK
QjMaXHtfj7ypw2CXR1DhvGsmyOctTWX/1btxci4pli+eAcyzAc95C5lD3CbwB5uYTyQtnC/Cd9+k
DZpEEbOqBwR05OrmK7oLYcZ5FGuPlcRBJh02CE3EZqvKe5+ZDO8WIwPCeaKF/qPLwrIPDBxtQQXW
DMa1LU5G09nhCoY6UZNOxMsPEyJhN5/51Ev+g57uzUM+EZhNlQRdKs9dGZ/HZnkA8vg0Nuw9RlG9
lwnqAFIJ6RfuzX5gRxo9xKoXzPt4X6Ttt5j8O9+qUKKwXShN9zZ3FpuYeAds8yVqO2ct9Nk7OQw7
EOIwZes0avCFREqzrG4999iwMpVH1UgM58Yk+bkzUuPsjJzhmeFFa8et4Xy6OMkodc6Erq6nOV13
YXW0Sjd8MBjtXYwZ6oxXRSjfJg/QiVNl0Nz90aa9z1hQo9HdwzWpg54stHittcZXyRxjbMw/TTlW
d02c1HepHLoNIbzEUJriszV68AfiyjUJLoVOkhl/FL5pkfmr07zPZcC2K8uu2DLy6XEWlJgqC4v8
TmpF5FitOQa141SPg2XbTH5S+VWM9M5kuayUhptieX4s0wFgjJuxVCVqSAjJG5w4xnZuhnCVTkuG
P954dhZKURYAkJeW4qB7prWfOITXujfUsNWykO58YLUn661WVW+NPqC+JOP9tGS6e2z54KMEc/S1
GMM33SiaAOI7mMnl21rqW5147p/ERE9gT43+7iKAWBtZ9tRjDvtYmKNseNa7VWI1XqAPJWIuRENH
2w/tZjVKyXlgjfk+SqXFIsBjyijZ1PvhY1N0X/HShxu99JYzwtQJQ3xEY0EctkkjUkpCsCBllafK
cM5MCLMrH6t2ozuh8WBBONrQz5cQ+wYt3WdlRmQM4T1ECZj1n47M2w2I/cNSVNnKquuPIa/MdeN1
PkHu4y94VOQZVNz2PnsZTHXDJzb3N7KfdvrShM+TUeNTJlgO5AX774oY3PvWFs8hTtLA4TFktlRG
v7yUe7jsLDoV3TtNHstFigTvy3bFeHPZVz1nS6NqCML0UGc6y3HqQ+ByI9FnM66A9Dl1BxaQzAn/
dAyF/qA9AMPaFq6KwwiRumqsdx172mYd/zYqLHq0Xj+7YVpdAaMx5YsbKitLqezr1jvXYz29l/qS
v1P5W2enx3cvqLBWLWlo65yniJO8T1DixKVgFIt20V+RxRqdRmRnxrEzQ2OGCSbJHPEBZ3lRwzAF
HchL78zaxTFaZhkW4hPeRFKDwjbSNmOWDid8KzafmBLGWdUwM13ZcuIanIfqXHmGe7TRTG/CRhQE
ejThi4/v7cauPkk3siNWG9FRqZ37yBMHKoVsZ+hVs0nmPAwYtVb2Jm7n75LEhItRRP3zBOZsX8du
8+o0PRJXzsI1Kzb2hC7ULc2u6RBdecgKqjAUOdpRrzjAasNs9hWen6Bu+xTd3BKiITQ8vq0cSbmd
/3Y7JqtdG06XzNH0+zYsW5jsVbtraEyDYcrCgJrhfkbhjBlwF5kRO0VPvqVtC7gqLYnenaemDaTB
HDQhVX5b2ECCqzazd7KS9zNByoq4yjUwQEUTeTc+yIwaLxurjptr9C7LhHK6SbsJ7WemvVm9fyan
pfszuQkFiLP0W792ou2QMw7SrIbxf5ska4bkPOIYlJUe7MYNWpFvSBR1rWZDnT4Jhqzzbp7maN1Z
8nFxLPcMcYjYEc9Ld7jNdg7ruiA3GC6MVfSH0Omd1XPljU2Vb8YkhdCoz/NRjRoCoqPCA3EZpyRq
btCJxNoNvfSwSGe+C1OcgMjEtDgzNkhkbn7G6WrcuQPBDIqZEOdkX2aMxxhaO2mz5hHuJia1oIsJ
EPY1LeJKiBryJzNfjxaWrlO+zIeZ+leeBKVKFqRRkYnN0qXjevZgiSGHzuYUKM44DNW6cBKGkV00
xstnnHmM81eOFVYmMK3ilb3kVWNQCTbPV+vzYXoMXSk3xiK7c5QK8hJHYd+zpP3VSCvZyNq5JXB2
g1T2/S1GAbrOSQW7NG4tfnckHQapWcrfRmf091MBdDgxxj9ttCBsFOZ4742jtXY9RA82g0W1Bu0e
WJqbp8l1mltEqbIxQ+Qri+a+gw0JVw15CR9THy0oy1pm2WUYHgsNoFuU6nqQNR0bgjGZg5BdLVdl
neONt5MdRMQnnwHBSmT2nbQotFmxfrnmNK7IqCWtDSJUXtmfMeEk6JsS/7hE7KMUKlwR3VhH/9YR
Xny5mUhP01R21PEdSeVOglA69R91AAU6yUCj1NAd99lByhAWvyTS8GSjZL7WeSFf81bP77u4+KQB
hTlYmQ2gsalX++4yrNZJGX82RcGtrzXFlzsCkF5NYd9vyXUft62ht2+UL87GRMV16xkAB9RANytJ
xYXsEuBwhskUSbf9Zu0ukieN5OcXZ2Cm1dTEdMh89DDvLz2ju7JhBi09K/6NuF4nZTBN5m1hxFwF
uq8Ch2gNK+qA3Pe+gK5ycIyRMG5MlLxXAonqN+Y1gENjBK1InSxb48h32c4M7IqeSiWNBlTs3YVK
Lt1xMAJglodESalrJaqulLw6UUJrQ0munR/1tYAZjUAvJbrM5ItfmoiiJP1RapdKtI0AQgm4+7/0
3FTPSt49/13sbSnhNxv38TtWYnBXycJbJRCfUYpnSjLeKfE4CqVT1jIFqiOE5U6hjw+REptbSnae
KQG6VFJ0oUTp0KFhWCuhOt/YM40fw3mfPZGWImfPf5Tt/5n6/K+mPjy5zGL+56nPIc+TEivEPwce
MNxR/+gfYx/3b9SQJjQgQStIhsF/j318428gFRxPudLZq/4Qnv4a+9gmf0SDRSCa4/J6ilL6jy06
RGbHhWrD9AZ3JJjUf2cOBEDl/5kD4SyF1A8KiMkUxj9fucX+aQ6UOAlx7yDDjnNDK0spUinEHiK8
unE1sI6zYTMJ5ySpswatr3LZcZWOnqCA6fjI71ujwF7uVblzlNK1w00+VnJa9bo+XymPC3tnpO6i
XTM/bV8blFgiQP8ZEc/C9pGH1OzGE12V17CAEQNcvwK6Oa6CwSGzlwzUVTe18iAN2dtqsexvZO5a
LTlHcIOIMaqwa3RhzXHpac1vP13cz5+uqPd8NH6SEOBVXOd9Fywedoi1EU22efJNAlY7v3Du2ci4
q2Icbh3a/K3bYSdekXJBEJAguP2xTtPlOsd6f24js7ipFr/cuHOlIan05kisyAuIPBZk9S0XNQ1x
NDUbZMLLPgJucjRrgGtG7O24sWGwEVRDYGRJIwxlVjHafnhtJIs2hIW55muucG6J1eaPhokTzI/t
9whJ70VUi7/GK2I9DAoJN1bERMSG+RArXBwuCHejLdw0M8FiD5ar5WfCaG5Cn4h8/WHO1bMbf6Jw
rXe2QtJxjGZ3RlEgaXXm5ja2Fuy6IU6ie2Rn9nmKS9h2vcLc6dOmMavqHNZt8Z0CjtuOAFK2nYDk
ELVudzMd/1OEXBEEYIaBo3B6rFhh6gn56jNmW7UKulfn4jgqDJ+rgHxpC5rPUpA+S+H68H8g8M/i
36lC+YnKmdYymu9yXSxroYB/hA3bFMG1diW5vnjMFRiwzHKogQoWqCB5ZB1l1zZP+7M2A3tNeGKf
OVrBZ4O6Py8KPVgrCKEh+E7BGEZrfQyjJ+m5qMdyr2G3mJaVz8umKU1KXRt3FrFKx0UfvoCoTpdo
sPOrO5aI5hgi+jdXARI95Agr+UNNpD2TZxsQapDWowaCd6528ge0aPKJdhV80cxs+27JzVXdWvbW
4GN/X4H4ehtbmo2N1vfx0YbDv8ZXAjzTUojHJsumHZGhSDya4Q7+cXfUY+ceOqJiQypMJLTNNPDS
WduTPQdFsuMzuJ4VWnIImdw5sn/RtHxLU3DDNatvQ/fOHlVmG3BK5qLpQwyuUmOuYyh+pZ/bN4Ot
36YEbdnVLoxLYJfLD/XS7N4Lt823CMZAYhaJSXTehP5MvVPLl6bomYRJkOI76K/24NN9L364rxVt
cwK3vAkVgZPchTcOw+5iKjqnpjidqAjEYWGa8WL/UDxTt1sXITgIjYrYAfXpKuYnOsk3ZN7NBmlK
u8uZ/CEMPUpAob0ihhK0tloYTJWKJcoEHcS5XQASSovNRHzwNvuLPdrdvNDKr7Uik8JCwAwlM+sA
hWa+FopgWvawTFGotzuZzc69DeiU7Pfp0C7kRaCz6KbrZPcvdNfanrW7OE8knZYYSlCLTDoNv2bD
UmUZaqbk4yrIKqsxSJbe76qpxMZxpP+U0pdvgZGRSO0l4QNaoORCcflR2rV9EA3Nu0yMD6ceBRSx
Vu/fu5YfGVtPvW7r3LwjTLrYAmLgI60T3TAWdo5HKs4fUIlgC5k570APIhZ2yRaXg49NO+R8psDu
T8kyL+/+MiPqBozfPOJyeCx1BwOLVxaXimkcNkY/H+qHSIQMSuophudAUg6bUzHqiFDT6oBKBVsF
OU2gm+rSv/Wp+01yxRREJiLJif0jJgDPoOfRnB5RgFMWVUjEFG5+MsMGkdLbJI62NSS2Ks/si+0S
o2PlcMctOg8vcb50hr1fxrI/EikZD9wtWvOZaSjhV+TK4s2d48l0LlnrYWghMczbZ4OXytNst851
5sJ+tNqQRySb+OgdWqbgvzojaY+xLBZ0AQz+f/d8+pPAAMMTkzITukgSnNq9Nbg9zTW6pvZYwR48
NkuobYnCLqN92BA7jCn4EiMZesSYY7krliTuLiZpagp8OcVv+Le7zWjaxZ5YjfjDAxcH4NajdGT5
0NunyGoNlKV2jdlNTiDGxhqs/mSN47hio0AxztH+XWa2DmTQNqf7fuy6h2U2Sfp0kX22KyLmalou
XEMzq3k5vOootj+aVk/euJOZN7P1vKdPLC7hKPxvnYxuXIt5aN00RKmvWpbLc6GTnWg4+Z+isJwv
UfoioeO1mgGl/0hPgQGVuO/xUHDaBh31w7JectJyVn7IbxFES+y9DOMiTrnT5V9aShbvsRhMfNxO
nUzXsLGdF+4Rf1PP7FuHZTG1gDFKTeYLYQ3RoU3m+TNLEt/mMIoYKKCwUiANqv1iibWH/2LvzJor
Nbpt+4twAAkk+br7Rlu9VKV6IaRq6Jukh19/B7J9T1n+Tvn4/XupcIRDQpsNmbnWmnPMmGxVwE8i
r1/wOKbXIlsEQX3QOnJtq3xm0KTTb06r03vO7A+EzBGKR/pXcEwtJAFWGvGyVkQf3MyaHMY1ggRi
Amwsr+iBbGVeyI4ZXtxhGr4HfqS/+A5C/MJIFL7+UIUAwfRknGor6W+xRSOvFeiovjrm1NxMCOoB
m2CZOTAOq+qDNIbqiwrHgqRi9HLHympRcyRxoic4YHnySfux46z8UrT36O6YYRmj0DR3quzIO4cE
F7J5Na0nZ0Qvk0aKSXltvgSqDZwteGfi4K3ecPdd5sT3garMPVpnSZhiR2w4AwQ6ACJKmDhbfb4W
qS2vyLLRJ/LXvY1XOeZm6gkXzGweOOLE54UC5Gy1Sf8IDxuxqBH2wBWUgzura9pN47rqKjN6yhBJ
hbQZZVIdG+nUxSrPivolrZMWhnTYNYzvx6b8TBBqVWxbpNzkRyd6/o7RXFwCc6g2wvbenDBSTzIq
8tcybModoZJQrceE7GoAwCm1Oc5wVkR3nMxjDO7homZHfundOqNFRCw3jXiXvMZJTOJNDnV0bgNL
PCu6G/HKJxLJWaH2alZFSagiMmL+M5271D9ggZju/TTQ/Xq0I+u1V+RsVIVbfQmdoL1zFS0rBEa2
+dLNHCChig8dz5LZdCvmRNY3pW2dbIPcC40TBV/wmSqveKJ95zU7UUTjuWu6ad8nhoHjpUZKlGPS
PSZhemvOXfxZF/I6nHrmnnmPVcLY0l1ENzO16s5plUlO4xJXoXIZb1zmdDdYBYyVb4VyrynbiRuq
e+cN6JwNYqWswufCmSRopHygALQMYYGkbmITH0wYXjetPdNMnYOjnWTMEhy33cyVyHadaXZXKJ62
Xlfn36PE7kAgdJ6EKQCLb9UzD9ikXls/ha4M3jynDHZ9SYDoim+TAMSqdrpLZI/pMeSYRWM4cKmo
4zrE5humTvKtohdTkBzCP5URZSwtYriUcBE+ZcGIxANtKtogIkBrK+iu6mpUBIdBWjynda7WockZ
MR/Ck48Xr0GUobuDHyvSSiD8pZ8bJuDkGwRDz+gmdmk0V5XtbXUwz+fUsJAJeY51xSfMrmwnjr8G
c0yeQty2+GZ1vwuJTDrqLBQQnedP1YRUZm3ZVv0aCi1vhdbGd8uM69+Zqv/Vmf+DztxyoPX9skou
h79ozP/4gT815uZvKLglZfNf0kCU9xvwP49IR0iAEtoxxJA/q2OxVMcWzTdK5wXagzLjj+rYQSTh
LfkiOE+W4CF+6kP6xy/TQMQHlQQO6gVz7NnCQREE9WkhjfxUHU952/aFjDET6nw8G0mD75fw2ftR
uAivin4+0gdjX8KhxB6Vvm9X7xvX+x4WyMa45b1mZ2M5628d0QbP6Uw9c9bLJhi1cRIey/ddKig6
Yaxx6rBlEqm25SWSz5PbDncd8/lmVRPMi6s38bNv/bL59rrznyP62RwK3nfn9n2nLpZNmz3oGC3b
eL9s6Mn73u697/PE4nrfGFpm3wtOASHOp+tEjT1uNe3cc5DhtND1VfCjXY4QodFf0qxjpsXhOnmZ
l6OGE4T9p5HRwtqemugHA2vOI1g5mbzXo7zF2aWIN5lEA9U8HC+zrAEmKyaRPyTiqruyALi4kn0e
XveGDWP1/SwUcsqg9VAK58qOkhQyKHB09uGhi15neGKHzAuaLROuiDg8wWhP+Lm/b5Z+BvpSL3uY
LKzppCNwbgHYeoiHLNwzVfBP5Eb1e7McK7FB6us95FGI9xOITyZX08T6RtVid5ybUxIdNoVTqm8k
M46ku0E+MIly7Cm8VN2u7SDVpy5IycRtLPzXVMUMEPSozjVIh/eOSUGHsvKvcbOCIcHE2933MteH
cIrKA9bLhsSVgOA+FedZuXbARz3obGhPsBU4H2GfuitVxrDRqIrsxpKBNPErzaQpelNJw9uV/ees
Y7bmdU7r01QoJWvjPI2LFUqqk2C21mKDHJJthrnmpoiWBX8kSnwlPAR5DjJPEqPjpj21SS6ilReN
4a3fVj+wR0zdwWxnHRMLLMof+OQyB7HNnAHpceb2a1ELj/DmwM+eg25Mjr0o9HZWU7LwB7z+tbIU
ASpDzZbHLrtDi19L4lW02FmloqEyQsu7mdsmTJ61yai9v8MJFjOesGYK370kA+9+ILv5NrfVZGXf
+HaRypKiXsfc29EpIqO5MoHplgg3vMWdEDZabXKrtFeW0/Yvgzt4ZE1Y9lPocw3mVBuYcA9OM4bb
oSA+bN1aVl8cgsJaxqicP6j0PbLpbXniYJ7u8LPlvN7wvtCS4gdNh5Us2IIcRb5xY1b5WqPo3SVR
ukRQE63OpJq2bijyTZZaZ7tV1gXjP4KJ0rmn0X3IBtNFVekE68msqVjMYkK+p7nvHb7TfNU7U7Ap
/Jon0Cm0eW3Q4/FgrXRiTfGidoRvtSc7r/NtTEvrSLtkuEKuDpFW5+leu5RzK6gL+uw1ujvZSZff
T1bhEG5deu7eS4r23lDN3RzxYqZl8oOW+pNloFbNUIz6delssAcDAsQT9mh0dnadDaNcNwU7cDy6
1gNeblYtP6fJoDjLr1C7M7tA5cnkOvQxsTN/7bv0VjjFs3LqDIsLL7ZRikPShveeV0QIGaxkHTAh
XCcIq90VWTv+oZ49bCCpt9ztcnhk8BXRjJnUUYINBVLs9XvfTux7D1P+huWJQHKndo9QXHLgEWqx
EThNd3HJ5NjqMRmvppxWk8gc57PM3WQDeDujEYaqU3atfJTS7c7V4C1C9LBhTaH/RSUTu4Hx1cQS
CPcmDecbE7QEJW2Y3M49a2OK6+ZQzo5z6AzFWMUy1Eh6TjjuAnuGGlyQnQkzAul1nOrrvEMuI+t8
OdrYr6ZHfksXMhcZA3zkrtLtNm8WTYXgptzhuyQeaqZds/bCjLtti4QX1TcUYk8IStxz0VM7xyMU
pAhF3FVMd+AmIQX7W2+6jGyLFGMRU/at6aM3TRzZ7erGzz/TC/Jv8QNRTYR8/Z8R8+5stzOu3XQs
bqwemvGUheYjhN/sRzM57Yu0QudB6rG40xp20UTvZ5dVnPv6ufWPNGsahCCkOG0RI2YsulHcPcSO
KE/IzsWraHikhdDDFfVpcfGtqmGm4Vo3zeLbGVtG0E0+TA+hlS/JcoYVwydQpJAQTHPVuFlwMCM3
WfdJk25KwIW7IAtvLIVtOEZYdQvbWPpMV31J7SzCBUxq26ugjeaTmVXRLice6zq2s+ApKqi9Vzik
my9EXSzuCaOPr+w+bQ7MxDXDLmt8ywHer2dRzY+iFxQDQSJrRm0xWaVSN086HOyrmQPnFQUB08zM
M4lrJcH93vU668EOe3s3l0mF8FDT/2KYG32qdNUgZvDG26gpl+jxZbVnRx9fI+zgj+jnZLPqPIIt
h0Gka9PG7IRmoD3hnrxrO6ag4FOE1bafTe0tnd+JuJbU/DyhkiwOJfCa+JPj2ov6py29jp0oNf3k
Zi6jHjmx6HDjWB6icdGPyLnMcf7mt723DdKJyJ86ZgmOCHDoGTMPwSqMpm5P5uvjQDLrHkII6KyQ
CCu+ymyDEzW7E0tqllvIUxca1UZ7dfxfH+b/KQtEQJX/5fn404TisAh/HiL98TN/HJEt0/nNhAcp
QWKSafAOtPvThmlZ/C8J15j4u98P0H+ekt3fTGKsgdo7qIY5yTJ5+p9TMjl7AFJMX5gmg6d/NUPi
tP0zbc/0TRdIIjMky3Yc+K8flMS4BC3WUz1cd/m3kKcpyt5+qhb+GVj4twt8YAfWo8jyauQCfuLR
NaW5rV7j/jpWnBC+/fpS75DLn9CBpo+PFF+4LTjxuw5jsQ8HfvQAmZs51iVxswm0JQuXzdGKbo5v
p9r90iRj6H+NSk5y5t6sCPuCHZC5EBtOBLLoMP9Gq9cHf8TIIDKV3KOzMfeTX3TfAbX7cX7V1Wid
nLPpVfMxa1QS1IBvzOnsORxMHifd7hI7dk9Nm1i3iS6BtU1gJFgEbEpjdgckXyubETwWJ9wTKDbc
LNdR+qAVqxQ4GafoJVD80ic3gbMjbbmis2lnVfHTNGbdOQs0GqIZgg0swD7G33mWuGI37ujN1z42
/eGLUZreKjUIf1v5rV2jyKFIugGkX83nBIyj8TCgKyXCVNC/UwbCuzRpRwDDCEmb/fs38t+q+p+q
agpbHr7/ffZ8ZvHpvqbTz8uG9fsP/Tl7tn5DD46XUv3pxP7TcKB+cym4HdYlAJmgHP6nthbqN8sh
xdY0TUJtl3ih/79qCI9RNpG+vOiMpc3lp/5Fbf0xvoIAH5PiHig4KxehGx85/8Ij4ppI9vDUW+zq
qMwteTeAW9iJoSDeQFPT9OZbgu3rWGmHEG8UFwqBVN8eGCr2e6EBfJoteXy/71P/a+IJ7ty/rmj8
aXw4l3XHxqrOGsrK+XPVPzbu5KaQmY8SAX15g7fWvPFnBCurxAjclCxyxLmWYzjbuAa6FZJOaFR9
s84pCoJvflFYdw0ODl1vq0nm8hPuqvCaKcfQrp2osV5yOILw8LK+ApvGqwzNBGKNeUPIn98YG8dr
Df+AZG3eOMTXM6rGy+rQCi4dmdZPEchLjgdGnjB2cDPNUKvJpg2nDcLlsCqpE/J+a4nzTLZjrR41
3UfkmGrwxS3Eiu5JldBtMHHm/UploJQQDyf6LZ9yE00YTCKKk7pKAKaStAZh0GWsAxo4yk4tSmAA
dywdcB6Z7d+h0UGcEg408OBJBqGxx9Vbn3SYWPuuE83X2IzqGwXudYOH9Axs+VSVXvMoixhem0Kq
JpuuPeOj7PG49saGlA3NuYzB/7V2xARpKdoZYOE4p3dWeW846sUUSQN1uinLzZxm0Wc7CCq5Mjt3
uBhhadzRAWb8KKOp2Q5xP16Fcn4AkZjd1BNOcHDkBSyUwbPCnZ8azlvd5AmcE9yZo+tyQuuASnr3
pp9W931cCBghfn7r9nicIW6DnLlwdG/EUxLSRB0tI76ZZ72lmLN3JB0Mj5Npknge0X8cPexcWZYX
u0q2sJGt2sPCyl6yxWVsHUZBXIfEt74SM+bi0awgo8ztsLZ06N1x1/XZ99J6l6DhP+FWVidleT4c
AjMD2luY2Wf8q81jKSnu9ADCYZ12Bi2FJp4Z/9vjlehN+S2Ukbej5623ZKnGq9oG3gO8sd7acdl6
K+67swMJx/ChSqvoNeWxXwm7HtctT9pqbsLh3pT9cK3oo5zdoem2DCIUUZNRtm2xS2OciQUfqBX3
UZuDYzZnexVileORRgob7AaO4dMau7/32eWXrI0xM1aBr7qtqwbr1Q6TaJ0n0/R90V9fNCPIjT+O
9YFpKOG6LVX6S2NPMyN+whGP7HtJvSkHMUXruWXCue9LGxmhdJvGX9k6lzZZqThKUVSqaZOFWTgj
SAiMR3dsEHo4RtZC+aqtswKo5KKvNrNjL+nhr3Iri66Iyi7g7A7cPYKP5rXTL/2ePtplmArgrvqB
85U2/OBhJRnqxxln6dWCo+L2zTq9uCQF70SpgrXNTs/bBR2QdnnmBP2eulJkJKTixJFQW9y9TEvv
mNKAV9Ewv0nizLbB0DhHhR1g2bjpo1WWUV6zEg4vSCL9elX5qMVXeTgXi++wTumjD8UwMX6u5ZcC
CG23cZnpJjS1LL+/Jn3WOY4WFc0qp4VL/71vo/xqKmlgrNTU98cSIA6kHhYRyOa0d1CalB7coji0
bwiWHe68GtkoSnh8KDQBm+wGSli1B+EJv5hCqcRW3VhoDirq+muP5eCcRyrDjhBk+TNoaY0yT7Tw
SNEvXzgj6isD2W+zkYIk1njJZJWlbWQbq4udjVny/z2eUcJBliTXfnbrC6b+6Da2h/Spykl89V2y
X0O4SJu8GqhM36Nh3SZNvyZhC+wjfg+PpQHl3TbxlBmfkRoRLztqkmZtsYTOyvcA2hBMaL1zllza
eoZJOeXW8BL6ERP1Jb8Wu4U+0B7YzIZnAIpdcm7N98hbEtWdc6QwVckBRxTMZMJxA8uL7izXtj+V
fR7fy2nMrUNTN+EtJ+YKkRPQpGxty6j5Uk5mka8c5rguZjk0nAHQpddIK43IlIyRS+vnPWHROOrI
dRc+MqGUahOiw5L26/bM4MmkhSrE+q7ulQEUTkuv+ULKBJcIlTlfMSMXu2QSAIlSe9zqgZRh1obx
mCzJw8yBLf7hoWOd5yVP0coDoQMAteoWp44yl/jixNWgGN5DjeVkLwHHDaQV9R573FPbn1vf896/
toPhR7ACasz1pDuv7d6S2ybyviYCVMjgOxXi11E8x6hDjgmikltFThpXzb/aeolhVm4qbgAcXHHK
Zclxs6tw8oOvjBePCtrXynMN9PZWbmx8E9BhVTnJ9eSWcu+URsUPzKN9U/CiM8JfAqKRkJlrG9nN
BhIksqaafzh5G1+SJWC6RqF6dlztZGuYcwRQu6r/2i+h1Cnmy03NzHu/nEvesiW8mqfUxdH+nmnt
4Enzt9MSdd2UPXMpttP6LPwlLtsVEbnYVoP8DSC1gToLr5cSuwmUSLlhTG8+e0nbFlvtEbyN1IsM
7uk9jzt0lmzu5D2nu33P7PYjObwWjb8E6r6nencYJ15AW6bPFH58XdGr4ST9jQFF9n4yvQdwKO4+
ec8KFxgMZ0wNkbg072nisNjtmyCFZ8sRq/wyLbHjLcisDYncfF94lgD1QbQsvgikJ/xOYsvtJcCc
ZrKzbKLEmvu6sa4aljPeoiX2PHxPQOfcRRp65rc0PqS001eGOC+NYWEImiyYG9jkqhNkFkPSSPYN
2skIp6I14ne8BUap8/thUdWVi74OZnxMBPIiulvmxwjjFy1e1zT3oVrocq7vXiK3jIhN5xW7ipka
uRsiVQlSHZwYwYubO1gjFy9UsOj/UPvoN19pRIEQaNRJwiRYDpiuXW9RNCk6XYuYsF50hZSUSAzV
ojZs34WHVZwh2RqNGb+gTJL+SlszM9nhXbJYv8sXOZ7Un+x3UWP/LnBk1oqC6F32SMIaEki1qCH7
pGYnYDxZ6EOquZ+bcQiigK0V7OWqzIT/QFKTsynfhZbOorn065SFNlKi2vullyWXOprSEeSCzAmn
9sfnGmvHvSUG+UUj3N+XHgDeFRZ09AlWsAyrpS72uqkZAlG+mWIVWTNbBuEM3T7OK+vWRpiSn/wq
VlSosvqhCtOJIYCF5pGMmsxcFxhXVlCRsRSNJH2L9uz5k82w479l3f9JUqxIAftVWXdVdrhBX4u/
Tkx//6k/6zr/N0Z0kK+Yf77POMk3+KOyA9iFWJiODHmGFukpdHb+nJoKeF02RRcaZGaqgLPoSf3R
D7L5hYpykzkr+heORta/qezEh4aQZfGCMzFlqkulKBmx/bV8IuNg6HDn1EeXB9ffJIlh3ZuRnjFV
xNWu1IlPEGclzbfGkMGjhEqL16sITkYdI+Zl/2ecKq0rmhDFHotNv+wpQK59zuuPfpVzeogqNJOl
2SooVAkGwcLovie1bV1BNMyeHZueewVoZ82zHjCXcaJxg3mxx3PLhMcKzXrYt7kxH1iHvIeu6Mbr
n76y/9CxWjpSP3WRuAMEytiOy21YxN9Lff1zAZlwWKNQraojR83xluGlIha0U2u7bZfPxd/96+st
LbaP11OkSDjEhyCN+Bi+ZBvMLMM0rY6DUZNQGGZvyzhmHQfcg19fiYfk45WksJlJEstDa+FvGbX0
s2d294y5N7WfzfLNSdI19nil44fezpz9FCXB/a8v+h8+nkRFT7+Ah8knv+vD7TRtcuk5fR6hzkzp
ylhUwQ3zenfTjS6REf/+ai4dDsT3RMeitP/r1ULlD3GRJ0CqzcFNL0UN3Hz0mGOT+aAef32tj7Fo
y5OiJG+rLwUKfEQQf73YmIZZlKdmfNTRmDH7i6jlN1rn5cavLebSUzTedJTzV0OT9gek70DUcWP/
U2bK3+8wrU6fNBiTjpBkUfnrn4EBQEJ448SoO0ikGzb6Bl9xEDwqD23nP9zgvz9DNIyX0/CSVwh8
4kOPtaZQFm3tJajl5vmu9Otm0xq8wWi+0ug4NTHdSFlgxvyH6/6nDyk9Czq959ESMz+sS2mYgCL1
oFkWg+45lPNtDqIbwK3EXfLvrkXzmN8PmxBfBaug+TFkx4mNweojFR9j6vkNpjzQdpVZT+cQy+fT
rx+iD+vt+7VovnMryURy3I+JSEneUqNwdjvO0zxYm5LTwimLRW9tfn2dj22x5TO5wkNzwyLD42r/
9SHpPJhrXjnGx8AEKsFphnpi5UxQdIJeuA8RSMR2NQJIhZFDAwl3cB5Gl1//DR+eneWzIiZgocMY
Y3vmx2eH4iyFJNXyN5BzRoGMyXsVzkZ4CcSUn8ArUc56YvqH9fz9Fv60wC6XtVmCPE9g10H5++HR
6UOP010g42OEgvxTnXj5CQDmdF0lRbSvRYV1ujXKEf3tNIbAlgZyaY6DV4zf0Nro+muFLOaEkT84
hAtwMUCLSgZiYtz9+u78p7/T5YtZko8UkqWPmdCpK4JhloZxMIX03qapc+p1D66JryjzBu+AzJVm
2ZQYEs9IOaQXs7cnwCq4FY9dWjpnpJHBcYQhea0Mr5E7r4/KBCWjkv3+13/r359anxQqwcQFD5Tn
ffxTTYUbD+lufMyViTU0RcCZUrs07fbX1/nw1vPV4Z/iK6MKYcAiP+6NsWFzU4wmJtq1nO9UvMB9
i7R0z1njuA+/vtbH5fz9YpizbHZHl1750sH/eeOf/MZtnDFhOcc5vAn9oN8wrQZlzKuCeKAK19U4
TGerG+WLkRfhnpKm/Ycba5kfp1jLnyGEKU2isfii/Y8N7KyGEMmbQfpNN9TTUWY2i2mrRlEdQ8Ck
d4bwzDcXdt6acMF3gHBEmEVMtBReptx0z5hwg5PquumWmb3drRq9RBXorEU1b6f5fMmiBjUacYj3
cyaCH/3YZc/+lM0XxGiYWJWuvUVakKJh8d1zX5ssuMgB7Hscv96DF1XmobV86ypC3ArCpIqNR0MO
890UBqJbZTScbnLcD69ZABtlBg99aYxqgoAyFsEPkOdudSpyjcCiQK52mHEMNLRKSa5YIaBezggl
KvpVoW3nNUK3/rXocvE0oFbTBDi/I+exHPzI+tYZNnk7imjbED9xCQVvtuOytFh1H791EYt3Seby
DzrLvr0uco6NlGOmH66HWIXdDkOOsx8ck8MQtu3mmy87e1skWr74esDJiQaG5423PyQuplRcHnuJ
gXeoYe1EcCxfZnzYmzFV4UUuP9tQ6F5gngp02vHQoEOKM+NRlWK6sM9kz1pPw8377Q28od3aRWTe
VYIB4KmcwT4eAyv0ILZhGLmkaIy7rZ6jhE7z+2qFc+VctzMrlA+b/UtRpjyR8EbIjs0yaz4AXOTe
Ta6Po7w2zejRGWPnU4c72ECLbRa3i8R8EZ3wewZQSheE7PjStYyB0qlhAXbWU7hXs8pITCJM/iEJ
hXjyi762V4bNvc1J4n7LwtzegQx0XmkzYannpYF+GMQ54KaBRhfzRJAyZq/Hm3hy+mgjHSv+knkt
S9NsLW4lKHJbsTyH+WIA9DtESespAqO/mUeLA4yVl/MOUz/Pkszb+RIOBHasAkqvCc5VP9/lrsHg
aDGEbLqoQTOT8AHoAifDjGOAB2xrNlH1Gg2hyazF5+nFoD3e1gGSy0MXUTF4bmk8egjC+B5DZ7qE
RpacUj/bqplG3Vg74w24AL3DH2PhBpzLrQZKRdhQWd+FbRTD+qiLM8OTBX2SxRvPbsyLJYr51GnT
OwjpBo9hK7elQ39Qe0V6mbgaOS2uvMlnuU9jOPQangUy60S8+IRErCrCd8xyQkSY4k03jXGm6Wjb
a8sDh6BGHHho+bN0zV21n1Xc38RhMZ0SS+2iCLUeesvyxLyOaYuBARyvv1rpnI+VpaRjRmma4SfA
zmwv8JnWdV6wAIoLY+KbesTqg2V+3PQEjKzZcGAk6PjJCzxMF01ln5mqgxhJ3XXVFsM+VbApgCYt
EkbT2yhAwKtYRfdNNL0hiX+twNRsE5Arm4mB9gKzt4+G6X/WNPPxgIsKau/os6t1lf0lF85pxoGL
lzS+hgpI+JrjPfZ9cC4LGX5uKyTyEbz8E1FJLMDOckbK7enai4W4tHNDXEqcNSejJ4iJWM+rVOrJ
hxKWY0ZTIKq0HTbfES5Wh8kqsS9BYQ/wjoUiOVmlU1qrwAjlVedm/EFl5giTfq89P7mzI3bjkAXd
tu1tdUaCqG84KDnRZvCWwZk0M/JRpvCJluXwMJXEIdPKr4jjwq4/XVI5i8WEIHdO2vrfkhzF+ph5
45FmMSnvAafoC+KCe98dhns5TNNWzF23XfYfxHZl1ZMNX+n8tmlpCkretOzIyJKjgE3C9rqeOIuk
PsOqtPCatWfKmKWoGNDXBewIsEnloUoofTqev03OMW9HfIGz78AyQGuu7PymMdtnmc16YzFou3b0
jBkxzLAkbloPi8CSwoHMj/CVXZGk7q2JZWTnyS781CbhcBbdSPBzMJySoTORNPiD+iKSsQlWLvB6
cmxZJ4+FqqMTGjMca/aA62bucx7MhLMDJUJm3JECIbf5VH8uSuRuZo4WFGCT/6N1RpSaXmHZj3bu
yk/jMKt5b5InuJ66Acls2XEeK0Z9qMDQXpPj5WEgZVIlyrKCvqblgQpaHdRoAa+vrK7+Xtm+v62G
ZDrpVlwkeBDiNGo8kI6yrugjFxxhCrnvZKbu0FiQFhKIQFD8J5FDm6K2Hg3IEGurzdSJL1U9jC5q
azZhNL+F0Ttfx9ls7mRr0DXQRbPxS21vfI9HADVntZoIPNgPmHt3HjIvLCWxA6GmKW/DthGQm63k
GCTavnAH443AeKL7wNr3rsuDrYqLR/tgHeTKvg0JbT3Q3RdXKgTNUFez+xC42iJIZCj3GekWu2xu
/NduMcmw0Oh13zDkW/ttWcfwj11/H/WFnZH1wWgI1A0GFXMU1x1k3RtzDjj2Q4zyVlVDOsl2So3S
Ieqzz/ZZWsgXFzzLIx8tPKMV9MtNAHfzOBlq+t5Sjl+hXO/uWscYfcg/ipE682z2dKBdJH+VvXtN
xb5ASPCmBr1VnjJranm72uoyJHl2W3lue+M343gQmrSjdaz8Qw6t+jj4AE0RGhCPh9fwknSFv3fC
Pn9bgBPAQyulPzmo2Heel6Q/lJtjcq8kI1lMvPSSkqx+lgSf5fzqba1LxgfKJYtp3QAjejUZSUBK
NxrjGFYL5sS3QMfoqCA0A+zUmcwwqDYl03i3i7dpbn8dDFVtYnLZUY4rAZcqDCfAwF35Jq2iP0Hw
Ytqh2ANpwM77yUUrzOCtvbXMvnlL6pQ1W2fsGiwCdRqSx+JInbpPLQwn2XzFV+E7K3I0xuhHRHTx
uo2bjNwMpy0ok1rjh/ai4jKC+rmOB7d7wr3bvzl17L+EncLrVcAqxadlzj6NbxffgcyJnsiLg+E5
04l5K8763Os/ATlGj53mGtl4n5GgqZfJ5ZBaa05RCB7sSW7aTNPVsHWAND8bBX9VOx6cIjEvzhBn
iKcH9gxGWeBisq4D/8biFAFxS6AZWsEij6/zqtsATi1ZzqY5fPBFYkPXACgD339kG7HoDi1kdbWQ
82bjMSbKfadIr9hWbAp7YVbtqZrj7mtFbbRMR7JNYeTchdqPvwSoqjDlccS5RLKyCyDz9XjwTBE8
Q8wWr4ZdGT9spB9XgT+Fj24xJ2sLLNJ+dEb1BA2vBwjk1l+Cyok5TppqzQT+iYMxPJDAM5EX63tP
wMVZfGwzy2uQBTxU+bPpFubK9I172Y/pKpEFwEnp7xwGjqu6QGOKADtfjRxONpKsPAKp4AH71NhI
PyFDEVX1RkRjRDomdTLu/bZkqwwP+AjsXecN37G5qj21vLPWDA12wNbkOs29k93k7tqCBrTK3QUS
pWAsw+YHBMTjbCajdZ5cwpxmC+cFvzgqO39vTzpdkYaX7Z02Hh80oOc1qTHhBW7SD6NizKDnvFh5
fW+fYhq724Zu1imup+ygTNoD9tjjQqjqbl9FrfmWtgixqfHZdTgInZwOSlRDzhrRtC06/3ZMrlJr
3KeA7VYQA8c1RbW3aYfxZkCWhAd49A5uraO1mYPCbXS1ycBrs0GUwe1oNeaqzZJq57cNTC6j3FZG
Oe8tL2YKrtWXeiKXqZ7AsbdQsWEGmsdkaCBVGK+x5+xKkN6cU9R1kTfwe/TLkM83XRqckOA+wbW/
sOTSMEI4fPbq+Ueiw2dLqXtJeEzFaRqCQPaqzHjAQU6TUrbqDXZ8s57rsCM5wnKfyiwGMVDab6Oy
OFhBnNsQdgi2pW43yoaO3VUoEOSAhtz7mvcKJ2xOV3vlGlQE4dB1n2Yxfx37+OglhDxqmUFHndQU
fjKrBrVDXfvpCf0OsZ3ThBuALANr3vY6/jz2I7bVNrpy9ZPp9x3CIGKzoyZ+kCKMDhIz5rrWfffZ
sGt/Ow4IrXpqmKuuq3HxjRCfDH8yT66I5WePoD8GSpognyYa6mOsPdqjQ7KUE7Boxn2JaH6Lxy51
kF/Df8KEbdS7KB/vXZgR33Bx4LE1qoyGDrioxjf3dm8P4sz0m9TelUZwQNpBvfw+W6fA6mg6DzQu
0IodQ+TvivF7yviXrqaTEOwLw2RnNSEWl5TzEJidTgIlwwIQbxpi+P4fe2eyHDeSbdtfufbGD2Xo
AR/cSfQR7ESKjcgJLNTQ0cMBR//1b4GZWSZReaWXd1yTzMqSSESgcfg5Z++1MaMLmqa+Hig5MwHO
B+bqcyjJEtWRzwPIURkxeGggGrYiFFIbUD+URZLbvtvAh4TcIJeZxlR10TO0IWMbGTU1RgVtkrCC
kfwwmKVhHU1XhutRJSeBsW1hxJrXqeEB0GrFRNnRBSxLg06ddWkt1YmVjP23dLaHm9SfsDRa2bwj
qTI7xYQ4PsvCoMkt3cC6s7TXbn2soUR5zQjjqmrwvSsST5aSV7TwrGJPaQArPVuHnIDyvbKc5sje
nl9t+KWxjSsKdMazSOwCK6C+Gvz2xc8J4U4atn+gsNUHj2zeDKfMEZt5isSmao52pnmRaic6ObFH
U0BT5IddQI9gmdS8Ha9XrrGdUI4cI99hZpPhRDUDt/j09ldEWNh3pk/ZXwWp2AeQEA94StVZF0Bi
1mNj0yUIneFmgLgIvdFcZj1z6ROzwMnErOqtyDmpd2+NYkUuw9oeAaiTL4FDpEiUuSLAWOwNwUcs
4iE7gb0o937h6acqafkCScpvZB2ZUeWR7khWsvWp6EyuepmZfOZhbI6NVxIwOC45pkZsHuasg/mm
CA4nWZDvRbJSdK88yr66J99lDbWbVHhDUdt3XU7MLKm00GyTma4IzUsWg47YsciEqlG5vQfdMSKG
ivvfnI1LUUl1pvkH/StL6SiG84VoSCRfWbloacnUDOuBCM7VrgVh4F7mNdxAD0HIRZXOTMhmj+ZV
NAM0X+47IynnXQ8ciu0/JI+8yefbmHwXyqTRWD5fjJ/PYHhMU4Qy6zbvlnOSkx6CRHRJdu7H6yro
OW00KdeuRRCsXVolCSi04nRXzlcBLIsbzGBAnOFj7XyXO6B1F7IsDE5+YZ76H6UtDIA1PUTeHH1P
G5DDMJbApCGmzzsUCM0xKJc/rVrOlgVKFxezE0xXPb8IMmIjvE09GOan2PLclOjHjLB0zX0fG2yv
rYA+K2ZeCn4L2+DrbLk0lVLuJmfmlwJAqc60EksMv6XdP7SQKC6FRQpqTwToOYpNmLxo3eDuxTzC
rtMxmwTneIqUVZ2zQCMKq0dSRSbd5yaqgTyy7igO+IYlEtEOhx3RG+sQ7cJelIl9Sd3SPLUg70Ay
mnl26ipOU68rGzAiIclvD6yts/hrMRfqDAOAQ4+d7k85SdHHlpYrIvbQ0OcZk7ske/e2rfk5Qbj7
BYvv587T/Tq2EkqPVn0h5VVgG4ywPPZNdDJbrk7bRjzsI09g1E2CjkVJ/EPTt1sJmu7KoQV+pQqQ
oM2AlnU9+7N1kUvbuikdgt29fAkGa6l8vE3Jcrg3HY/mB2PRcOMtd8GgaM15yqOl4EFHWGdwuJvV
IDrukmA2P0uU8TidQgPMSEzwREDSBMhLqlMUgKyPwuVMSezz9+DmotcA3B34iHa5Bxtz4s7zVHRC
ZEaSROhM88EIwAxD26PsA/Dafwt96uQ1Bcb4SVfJ+DL2IVMozYa8oZWq5DZmW8GbEebApaX78pqM
vu4+MYfwq+rd6DWpRtTDHiiRFRym4cZNhno3ecGEVxVb33EJdXlOfY98Wd3gtyN4iQb3JlcJbOG3
lvB/9Ou/0a/jilgUBv+zfv362/Bfh3OhdJw0374Xsf/5k3+KHQKT1DA6wZDL3sLE/hQ6BBDSPFpX
tPQBry8ctH8LHVzvX6ho4a2JgOg+uowEh/1lfLH/BfKev+44wYLQN51/InR4P8FgpMAvYk7MSBqU
i/9udusaPkboMJgh2Hroi2Y/Wtm+fPzupPyNlOD9+OLtIALam4ebmX+9G7q1yHGUECG92YxMljHQ
8FyCJVg7c383KXk/31sOhWojxM3B7AC/0Y/Di6qIxpp+7Xxgd4l3JF8WI9uJAKZjWCUXFbqC1Rj7
cfZc7DBT9ceT8j/q7n86nahVPDfEl8RwGE/uuxm0nVNvDj6g17Qc6NoET3ShN78+mcuv+H6MFy6H
QGccCNwNIfPDH79h0xgTSYVWfeBtej96zqMWVrXu0DuszLnmLv337fw3V85ZKAjvD7dMnjzXR5PD
OI4b8ftpENFerj8KraEvIzGVWUH4byWY/2Ue87+8dx/cCD/vypW84VdISYkCYVg3N6sCSkazwVYI
LsiWlEsY/7NjNwRAylCWiHo95rmEjYeBiPZobalhhfJ21aTChgRSOJ/tdNhLEn9eS8B4KL9b036c
tKC5NQnUs5lROtdx3YmNE2fOBmP5+IjPqLlMfAnU1bEDcm9cGo33vpfLp4TUVKz2jXMbSWLfvbbM
7nziZxerAK8y2crrrictUhaC90AIcR/0IXlqHfFhGYVil0JDdiC5u0F+R5bbF38Ob9uGhvTghsVJ
mSOkOzweokj9reHxOwvIoZtMzfUe2xX7dSTPnk6Hb00MKztI4xs1+fgFRNVsXZsxx8B++HocMVoy
uIxOtnQeA4MYtTSGSl3z6lglff8NH7u4H0taZJOVptezqOV9y4Zm3YU4NEUveRNA+EGoh9giyaNt
CkLpilS7NWHiK5MewHDhSTaz26ExKNIl2HVxbAmtG3cJlc99jUp0E+O5WSTgwaUy09S8KBV4vF05
No3/4JaB8RRnPQ79yuL3oHa37ysr6y8wT2HDdzx43FDoyYOpvfgiKurmqgKGx6SnJnNuENwiRZ1+
qKsFYTuU1pasQXuHkcskqD0L6dDXI7n0id09d0C+yFAyKSzQM8r7BBEWVKGlY+0XIATppmeoZi1x
nI0musSG0dwSidh8IHX8MhKT80xPt713Oyc71GydrqzR8Q9Fyb1Qz6TvdG057kFKPOO69iZ0iJ1k
COfQ4NGJuDV9me4Nyv6rWRrVhw6Pig0350rSm67XQuXmrsF48oxhHdtz4gOSsEYv2TfC7S5oDGer
aI79D0mgdxG2FLbwbWCthCVf0g6dCD/2NPbyxNa83oxquGV09ZBSA64MyDx7FzrHBdtgNuUxYCDC
g4dbIxqsve0k5sEyVX6A7gFyTen6YqpMAP+mBL5cMP1CNixtTMtGJM1bJ6qnMzUkIzIemkvimYyL
Vvr2Hk9+vPFzw2MgRu7sDt5QQDBkzdHYLVY8L4bhLGSHaBepeMLgElJyZi3ZzrRd9qhrhosxhQ0W
VN2w9pFys7+DJAyKAIi+i/0eYBTZql4m8I7nw2mGZXQ5YvTcRSnxGlVVpesiS4jLDeIzveYngdhz
K9vWvEtAKh3s3nkJuK5GmMuPGTK4lRVwpp1kPgEXJ4k+ytBPk8SwAbRDTFRIXK8/p1cGLZXbtI7o
k9Xz10SGeCtik356CPzjyLCj21qGeTtO3a4dwW2kBvIZZptL02NBVZA7/9BYRlCwPA3GRtVNtevs
yjmzu85WVaz8rR53tZLOvecpcgWsrKHiDHr9AZm6c2bdDo9JMTh700KQP/axvY1jLAVsRtV8HeUZ
/gXsM9NDZYXIxStvPloAElbK9p6bCmOkLUJjNZBvs85VZBNFjLUjLPcxLwBgn2bfrqRk75njKLhm
2HfMe/sB3RP5YZFVrmXY0EEJDYZBRrSJMiO8klH2LQJhhJNFbxnTuufOdNXntHP6G+XqQqyI6g43
LAk+I0uwBFje8qNf2ER+hAkG92EePpHMjiA3aTiyKfC8rJloliOxf2P6KlIjf7KG2ryHau3ekhnu
k4wjiNnMSSBfkfXrYK+MaQFQ4POc+ONXOhPGTVaj29fApbMmSB+92CsPkwCtQdcvB3rkju46dVk9
oFzmdPUCqkmHzTDduJkJuw6Ng8XOZl2TyRYgvQbqILjudeSlSKPD4J7YSaKsvIRQNtud1kE/JQdQ
lrA0fREzLyZFpRo7Bgqt5934pDwfYkPKl9DbFjKZ9pAJOf19PD5YrFwbG4PhjpOEOz4kAgyZGEpo
ornsj27tb/2hKJ7aKXPZ7/vxtd/485OmpquyZEhWCBCa685S7S4rUu68KUgPbka7BmGLseHlCTiP
GhoTAZmskkg83o8DmEeiCyjuqoCGn1VMNh6cXHd/7Cv+s8n/3SbfxPj73a7op4jhq7PW5y9xR6u1
1T9s8v/4yT83+b74Fwpn9vk0f9iZo4T8t6I5eIM9OZ6HWtD/czf/l8Pd/teim3RDfsx0wzeZy18b
fetfON8FETWh4wuL2uGfbPR/2oNzBKoZB6csB/tJ+CYcthqZMhSIsvw1rli8jbAiBDE0h38oG2SD
GtimyYyYKDBiHt5twXMILi4KBo5kw1AuTPWiIDoBWweD+d11+Jvd6d99J47B2M8N8O2Hy59/Od/B
IdD//X+s/4tZKkKkx0y7HUDmRp15o3uckH49/9MCBqkwmjkWGQ5ncqwfD9QHucUmbWZ4rrPXLM9e
oXu8pvz7H38fDuMh2g244j9do9aP0SV7ozpA4xRbEcK9WXTK62xM/henjnsVwTygMYTQbyK870+d
Mgu3ivlGPZPyyxFVA/NkO7xsyvQ3X+pv6hXE+hBZuE6Lt/vduQt6hCg4BtUhXrKy/G66m+T4aBnT
o+rZZ/76DC7l6rviiHEySjwEY75A8fjjhWI4UfFsVuogak03RhNXldLPXlVGckbwxAzQRVxuTVH7
z29FIBWOh1YeUsVPJa7fVACI4lIdVJ0QqdPUDlNRI3s0Uv7Xr7/jcsJ++o70DVgVArKygncF4Nyl
3ZRUhToYXd0c0BJMW4zX0cdfH+Vvnq3Q/+4o7+q+kKlbb3Q5RxGjR0NvfOyLoTxhkv5fnbrvjvRu
vRjYtBA9y5Gg0k4b0mDOpFPm6/+Px+tNZP/jqQMwsmDn0Za65Ha9uz2AZnlhQSeAXCy72iizN1CK
qXb8MLvFtBWRCQRcNBY2aM87mM1YgeBy4JnWBGj1tcdod6gC8hZG2a2bqhy+BHECETyNHHx+5pIv
mL2iHXKOcrb6KxUgBEGbQPCYLap6VSn+Cu67Ymtmg73ufMc7BGNd3AKutp+ywCbtPUqjl74gWm0o
Ru/APorN5kRfdEi5n7Ng9OVaT7jfiCkfww0hWO4R7Ha5JbcQiCnCto+tkbonE5bvlzpilbdakt97
3+IoqVtdIEDp0zVhhnEFlSoHTpAtyWaaz2PYwj3TP6mWkA08LsSk3kibtCRUUuDee2fJo7PwD4yr
2mkZzEaN2tVmNG7TmtangWBzXZh8u7lg4UJ41K6DtrRxPbO4xJJ4Nmhd3RqJoUXKPU102GWWQ+0D
eipt5uoCxQGWgaJO9qFAoohp3H6Sce9djNJKXyR4/kd/yBK8YY56rtmYPpHfQRRiMFjqWRVuN/OZ
erbYTMFFi1kO8PVqhEmSrAzwXo96QMZJx5owVCNpXyJOzUWc1urG79JX0+KadqlvP2G6eR31EH0k
H6w6DsvSGJM+v4DPie1rcpOwPxp3efwhTfzxLh0T98iK3q7RZCb7XubOim1AEpMc15V0iBEQr1xA
RdcSOQgjMlm+UsFb1+iwOIldTu1lG0NIqPpy2+daogSjSr9EBUbWOB7Fp6iL2bW7THULKo77cLb5
SjJIshcx094uiKreRF6cAnJr0Xivq7nx831SguW9srpeiY0fR/2nOFKG2NpWTyIbsknS5nyzbC4N
BiJPoVF6NBWy4hWHb3XiO07bsmXlpG1YH1xGcI8VnsV7BwVLuvYaZEjrxvVA2xFN11MbjYW4bEbl
rISwuQRtNGYouFALY86UmcFYnnJPU0ZtQPrOhAG6vOLmSYT71lFE3nn5oOLHtjRkvycxNz2TcWfs
6HT3V7gbLYprgf6GWMDxboDY+mlu5mzvqa7NdxiG7GSXKsebtzM9JjCOmP7hxI2Z9XkWSn+1Z54t
Qq4na0Ogk37osaA8g4H1LgKw0MhrKj5s0xnOCUdEAodiQGRlZVwJL5bZSy1t0gqXYMVm1DZlSvqK
e1xcYpl2TnwQxraS4EFj0gRdxgX7fgm/AThVLvapwRUiHjvjH1zeOGyYTyDn/Zj2DaK0WI3xt1IJ
71BmPvNunzyES9fqPik9wQcpKmYWouNGmJH/nLCKMusFrVYbrbkG87MnYflb2zXBJtZw0Gv7QLMV
ye+UnIrSt7ddhEiAV2FwG3c8lFbJxzKtvL/q20ZsZcZz7uJ/ZQoRZE8hc7MLU4w7FFMLDG9U7boY
MvorWQLCx2lzbmpWRWBhuZo2JYkaNw6byl1t8NRnS3OkR8kMazqdtnPD6oYYgjyJ5b2rKEY3dpGe
E7LpbsIh9c75qMNbp2+t60oO1j1oaec0dtxRGQvqS0cNtzbzqdr0hCdvPT3zGJGwIW7ashu+aKOh
bJKaNSd2s/DW8kkpdM38jFgs3DQN64cfG8HtnDCvsVH0biJspejynC68jaqsubSGjpXsbaeFYqhG
NVZ0mxRbwbqwCXLyBw4Ng745JBripW1ZwxcqU2CRebmSQpvcwaa9bZL8xlEE8cSDQ9NMF+pG18u+
Gp7zBWFT3ExDHYOtKCx3nQEQXyWRQK4NkQ0PFKsuEuTnNgutb+bAatUv94hnztZ1RlDSNVhpuetx
o7HGsZNYGUbrXRNAvtOIsmiiNqAiACru4RGQVjD71UMycobmICrRPgXN2jWIJ++4whjuzeYt57S8
75Uk7ISQcOwbXXGrO9YeQ7J6DIKHPusxbvW4iXcOesuVLMkBdSLb/Cysrr0A5M1+tOpuwkznB+2b
RFjGldgXQhpXbZPcOJh2Phlpqm+mMW6vonR+SkxneAqzKdzQcE/27mx5hxkTw7aMMWwr2nYf8uw5
qJtikzjxK81LuUak88Dz/Nj0xKYjY2D0LwkGbE1H3biTRu9UIdJmcf8MdRI1b8BLD/25ezSSGIF5
ycrblKw4ZhFaDNUs5t0zl5Rwh2WR9V2tdjPXYEfthfDKHwNoqS7xVhP4/kNBj7/Zl/SibSumK92+
daghxrCYpRR5wLIRkBWLCzNbjFgQ8kNF8Ez51vGmeUn3O1dOUqxony9d8bcOuSrsB13YxWmoHWw+
QWvSSafNfMK63226Pwr76I8yfxps5vi8fPKG9a8IhoikeTKEN0zbyTZ3k76IyZkXcPPQ1kR9eHJ7
Brj0RDsHGz978aaDzy+a4FVPwO5XYZ8V35Tn059MZHAcw0BZaJJEo9ndeHAo9ci6PpGni86vbdr2
A5EsuNhTtyOqTIcy3bYqbtzN7HQLp11b+iXMzIx4uTH/OKTOmCMxpVu6bK7dZKWCqT+VeZptEDd8
dsMOIW6arowJvg9phvHOBgm7YeHobyGOGIto3EBzGxT0klx72vOc2s6qStG6k7PbHuy6a7djHZ2z
2Mu2AaEzW9tEQYFZHCEEw/JrvPY0hUfZmJvStYmbRVs8X/O4yi8SK263yiyCPfMA7UWaG8YRRKgZ
7gJZsL65Pss3pPcOSWRAC39wRe6RohE3xDLQ0VmHxOH+zuKy7Gt/2IxiU6b2x13HmIop37sdtp5n
6XbazA8IhVhv7AFuhuwQsYQN+4S3fNbJMZDN2TP7ikw0tKkalDqtQ1tqZYnfFWo/TXqWz7PMGwPm
jRS77ws18gR5Bvg8TWE9Mky5aDLWVJL/zmXe3UUTr7lflxg/VYZMkxiIciTACvQ53s0eNaKSQg40
sfuaTVgZESlqlbyOyzKuLgwYxMdfH8/6qaZZDhhgasIm7jhO+K5yKhs2OK6f5Swo6DRWrBLkwmnc
N5u0Kc6Y3wThrzH7QS8cPry9drBbWf4+tskOjy0MJFGWe+e3xNtR817/9ed7owy+uyMsTJB4rYOA
6e/7olyNCQ4dpOqHuCjcU9fr4rUiZBFMTTtolJTI2oncRquSMkuz2uuFx7MkLqgbMo3Jj+BLsJUp
T6FdM0OxqTx1okpUqaQQX7h2Ii7LJm2IbNUCwXGdKBKSIu8gI1ZlZ6Rw3bqAiT86rumeHR/X+krw
j31ogDWbIlokqwj83qOZJOnL21uxLE0Rrod5Yer++lz85EJjHI691sd86vswcX9yMHdDhB5IZ4fW
TxfloK5WiCqxLDnupxpd2oGpTL/C72TvPIQ3RDm1p19/hJ/qbDBxDFg9Pggeccb0P/YSaIMPhIFY
yYEUy2TvAea6wHfxu2Xgp44FR6FRYZN56dpB8P6ad0nXRz75bAcw4s7KlyxcpfIZ99mCOsPPKhQ9
KcUDEpf+06+/oL3c7z/eb2xRYMKE2InhHbwvh/Ghun2TDzGzrkFGhxx0+KURReKl6NgaIxL1phth
eGJJb3jMCMhAKOsNKAJ7uMFtRXLfst5C76gRrzpMbRTbSXg8B/bf4jKtSv2VXGnUjkakKVzfPv1/
+tW/7VfTtPvuQv9NvxpR8rn8+mOr+u2H/tKjgFV1lyWGasYElbEIT/7SpAgAiegmaHDQd0Zp8G9J
ClTFRauyNH58jyxXdCd/SVKc4K2JbQU0jFwyTv6ZJOX9a4HXkL+oUUw6oMKmX/7jc1eaHatxnM2H
QFrejC/bLUmrl9NDAVpqLaXn/aZ39/5B54ABuhQsqHxyzBfvH/RcxHDg/Okwjmlzaxp9v/YJpP3N
+/69MuWPtytMEZolrvUTK7L1NGZALx4PU0uHg/1dfZtVDYALUDpb0xjylaWbAb1CatzpIRgfvrsH
PvzxVP8XDtAPFbFVtL8hW7x72lnHMJsvxnNe7j93l7tuQsM3Be0BsE8+4uoiuyoPEIr2rhcCwI6b
EzDyRu/J8sSbpbD+LNaaxCB8nZH+R9xJlOFQY6crWES8PKTl5qhch2w32Rl/N68mtkpObvDiGFWK
etOLNMq9Npym15qhGEmgIfa0ESVQTO+AzpBf4yPy6k/UtNN+8bSyc5QW2W9V7VCvYmifD2Y9WvdM
GtR1gy/jHiH++KF1uogAFa3OYUEM2Bqc1UQ4Kd+ITmL/mHdg9cDclpTobPebKAnZ7VZkecf0+F7i
ZFLPbN75wWHkragRITIM9KM70WO13PRamdWRU8W7U0IqsZh2u66zB07L1zQDbUM9TOz7qaKmIUkx
vvHqmZxwVwBuR6LIVjhImtsq7wFB9QHIzLQFBK7p71/NzpgcENIOG2gjzSnr7PoWEXF0mrtg3Ps1
I1ei4Pg4Tts/prgDHut09j9ydeztDDCE/HcqsA4O/5epgo8iSR5YJ0M5PcRtVD0DL+TK1Ko0D/4g
eIYG1JZOW4pLH9DjAUj69DrQMn4wG34Err9+8oGuX0YjtVMtW+u+wzn1lLZDeTlWvA+KAgjvRqS1
m+ImHOg8+t1MPHKeq61W1OhD2dtbfF7ZnfKpmDq8u+vUrpovbsR/yow3DzB3e5YHHFGAfN2uBozG
48xYYNr7SZcfq5CLOwVqANeUIlvXTtmU8LugpShNcUqIb4Z/1hj3qGGyO7oFjEeJvbpGA+Zh1JT9
t8wEEVW2LfKS3DRZNKzqhVq4f4wEydei7vlVJCrtFSxMRs98YzEY6jrKlofdqL0bQ5o9Nji+i++m
AqN5jEopy7gV+7jsv4FsmPag2d0b6XIlol6EhB7QBSnwNNB3wzP1OsDcP2Od84jhjlKqmRFdM9yB
KLrzzaj+wk5jviqHeHqwB3b02P0yCJMoYjCItV9pkFGpovLcwP9BQG9wbrXkOqZ04XGjcIvmJUL7
CYDnbia1SiJg4Uq4fjXtYaRPr4C31HMug+iU6+x5MHSHu70hAyV8NUlQ7leJQW9qpSOC6WPtvZh4
Yhb0aPcobe7NlW3QXH2rqlw3f3GjoMfQFigAER435aLTHWMulB8Y7Y6ENHaduFZvRDt4Nx3bw/sy
0eq58/zqxcDrtJ0DfACNHVUvTuFNFykp8R/HcHGlGili4LAcqrNEL1uuE2cyEA6LbPP25UK22kdd
aeNunFRJhBdBEldDOOkn/HjZ3VThul9Bbc4xIqKOGvO0WPuDmdD7IohnPUYj27UxgVgBAp/LVGTA
onFW15+sJGNfYk6BsyUvp75ufVuGNr0JQazTc09Hv/2SNJ37nFhlkclD78yleyAK2YATbZKwdTXV
Q+SdBul07p2T4U6p3XF6sEJE9pW/xMxY3tgAv5n9Hfehh4+H0RiW2LFlaerK667CvNpyh51cI/vQ
mprIFDO/M7zu2i1UsQOd593OKPlXXoAhsfEkxsboGhcPXuiAh4iOfHws7OxBw//ZwqLrtp07fU5C
9GP0AL5msV0cjVJ+gZsRH+OZir+0OnVZAb/bkoA44veT7Vcr0fVWJvpipMm7AwRqncY5ExtCNIN1
HniEeyl2nS4Z21cY/fppTcb7yU/DEw2/epPkdTmvlIjqI+pB9AgGIg3S7zxCGUmTJ2otf5VqxlDt
gOPfdxrdhXDLu4kgoq1dGOIijaW60n467PyYB7ZOiWknw5quqQglFBguJJ1q82jiKz0UAUIx1Trh
thoMkg+W/Aukeuk+NgO1to3CvBi8RBw6aX10CqJHfDfQl3Q7nXxrc+6/aDUM/tqrhTGvSBxZwgRo
lR9slYAHsQYoAsgGO9pKa5rm3VEOwsL2J1BeeSiBNlOkvzjV0O2lJ3nn8QIPd33May62x3abln59
R1Fnraw20zuJnQUAXoayUIQjMpKeAs7JxotylFQseZY9CyOqgrU/+tMeBzvmp8DHa0AVFKNOcR12
iE59y+4ML12H2OCoWF/JwWMRISg0U7ZGJhRVV26u1QVm/xlQsolmclQaKWTMU6W3qP1rUuW4A7E4
eiflN+PDPDgpIeAYa0NdHoZ84/RGhTvRn88o2byjPRXzvUpVJdeWFgdEsuJYdNH0IcmcedNH9Koy
eKxr384LbvesX+Xk7Gy167i3gXYZVdFh72DnDsXKVCF94b7YGgtHYfAcGizCST8FPs2L0JwGkL5T
Dwa/N3aQeCvkasVtjiZrTS7ccEwSZ2Rs0vcbSaDhY47UZp8n3PG+U8XHsB8BFA6Re1WJim5TNhh3
EDDCa6uep9NCLsvpMpE9vK19kuPQpl7H0RxcirG1/bU7DPgQ8yVKuXDj7Erp2TqquMAmnMR+c5GT
EvXcwUZ0gfIOMGftAbhmPGE1X6dWan5TRUHwsBuU/rgxU7M/zqBZ16owmn0Hev95yLsEigNd80u3
lfoLOlAfLgINj5n+GylN3rPoTfMwxBlhr2BLcYsRypztgtjrP1cpet42H5Z9gapvx5GUUr/uy2ob
MmC6MFDNMqxHOkQ4hl3Ex8bpm0vm3ZW7ZjyhwWJXXnIgzjHSpNagdJ3sKDnMDKc/24rxF8b3KVuu
DW6EZYuUpg7voQWdkXoaFrAN4SEsVfuVbNdBIQ9dxl4muiQ8/azCr2We44GZjOhOYe/nGYAJchlE
poo20ls8EMtMtAZvdzMniXFnVErxdens7jooj+FGojZeF2zyEOf6o/o8qm5W29jjIlkzb+epY1f4
x+arTmwGA9akv6o0SBkgkCPDPrnAgLoaCeXcsg31P46QKTUzybout3bvZhuaAvkReFB5mTfzfHBN
Tce9GliMm5RuSqHw8m5iT/NyF0Vl3JVSdI+JTTCqRKm4IdxaXcv57VOI+pMDPjdBk1UvizK0jdc2
ZU+SiIDtiahr6wPLYPnVUX7VbwwgS7y1Ac/4koVoVZBBtIEdMe1jkose4wSnzcqqjbDE+NlMe1n4
04XZAzeJu37YSMm7vGKz9YwPkibrtGx/hV89B+2YH23NV3Cka92HxTi9hpNKELJHFayWRNDXHWiW
Tl5kQnAgPfGYwdm8/XURYf1dDbFQq6iX6IyzAv1YmzU0JSopjfYgDbs+RYLFkO1wUK7rtG5u4Saw
vXdoPvVcmBc9MfMph5KT3bXe7woa633nZKlnlk8CRQSXFbn0P36WrkJPi3mmPbgJO39Un513E/it
TR8C19TksiGMBWe2lVinAlkVYLA954Ah8EVGJTdmiaBdO/10UQ6q/tR1rnvTJ/b4MLDj3v3mxFEc
/9BqWT5siBYKyb4n0B+8+7BhEGZBbzj6YCQLW0NjDZwUD5ppIQM3Ou46XkXcYFbPHZ+1zLBM3lML
3qE6p4p9c8DE5zccsp/6PzgIPMRMCElCCvefCl9JBq0tEqkPpOhicRe4DzeaiQQBQka/b5ou3rA0
z9uJiCRQEB07qBR9yz6Il8fU7bO7dHCX+YWPtSPyqq+AZ4Pb0JdqK9p6RsbUIHuoW8/Y/Pp0en9z
I4JwDGle0LJedDDvanYyoeCnTENzGGveadCNVbqtCzHtqgldhErKYSNiJ3gFDdYfQIHJnWHZ5zBV
T0MpnW3isV0yPFLUO1VUVz3C0OdeqfIqmZ3swjQL58V2s3i8UlKhwW7iOMQXamUbxsPzLsFVuS9Y
Sg5SJN4NCl+1BVfLfjVnCs4GEk/t6EwXbsxuvqm7YYPernu03c6462XjfzSwcUGAkqa3skuXSFRH
s8b6rs++d6hgRCImOmL7Y89OsUxdQlypgcx5uUMawEOQRJa9+ljO9W2Z18uaIhiGuBkbeoFplElo
4n90MahukW6r68yBS5F2eH17mFBr2cf940KciyFX2/lL4wC0OrX5HIAKjgbJSUqglRijbsetJ7PY
XHfKiXIi2h3kws3as1tDu0hhu9J+rCLXwsHuqOwY+HMujyCfkw35YPwfERv6aGNqvFHrKPGtsF95
7LgvhOnqr0HukFLoDuzpGzNOS0AaMd9YlgLYOoswCoqRrTx6EaLUJzb5lNPmgeqbJTZ09ZOZUmri
8/TW2oNItC6EwvDaULiFMcLmCYn9rknaZI8EgucpG7gjsdW2m7j0u8c2yVGWUz8uWsXncEBTvGmm
BQKznDuRQSc5zfNCbvVi465Jbedo8eK4zcg220dZzKIHyD0/tiBAziNIpLNL7h/7/dwm2gpFwc5p
w+YDlWh4OdUmZPKBot/PS/1Ugmx6gpvsHM2R1ahdajumjagDgL8M5CrmI1KAfOh21iyLY6NTqpYy
WNrDSXBbOE33aFpwtjCKVmdPN5hwXSosZVE9b5py5g3QVpaG70xDqa5zdY2HPOAJdllN2qgMN07Y
UhlFrtsGa6TnPCMa7gbjM4s/bPERfanKkbNSzCizqQ5XHiGKhzLmnVirmq4cw0jCLcXyCo0Llktv
IigMH3b9iRDEkOE6bRbo5P+PvfNajhzJsu0XoQxavIZEBHUyKJIvsGQmE1o7hOPr7wK7ZiYZjMuw
nOd56DartmoioBzHz9l7be8y1Kpmj/WmuLRDLlzDB3RbqLrF6LPoH3Ecsb0f6K+7cwcIwn91naf0
h5yYbbI7FNNvDFXhtI7dqfpO5N5tPzrVK6Z4ttuqRdhaYUK8GiIbnTh/tFDmwnn+1aM5A4ZIaOTB
KLP5HhgDONT5VcUhNlHQpMMKpEb1YtVjtxkbXDuLRB3QTPQxnZF58xqPKhv4aDTrO4Qy3JkyoRR5
/xZXRYiagF6PhLqO33MueunrGBj0aaxydpkjL6YQH+vY0117fwxx9M66HaIS/bFT5JUZ0vEwWlnf
vXd8yHjMOBWkF7ZG56QmzWGXFcwfiKtghuPa7mUX2NbyvT2gEHD2KsyanS0NRy793MibYldu0oqG
0BBFv0mmkVcTr1uxHOVsFRhGemFuSPdKrcb0W12ZI8NYBgvsUyjJOqRtt3XX05wrBLc4ZPoMq4wz
UtE70sSZeAVLEi8OegD8jtaOCgmrg04BS5x2Bo27YV3kvDHhmFs3emrPPE1VbWh89S3ApIaO4GSm
9fNkIMdaWGKof4YJHRcgTPKhUHjNA73JdsrcXIExxbLGjh67/typmbkNC5dSA4jOFPOXcp1mTz2x
xBkah3/v37x/JMeU3m1RRmgBVOVNVae5XHYUbl+WUyzVrUpW5vujCedlU5m0hrAxBd/QxRSXVanj
IkFCfQl7o34uNXpo+HHoqXVzrTyQOnrTm+y0sDwLFndFb3+VmVe+MAhBd6LW3uXgsM6WQ8QljCy4
mWphcEPSFMVHy/Zp3dqU56SCeAzi8tu6mZfhNihbYI4ZHUkvdqh5MSMBChS1vIihVB+iuetNXTJ/
BdigvWguj4Q5de2vrsYdHmlBeONARYRINz8/qckGgJUIXwGnE8zdr/fy1vXokIYpxrcct8xmZmVh
vNH0w/u3QRO0gEGiRDcOSz59J5qo6D3MGydUCHLwBs+9rD3KkFqm+gEoY7/0cpzVNgzMncl2eBnZ
iXaobAP7V8eNRNQOGClTi0tUA8WlpVPE5vM9IPy8+o6xBgEhwj+K80FjNQNm9CgHyuQqpT+nlpl+
gC/JYss69ly2bvUdMTTsgIBl/70l2Aualq6ODzssIiLrR8rPltWkWrLNSTczjXNTlyPFiWCz855x
KQyDLmiZ8VJItS9foPTToB7oGRtxwFZBUDgbNjIunebymo89D8/7Mjs6XA06R4zFSzN8YlcvAVrp
+byfaEe6UI0BWo+mzUPlULUrJJZIqFM9F1NleYt63qMUTtKTavcVezyDZ01Rg2/jQL+MaMo83hWE
OuyZh9NEnJdKg7nkukmN9GYit41bGVt0vWDKGTVxx4uIlgnvZEN3uhBACBxmfAejdro3ZwbqCX46
2LeUFzf22ISANKhe0UNTctTtlO2SgpcsruLoBtHoS99bXDWoq8YOZRuvSp9yDQRax1XRD/UzVQmh
6d0IgQAhUelRt3RWfA3sgEUWgVOPkyuggpQoV/uOGy7ddLpKdVrq7//4/mLKPOETowAi+2kNfFMB
oJu7YkJ+O+qK3ORREsNcKXmhY6rK0LFYZHqLJ9usnMkiViOerip7Ykc2OHIzIsXvzKm0wb+wgX1v
FM98K1NnZzrMVYAca7ZkkPO6LY0EzniAIpoMfuea34HZkHs/T2IEDZV1Z8EAIGS2c/ciEOV/htn/
N6o8M6qEcmwyc/5vw/GJUWVcvP05p/z3//Fflhr7H4p7rMeGbtku/AYmd/81pyQy0oW/QpCb5sB9
+p85pen8w7wKeTwGaTTyf84pTeIDLAejDVpsKsw5PuAv0t84xIct3burnSElJcqc/mYfzSmlZ5CF
LmcCf0ASytqSVySb/nE1bk8M7T4dgsLYspjPz/Jxkgg+bnFBMM9wJT5BfWAs0gmZniwWrs0l/e9r
/r84ynyif3hBiGoeRySpFF3FS6u8lOObODdi/XytPp7I0fbXiUsT4TCH6KY7R72T8aqeXr8+C019
B/d/0DNgZCFNgjE1T4amHdt02kypkrDHFGEpRfMTu5w6rGkmMq2bR2EW4p1vhppDH8mYHhpUvCwi
xrgmFlrbyrEftjH+vEc9mgxtCQYnWTXCudOtvLdWsJyGS6/BMEynWF0ZYuw3Wh8E9+izoRc5eZcc
5IyipC2XXFDwgKctq5fcRVvk0o7NSq33GWwvifbCo4n+28a/7kRXWVXhOq67cmHHKLzspgOno2bO
hepO9ncld1gyI0tGV2qt2PBPMpLIVD4CkWLhDQ7zblykc4dw6tLusvPy6SEW/GNURTpJvfVPGwoB
rO7cWLtK3a9aZ8q3pt5emqkuHsZCmndD0GlbBebjujSaBEwQOc9Zp5mbNnXrhTNW2pULIW+dGOaI
onvsvxmO4I8AVLl0JqS+Jd8nCS+01a4wOfM+JADZwrKL7oKkH356Ipd3PRUArLQAoaXTk6ynxNPb
UNjBc1SRhLDKaRI/oLexjNUwaW9NM5eqVmuK3woDlmg5Jpl49PTYjYgxEOZd36v8ofkCMwW5KsHc
iQVc42ppS8te5VUgLjMbTiBZWmG+DphBVEt+H8Z6ix1PlyUKMlrzTZBiCu5cdL+SaXwwJ/3NKzzr
+6ijb2GzHj+LlKh4le0b0JeoxkU6mG8zUQqYwUCDI6lJyksY/o3MCSaBao6/l4/8jmR00n3uWe1j
rEgmKmPtXORuF0G0GYK1YTWECzJFJ0tbT3YhFeLKa6pmM9Dz2Ja6ju0Dt0m49AIZYDchxXU50QPf
W9LUfSRpHECfZstrIrZD7qa0bpMef/TU3QtyoWG1eS0Phhtbd1lIPpKaBemehp5JfFzZrXvI6zeu
x+WkbcoGPW8qfaWzdl6LwUuSXQLmeFNlNUpzZGFasOwaaELEyYXArWP1Pim6dKQbTPNDz+YxTEhA
rGY2wWvgoC3hKVGCa33wYLSyUXa6hakV3SIBlHkjGWSvZCjt5Yj+cS+rpr6sFQc4GDuHne1V9m2g
GMqWCt24dbQ8vBxM6xGEAHwhsscIcLJ61Qdqbeu7uhFsq7uRYO80joJXAcF7gYe7FAtD6ZRtydDv
t5mk7m/wkGLZIoa+aBzNe41o161pf9G4mMWCa6UVHv43b74eAUHqK20af2WwjpNl248Z2uMKv32r
ST93Pf0yC0PzAHtrWgfSJZ2ayaa2ddmabK3BHJ5dPeiJsrOiOzVnr0dPMbNXZjeCxXLiHhU7lNCf
WtqKfZ13+XVnjMOPxjCKq6ILvRvC7owDEC2YzC3eZnarmnUxoM28NXr2pGHVuBhPmuKHjKzhrpGS
8imJxPXY1valNlIJttiXLtIKiplWW/2STGz7viKGbSUIV/BRPro9GnOdA9TavHhleiDumkl12J6p
QeosCiR5K5pmJZmZg/rbjG1QDsxoovu66ZNfFntCX+tZhFIlb7c8GsC/gb9sKlm1W1EOYb5qK8An
fFUIE1PN+iIbMOUDYqyjw4ReOVyEPUlhvDSRvUo8h7BB4JF7fm140LVy2ks6WRewd/GXW2hDlohJ
1ISMrMTb0c20NmRu2SgCQm9ntR6MMVhcxIfP2Z1RGuecgMEzAWUTTJynirUqm2anvFPZopo9MhFW
ytpBcEqIpJp5UAQE12EsJ9TUUMZuUaHWr0MtBMtYn9LXNgHGMjdGGR3VL3HsMXHrHccXxOm9OSrw
MubIuORm5thQxhl6a0IKfrRpqb0S8UhfPoN99bv1IMxLhKM3hG4AjJv/db1gm0xkJFS+kc4eVa4z
U+RIBGoZKq97NwXnxDM8cXUFLT6cJpCN50PCzoZMCMWwX3ZSh31lZDOYkubxkzOKdgU7in8Vv6Oy
jslivHrH4el0c75BVQUdZUblYx/n+VZ4XbGFaBes44k9eEJRz14TDKg6zrCssvtBD1bsXMd2U2IE
E2vlBin7Q/a0LJ5Nf+0BbYX2FlkKoYdefGWnZABqigi9BbTp0S9h4+pI5Gl4NTp5ywvQjfk+aTW8
GU5pi25mzE6+KCp+sEqGs+/FoPY08i6f30nnsTmTDd/jkKwKCIIzzCOZqeo4LDnw7L4mWuRa0/Wg
G2vlUMU2kSjKyK13jYm4IgeMYJcZ0a93olo6097yxrYuAg3vQmi3xADVdEV5+xV3SzXa7IwK9+bg
ERRaFDX9wNpW1rgC0C0IyHz4e/A/zR876DtEuSa0TgaEEfQiQI+VHjjjCCbjrdFI84eW19m6qHjA
SaRL9xNP9JIQFLGGv1y8JXzDGe2o7aFN7emRBym8xboS3oik8+6LeVqLXQGSXFMVW7cx7GdBQSoW
XawHlxndbPkfcpoeKOiiRDrdTYrav/VFoDzkGE4gIBLDvXIV+9/7lBJz/Vuq/NjRNIYNDAjtGp6g
cgAQwSKDqmGfYF2jPT7G34sOk45X9uNGIZ72yeik+dQ3ivmUWJW85ktlb6I6UlaSUd8KNh8MzoDJ
NLSU5lsZ5QzkmoIZcGqM1+9XXViM/djLu/SH1I1aFCUfvja5sBrE+3UZlcuim2i08SBuRqtULxwY
xOvCS8Qul8JYV7TFwC2qJi+x48l9B4fuJnC1cAcyH2zx+7M8uRopGYrpUle45sXkxuM1OpNgDQaY
0baJ9nkBNy29UdlD72zIrM9eQL6pCOij0jPkY6jSqHocJgK/0hYBkVYDkEQVYOSQaGDiWZM2Y/2I
DEjleM2iIHe0IYobh3njiplrF8Lhq+SjOpaWtSimIVlPnWw3joYAJfNksuhwOd0YmC83nQE80uxy
GJzDRKQwVp811srxpnZaPt0O3bitU5cKXsYpd9KVrqFnW7j0CNd8m/odFjB89gGWlqtB0DDEYVmU
h44klw3eDcjcMUDlC9qj4qYOadLgDKFFx1znSg5ata/JYNjg41fQsqSFcmhVlZapm9MHBJxAZxFa
zFINaR0shFUlBOrO2UZuj7qcdEIofmj2H1VQpeu8QiJieLH2+h4mYOYA4pm1q6+4/PRugbrdwNwx
Z27Q8FvHyL/32BenuyZ1nL09mHLtCtnsiOoDNWjInqCJ3LNxuGBqZKUrWmMCyDPyzisGWsNlwD8c
TAXV2sKDjHjZYX1d4u0ybwFmFKgRpjrwWy0xt7FqTDuSHO3twI5/PqMbJxr1JfDAiKFzrLfLLs7v
9TFt1rDfcdtVuGyEVYqGRqTUX2QhXXQARX1v9AZhM2msXECcvu0q6SxKE47vkChvbi2cjWYWz0YH
SjpLZHDJaTBcVxmMMvhom43rNsO6pG+8DQK4ywV1yQXhGQ3xKrXqrKkQI0DPVr4UkbxFnlIu09bO
fzqF8hNm5s2ot8ZGH9FXULfVO9RC+gIp4mHAy78E9xJinqi3XIh+SaBTsQpx92+81H1m2NksRTIj
fVD+BCt3gKKTGgB7VVfAqLcqc505FedbVHReFx3CXFZsENtVcFUVUbhMe/yPdpyRjFQafbedpiR6
Cbve8tNRQ+Ihu7FfM60q7yvT1id642pNa16P8Nja1W1RpNUzTtBiwVc9J2azAmbdO/a9oxEzscpc
pkVdL6c9NoV0a2ZR5ysRud2Mzmrz1nSb6ZZxT3OPKildQ9B34GfTtF/Zk22vRxBBy4Ap3RbyWLLp
65QtuZrFe0K8JYBaUb96TB4uNE9hAIyHw2tWQxkaA4jlbkzTi7Z4pbzXvo924V5pXoe7EqtNedfX
CbgdHbjRbTBhSBESSmuiRO1GuLg39Ry8BW09Bbhx03AXVwSZvpqRWdNBiyZ5Y2oiuSss/IEdkYLf
7Yb6iiFLpF9L1xPfyf529jRriyf0HGCTcKQYj+r8hcSwXYGMdSOEHEV3EcWueRXlrXgiptqit1sP
+8wK+4tBkelP9GT05SKNm1t2IrjtnSr/lbcOHkVbM8GbJCUZtUSM77VUNy8bAY7Wpt2OtaAvTPa6
rdmtJaK9B6NwcHIGlgZyqu+j61KRb2nvuM966aDI9CYXATbqRMJOkmXS55LE8WjiUxjlEM87vK4r
WzasZEmW+EmFDKdieMvt5Wu7l+wqkEMayIE0ZCBtNa3IZD0oGVxnvMa4KqEg07hBNOChrEu16qkx
EmOVAo5CJgMfnmxoKmMUEnZ+KNO8vBRTpu+aBgI69XxOvgBRt2nldkwqwTblPtslW3mTIiNxYWis
ndbZ7qNQ6mLBvtPdsosZGKXGwQM0UXHJRzG7pVRMfjCbKx+SmllF1VWjs60UC8hzHNRxuu1LK7AW
SEN1NlOiuDMNbShQIMP4TBtbR9MEEmzf691bOLh4f2nvQLxyiwuDyvZnUan2EoU12XRKej2VPdKn
FtfnVqToj6Aql5fIOAfa7XUlrqHgh9cJxdAiMbOkXTOnqQnMsMl3YSL5jff/lyhUUov5pqG9JcQW
qJSY9l7ZdrcpmgRcbVn0iKrb4MPlaGt0jcFdWxnlq6HQK03a4YVUkfupIw9l48AtXSkgS7cJeuat
qGB/8apl99jGEDFHUd18s9SszZeBTQxG1KmbqZ+92zzxRCiX5jaKbOeSyQ+Q0rTpnF2Ue+xNEz18
BeGK+JeVEAuuQm59ODoHtjp8T0IvfwlyR11VofcE7Gm4UCtN3/JX9FU91uLejE1mxW5z05dCkgoZ
9Jt+Hs9y3WRy5YE62PYN401G4O4Wu9TY0F/hohiB8+T0kXmIccoCJYdhpTceqccFNZWMbG9jKRb2
80i/ZQ/yyIKc3ozVZO9roHJMJYW9rrIi+FF66bTMmsH1UWEm1/YYAMK3AKthLKa6HVurZqQ+FN8K
wuapcJU79GECop7M74JYsW8dlJErG7bAtRb1xm8tLApGiQOigS4O90ERdTeFNUaXmZVa92ZFNAhJ
QFOgdN+TgqR5VGLbnOV23VcGad5iVO8Q7do+jvluWYq03Erin+8FKy4tevKlPdRlW9hZh7CbEEph
BNkbs7JIDM1L5BWOn4QRXywKwT0LqeLnhtdfUso5GMwJPWjDOqX+LYvfnUgY5WeiejUIz/reugLJ
yCIkqem1fKcCalUXXLionVd0SzAvMFw8dLoyyqXi4ay6jrMm1JdlUdfjwmjKytrUxTixNYsa8PSy
yQ5FjjwWfbC3jeI5DY8W1oEYoTdkbx1AS0qVpjaavToB27DYNViZzhTSstgk1RD5Jw38dB57GuIe
zVcIdtjz/lvPTm4/5iRSLM0AuhtVYbai3fGz1WNI6KoM4BHwfZUD04DR/uGwBRmT6RKuwR01FAJ2
hzaR0rnaT5ygw4VZWiiGa4NGSlo0N2Gg+T0azt8RCI9bS1X0u3b0ftejqTyGvHoPoEdAT1ptWcOX
bsZZVQOeE8RCucVf3631uIZ4J2Y5KJaOM0F/cy/1YxeUAFzHsoH7eJr7CXJik1Nf9Irb+GAp60Wv
0IyLq5Jnst6yH8/P2Fo+dXbd+WiAOlRwMfYnt44zWiN1ktP4skT9q5IztohzGClZWGXnVD8nTgwr
nuO5SDMtlr6PfWq1tSvajxonFrnhYUxMPhlJr12pAmjA183kT15YzkrTndmtg+rpk7ZMSy1VZsyV
fYwI3WWaidS3m4SSk4d3UTPf3pY9D9fXBz11KeFlaQZ9OIv8w6MmuRUHmg6Mo/VlylVkHMpXuqFl
x57UPHN+x2YkQGMeLzQjDAeu2CflV8riP1U47/1cRtBxs0BJWNzcBNEgHc2M9sdtJTU6iNkUXXXI
cM4cfx5cHD+jOso94ihhH+vHMaYyNCtojCjP3FyhAV9wggxdH76+nscCwfkkUdwhJ53dZIwFPj4v
o8bnQnjgC4WgdesMEVVE6BjBdaarkz9JfVz0MCDWJZzazdeHPvX8GDpRv/hfMVfOU7A/RyqeZY5a
qBvQp4ZUrivDEiF9FRrBjqJmkAtDKjCJYWf99WFPvfq4c6nNubOYZ2cV4h+THKNFK+rEHNapk2yv
5f2DTWKDH9o8tZ7D8/v14U49sAZrjGqC9ZrVjR8PFza1qqHL4HCtsA61Xm/Z/I/rOnDUM6vMZzvw
fC8Ro5nswFlo1OMLOk3/3ktkntA/3p9NGXS/RsGzqbSZRt4geRG2O6k/kHrTTBpoxX99uqceWgOM
tWObBqrJY59g6hhiIksPHKYTmndWR8hhFbLEfn2UUxeVWziPr1QGn8fp1CaZjp0JpPo/q0CfzDAM
T44LzUyqM/fv1AmZCCghUtGVJ+T34/1Lx64AeIGIchhqPBxD+WK75cvXp3PuGEeLWmyhuOdD3fia
Lq4mu9mabn5OlfzJx8zDwfOncXN4PCAqfDwPz0vcodFF41fUrlcwFPS9XhYMyvohfo4UVhgiPtSb
EKX8qkJDuCMA99yK9vnVwwBEZCn2StWjdTFfhz9ePRMUkQFAoPZDDW2TKAWsMC2tLzO4Lbu08orV
315XjgcFHousBdv7+N2rZ03sbBMBZTxSoNjyzok050wp8flZNJihg4yktat/lnt7oSamJs1qLFDQ
sdqqjJdk8l06MK/OPIonjsRJzDJkqPefreheG8eTlG6JDd4l9UNpLwzpHKomefz6sp24TfAtdDgQ
1lwdmfPC/cdtsqs8hY3ilGjl1HWT/YArvExSLGh1cAYfoH/+xs4ojf851FG5Qo/KnpMPidpEz7Yy
CzOc1X2CeGmvJ9K0L6YHaVGPWcw/sIyZdPfVhkwHmy3rGgsoxiKmv1u9pY0GtZwGeG4SmGIhYt4L
YySoDQfvVZCxDzTrwsBAw7SIfZVYZ7pIxN7ps/F6KDs62FgqcMHScVwMNuTkry/pO6jk48ecLzhz
PZUXQEOXd/T6ZdmkGB4sDR96pXjy8kK91nr3m7Tt+EeOrXXfzY4VAkm+N2TFb0DM0DMZ7Z1NrmZs
MZnV6ioljOshD9gYQcGETpZ/w2tyNQU0lvIyrVHODfQbY8MhnjUxyDEaSjJOet3ZK6Cbl6NZmj6z
bTRLgoxbjpOsaOE5lyQMWNxgL1iOrNcrLxxQOYXjyqRc8bhausK+EV/tqzMHo3x9YU48a6xLYDzg
47mU/EfPWpD3NdWH5LokSnvZa56x466Pfpg0hMyNgTH4Xx/wc8GDLx8hv0UCJrb+44KHTL++H9Cz
+54LFZx+a76u4WJc2kYltgC7xWVE6/Vgkvp78fWRT7y+VHMABUiNBr3pzJfij9eqCWWvRJ1dQFOW
8rm3B+2lZt5zsDQ7efv6UCdOEoEHqxG9Dv5zXDoyF2W/KbvCz/uGqUivMcRjEkTqUlI0O7tNY3fZ
MmCXi0Gnaf/1wU+cJ3WVYTMLZ2eAzuTjeTpp2NF2KgofwSbYraE4hOOcRJzI5q/LAHNepDSgvWyv
rGOSKT2gNiR4eWbVuE9SItTU3bHjLTKMv35MKTcQTCGMYvehHgdKVG1ZdngWM3QFOBWgYoFWSW6G
wbI3NJ5+/e0FNPFsaNQ3JoZ66/izFcZZVZg4FnxkNYZPHHZRMkNkptNmRtqeuYafX0AORmlDaQDO
Qj92KyHj1SK7yzkzxTxEhvJEFMCvZDQO4WCfqUHmd/njGsih2JYCrNFZ89/TzP94AZAFx7JQEGJg
S1kb9Eq90soWTtZPi2lOw8z0c9Xo6SN6lKLeLIA7BuQoiCJdcEGkGmg96LPqRynRfza4Pjtksouo
0y///tZReMM/purgiEfvuAV8gPRqJ4U72+1l1vugXm5iWz1zmM8FI5hlEt9NskioPo7xH72rjnHM
n/Z7RZ8D1QtzV418Eb8+mc+rCEeBPqXNCTr2p5B7EibHIklAvTcGHS06PWQydb+dwr7DUcZA3Z2W
hizPrJL6sX3ORQ85LxyOZWH2B7/ycfkI8okEvYhmgmeRAz8AHuFbV6GUJRFBWU8FQ+xWesT0ETib
4gWevIqxl+psxViHu4w58gZ7xWGSVv2NIKsUkzaW3/eyoJ5D/JDF2Q+ePth+KFrrzK8/eWNcb978
aEBgjm8MkoQoY7KR+XSni3UivWSvjPQ5v74xn1dYLhFEb1pKnj4TaD5eohxLg12EZeYjagbyV/a+
CvTDdf6a7jTfCs+mtmUdwnh0dCsszEdFVRcsRGNlIGQJot1oq+Pm67M5tQJBe6EN57Ip59p9PJsp
UXVYwUqKeAiPb+/wmSJAl0y6Nnsl7+7vq2j2jMhE+WTMgU7HO1Sy4+0ewVXK3jH4NV+7Jrbv8iZ4
+vqsTr08Lm87NPmZkHX8GKO8LrSJvBc/iy33Np0931pg/WLYUm6a0HJ/DlmV7OgWtmc+VafWvDlG
i7raO7HpoXWqRga+Qz8MdTigCgmE4aZKHqtkume5PnO0Uw882x6dh52d5acmGY5oJKREf/uYANMt
nBrnbtBJNf76Yr4Tvo4/HVxEB6ikhhPzeMPvdTrhE7Tcfbcb1Mc4UsuNguJ4ESRGnzGbcwYiYVwi
nkrR39SySK+tzDG2kYumcyIElsFyUq20GhIE+YboMTqsKme+pNrJK096xvxmGhb1z8cHuQla1QKE
yNdmNBkTiPqHJrxyiaqs3cWO+9SNdCecKmKIURjxYzr07Q70ykuEomOy5/TiIcerQct6YUulghrM
eXx9IU+8a8y0KUEdx8CPdPxBzBx+A5kxpY9r7Fc1aWKjVogpgwz9ivzx9bFOXA5IgrzYZDrQID4u
Y3RNEoDgCkr7QPul0nBY5Zb6o5VZ4TtekRByaoszFcaJl07TmNhR0fDF+lRiA2qTYxOWnF5iPUdx
qCx1VDvMMZppYUByeaiboV6hxuj9vz9X4sywj1DZaJ+oiabiITd029Jnr3ZNRm5DVzq7oxsfYv0P
H6VrhWeetlN3kktLG0AnAo+l7OPDxrsyiNasS19Rw3optR5VQmGIu4EsLz+32Uh/fYYnvjmcIDUU
Nlj6tccMvjxocOoSReSTxcTkwsQ1qdZlvTJQxP5vDgV8C08gBSPUqI+nVjlmLPKCLZrmlcWtldWk
HTtwyONO084sX6eeUVhfPJ4my8qn9nePJK6Y6Az4bd4duqh8s6yaLBzuXxxikiQU/q83RyxgmC50
GJaMT45fQG1k1qa3U+FP0J7gAgzfmq6BFAE2/+v7dWJhpqUOpY7gDxMbx3w//yi2q4m0WzVgC5iF
1lM4jlt3qg9fH8Iy+BtHq/KHY8zP6B/H8JQkTUz8zT6Cfm1hxnG1b63W+qZ3RCQGGQFNcagSLTo0
1QqMTfhQDo2DWIhZbec2Kc2/DjUk6Oplic1yrRiatoaekfmxIZr9ZJrRne6F47KQJJwGlVps8xZx
FrtbuUQGG+wiCxvspI7jraU1aHUTxvffJi9HbFVouNvKvG22IOUCjw3UGN4kmUp1WM7h6mnc3ESj
E221ppW7zEKi2RtRftUrTe8DOzrEZdouucIzLYu+6QL2SeUjToS7NsDigDdvIRZOB5BmRrwcYrKK
vr68p55NvuJYC5kcMqfQP15du27hwdk8m8iEf9Sj+OECMTUNZQPxnFDq4V8H1v83l/HUG07NTbFH
+56B0NHxrEgWtRHKwhd1NPecrgEI7wZRnCleP7f8THqlDLboZdKm844OY45pZDSjVwB4S++qKm7Q
DLo/6/SBITTQPGXZWfpL2BRntkzG6ePSpeWKsrk+Lsi8Kq/zarDoiZRyeo5GFZdQYyp3GF3UbI1m
hj1ObeXBWqR9vcoKRIJKV7CQ13q/s1D5W8mg7Ay1UzaaAIMdIAzlgau2zDuZYHvJq6VBdRpGpIAw
X8KVJ8Dixr0zrUItuCdMq126k1UvSA4GAyQm4m0Tfg8OworMMUe7Tdxs2lYjEbY4uvjf8wkjcyuS
taM4+mMNJerMrTh1x22ssY7HGI4bMl+yP97fWG0tAu36wlfFD8mkcCEHdZtqoj+zoJ9ai/44znFh
1Fd9nmGKLnzXytQlDvlumUfR+uvX5dQH0QZYw1yBeZt9nKGj1joEKLMpfIZO7lJCgWAz/lSmgOGj
Vp4xnZ08GP1K9ixAmT+VvXbDYlRkvCtKZOfsRKdtb1YbFKBoqUV85vKdWghs2v58LbDsfSp+MykN
O0FF5TdJc6e3Dj7+QD6VWfMmYjQLkX3mSn5mQM/pSuyS2MAiIXCO5zRTCxTONanTkjGLcHnp2t6d
mgH2lWWuSkOJfLOqSUyvPONbrAaRL0NMDSHUzSs3dNMNvCn5gKWXNwojsjmduR6nHlvus0Ebif4t
4+uPj+0wBiDuIsqcoa7eDC98jPT+PjPQkXz9RJ08zn8CXRFtfCoO2l6RUYUez2cnWtHNET8KqcAp
6ZozH9JTZSvNKUQb6vxfztF7aAyQ1AO0l77AMxK1SFyH4q4prX3iajdZWR/yzDvTqDj1AP9xyOOt
fTKZGRo9NfeVYdyGXfkGpghxu71vyv7MnsM49fyyI2VIRvnIXvhoXyQGlzjH0clZZnT5QhrNb8AY
hOVAnFjSvg2XSgU/NWdFXsf17DVQtFmZ2SD684AimDRVnoLabf1Ox7GAqw2fUSSa+3DyyMIBtbXM
g9bdjM7gProWq+bCLloEU0o7AhibW5ul/lsddOwsAGDGSn1Jyo5ADQvuESVf7Pbkw0gjXnfkBt6D
s7b42OvWmafp1FXwZqcuLQ6e2+MBLCxQ4hvxJ/hTNe0mMWkLoZpPVmVd0DN9ErE8h0o/dYtnZxZC
GYdm6/FlrxItlDXFkB+D9EMX10ESmNj9rgywkMGinTXpX78w79qJo4IQxYzOCfK6sM08utOhIjOm
pFnu2/nkLaOhA7ATgdooDGldRGWWPVZ67q4SE+Xku13AjUT2mHeTWAskfVtlGFCuf/2jTlx3io3Z
Au1hDPy05fVs6ZJ9YGT+HH2xjhppXxURZaNMShiuDUg3dJGvXx/zE3qJJiaqBLo+86oNfkv/uESF
ozVVQc8b3U4BUlaAZBsEqcamDWAHewToLXhSUE5a2doLm2gpmcngvDC11dc/5DMunx+CLxw5hsY2
B6byxx+iIo2wcxHn+JYTg9HI7GuIjWy6Q1tdWBdcGWcHdcS6wGJFnm1GE1lTcuaocRP1t4MxqBsp
A/U5AnK/1MWkPlMWk7A68EjhmIISMnrWFkn+m0SMzZLdr007idZohU3IH4Xw4eE46zHqnJUbXoDJ
M+5ToxhveG0xoUlehKfI7bx9pjrf1U6mZzbmJ9bwmcdtEOs4T+iPG0e025KsJQ3Cd7J0vI+Qpfmj
PcZPsUa+xtfX+tShEF6jNcCNzmdjroL+qKYYOtU12dy575VGtKpqd3bzjVW69yKStb8+1vt9O37T
5u6vwe6Vz+Dx9r9Q7AxWUszmAPoDeCAGxpi9JlPbBhVAh4I0xguNtONbMerDta4r4R08Km9pGlm1
hXzc/KeU/D98wxl8A82X+d78N0rgM74hbskqbeI/CQ7//p/+JTi43j/Em3g0cuh4zTD5f/ENnvUP
xD4W0w/kBvUfQi/ocNH3p8dlzAf/NwvVsP+hoYbKgH9BpflJBfw35IbjzzZvDK0lBgBMkMnDIejl
4/PcMJauuzqMMOOpY43gEW6jWGCjwMhe2Wb//f+xdybLcSNZ1n6X3qMM87DoTSDmIIODKIrUBkZR
EuBwTO6Y8fT/B1WWdUpZnbL6170oszQrkWAEAHe/957zHTMtg6vhefWjYEZ5XVgTNiosTdxVUZ/v
rGB1QWO2m3ca19BdFnY54ZZGBfM10IcpEs6ZnCqLpGYBLtcLJ8IzaniJQLjkGJACSC76UIz1jZlG
SINru7ghbUbeB7UTHkozyg5JkASY7AsXE2pJhnMLo+2wiEyfJP2e276dE8Kd28yIMeVRw5cjXDVg
5ONnCVRSbqcA5ZgDVhK/it0d4YcmjxQRpNsIzkWnfrWKLvVbIAt0FpLo7Y2ewm7HP0h34+BPZIFP
/t2YTGEKGz2iuFmBdKc13ucoEbm/j7VW34NGRHdOXoUnwhX1t3SyEwXGrLHuBQ4LxPWOfnRbdzzn
Mlj9JjKfQcTn9rfcJI0c1zoUYaKSiLaaU/+amlV6wRdivFc+woUNsU321VhUdZqFehmiSUEctP2D
zMLhY9Z03Yco6oBYgZzXXwBWpy/akDKizHbnDf75vGf6Gi0bAuVOsGwCsbFNoWmtRDKIbYx0b2qe
xj623fETOx4xz31VfCkgKByjRXR4uYR4X8y+uBGmvjOW1DtL3TVnjcLwAvyc3d8j2j0AbG5vgUPM
5KORZK+5n6l8wTwKNpFvqee3cWLb261TXGYLu7OuS58PSho3Z5Wkv7GEZ+DhN7MDGUfFU1252SfZ
iYw+UtUgd5lhse+YQGDkNBIPz1Fmr+NywbOHC97tb3sXFQsjAtMh0RIwxT5bcMji/TdbTCVVti2A
Wqy5hdP4XeR2r+Nmcip6RUVLXZ5n1b3wvWnjqjm4SXW9bIHCEaulw/K2wVZ3Y9PAmmNZjhCoqICC
eePVTfpMQKXtE1CXul/UNLroehrPJ+Qb0xRpl+V6HkyD7YBTewvvzboupRc9pMmM+wCxEsxdmFHz
sPW1h1UgGt6B3MkTUHqcMLlhZNuh7YGbV9l0QQCK5ySPuupjVOfJCyjz1DgniE7zHZYG66sazbYn
433sHwfgS8lumKX12kVFQhp6pfoHq6/UZz2bdgwiwHqT2gGFOMzdvMYtFOERXCJdPR1GdLrtuQUN
60yIrztgVZs+sZxnZzCzizIz90vvK1oslstDG2P5ZCSaVuHnnGiMWyxrs3maIrpsyyBrI57zIFkx
a8VQ4HBpaxDfVfnmpVn0UQviy8yx2fqNdkhq9OdvXqNnUn8tq652SZhUL3natxbuk7zDl19U+rUL
aARswP82yBjrDgD90JdYM73oJoNGvcXD92C1nJeQS/E+axN3CkRkdxcWzUJwWUAu2LDOId1GbN0s
6ncL45wzVvXg7JltEC9Olod8D25+qPueFU0jxcPPwTBlAEX3aMMEO9TClNPWiLrEJTRIm682Vetu
cVlMB9tsoH1XpcgP5CwWp3QGtS7dZIUz1E73qEPm+yDZyvwTiGSF79TqHJQnS9KfkhRwcRwaY/N5
CIBDHF2D4ggzekp2nzm3d26rjffaC7CjYu0c7mc1GywuC8S82sgj0hJdd2CAhk/fH+fxmyqy8XV2
K+vWaQUxhd2Ir341deIYjBJH3WVzlMgtFDG8hNlI35UwThv3ZPMhlW2zpV0KNMLXFHGFVFu/Cs4u
TnxSCSsGS+CIt0MqklMuWTZry1WHySyf0srrD6R5kPZHi2rYgGikOWzIuYqjbvB3ypyWr4sz0Bge
LPjitdMTCltngw1dC4rQtGY09heEMj5deuYRjfgErpOuxRy4lTRfwln60t5k2rG6DnTt3OZ3yZRg
VYxy/87Kx2S/WIV+9ElDePStIL1nWZwOUGiX05COz55bVY+KCuuxt9rE3pgiT55HAH3QjnXYb7AQ
j+cM4vVzSIwkixTFyyPG6OreJOnznhJQ7SEUg04T0r1GadnG9UBqRe5p3LgWu108lbO49nbU71WI
HH3rtGV5zaExvPS+pM/YFhlfDMgeXvUIdQy9av9GWfz5C+i6W/zZCbORpUs+YP70T5jgRvxMBnrr
bEiyb85izHekhfbwCwxV492bk2sEa/rDwjN+Svng741QZOjhRzxgmAT2k6jls6TkZiSp4DalVjHv
cxcf32R1KDI7Jqiy81iPemEtFyoCDGyCAWY55vdEHOmNp2znLqmL1mWRlWDGluRU+7l9S1RwinV9
cdccwb6+T5eAjBe+zyccYtYN0DwE0K4RYKzTxp0kdcLZ2fYInSVasq9JB69PTAaZZFpNDdcBiHie
l2B+sKUeD9EcRafB6ttnndQgMC1vOPI++fMG1SUO5SaISm4R0LgNIlpz2+Xg8OLeidTDCPAIo1zu
AC6gjACzLSA3qMK9Q8iW3C5BNJ1aNkZyVzhLw4R7N2sRvVutY+PUw9n2Ivoi+2yOiSSSwWgOlZMZ
gOMGlhoev4xN2i0cL17Fynsx5PKeqe/4uQmCcStpEr/atcDrPwMB6LJ10aQfZIvDgrxs2Wlt2/WH
ao5ehI0Tejfgd20uzAZ6Kzar0M5wH47RqzAS+cGzolbd+7rFH4NhRwFC9H0JSDy3lHmDMkmwj0VW
ZSqA9+AFYzZ+vvnaXuYPWqVbFDaAP5zMD/ZN5AdxVkEfivN0fFgsu84vncbXCCjQyF48/BrizfZ5
xWOSbUxvp0d4cf6GnEiCHW4ta5oGXKgp4bz9mUfW1hK1beUbzDKS5ZVj7/RJSqN6z4fJfo66Pniy
VIrVXoknVQXzDtxyeQpUy8i8J0wxqKdHv1heWQCBrWRveee/Bv3Yf3HqlhOEq5mwtl7/GjCVOvpB
WNwTE7PDq2fccHMga2jM05Xs1Hdn8YZq0zVqRXMoB4+k6AWJfvXcPTgeXpQYzHWmNo2O0vQp9Hu9
K5nWPWQL5x1U66NXGpsfJcH/VU+/r57M31ZPFFCCOdAvBdT6c/8qoMJ/IGpALGmjY2R+5fN//auG
sv6B3c6jTKKuqmpc2//9X2uP5F8lk/kP2kLQjFg8mYEEXviflEx++GvLDQ0qsj9C/nzHiSid+EP+
3AIAXaQ8iRrmVOYAMYIUIg3wU7uPlxK6stdlJsO1NSHKtjqgmBaQUHczrJlLtVvPH3m2ldrUGETJ
kJIoCDaRNQOakIk93XMQIuAHXcgrTBu92CxYol8uiQjmfle1jQ1XpSPGJ4D/vEZvJ5inGLZdf0Tz
EAzg9LHCQLDXmQMHJ6c+elSr20rnkDDDcSTgfeX5/kgAImAjOdce2Ty0UkG68mcyT0H93byhYl/2
oUkOTQVf/DT3c25t/Mw1quZYzE3a6w8WkbnGOZyy0drMBi3vr0PqpP5+jALDfjaHJBW7sk8nnW9g
e3ivmRmRebuyU7vsUneOpA4cSfEe75Ud0A8MUkgM1wWCQLivUVKljziM/D0xAaVyGTGXZJTa7dCZ
WyNDgHpiE+FfpsA/gpdJS5AwHEX9TQoOnNYwcC0ZJ1YbpFtrDBcnJMTatxDdbko/obgGMJB+KZc5
veNwVe9q2LhsDsGsmo2VqvBl6afO2FXWOO3GSpHb4i8oSsZpA4kcaGeuhmsQ5pQU0kydY+E7FgHL
dr0doae8IAqJwqg4lLpcwy7C4hBG+0YPYU473FcXXY575armHvuwzQPTBAQy9BAuDE5gDwMYlo9U
D/LFzJh2B0WVxQ7jrvWE4X0zqil/DMGRb2CfKvgARrTPYCNjso6cV3IrWO6QGm1FoKuTiKru7CZI
+yyreMwIoX0Ypq6qNoGBVpu8XmKkRv/c1hXn9PkJbhcCEyOK2i/eygEuUdBtJzixJ0l/cWeOXXkJ
cL0Td+WWMbSD4mM9ACBWhpUd0qmO3n2yVoqNxplwPxi+ekvZoaHUNLN5jeZwyTYAeIwzs0F+ajYr
80HDhgFFopZnxy6ecqOxX6lWm5RCVL4L27ee/ZCXyh0dd08/2z2lshyY1k7AwJ3xW8JI4G0h3XwX
NZiZSahKuze9tLt8EZwzstGlDhsvg5t5dwU5zXsH/B7BXQR9HnXqylPNkPGWCBqAF3ZPagqnPTLA
x+4U5RIasjtTQrs1RKK+Tu+c0auP0imdC9FV07Vgknss08ZjwJ1Z135o8hdVZfkrd7Q4TFPvXPqa
kqivKsDzzGLem7Rjq010GpyFdpZ75XXDTdkRE1EKYNWbpAmDxznvyoKAa4dlhYi0W2yFzkO0mD6e
FV6JYzFpjrdNKMSZ3oBz14c9ngrtiE9QosDhOsx3bxs5iNsuk+oJGuL4gSZuc3Yk3BKDmLdX6tb8
WQ9+d8GxTI936oMcYzkl7N4qsxIjd5ScmOaMB3rB6dbMo3Cv1eB99wbywYnPnD9NOTzlNAKYIpsS
9HtyC9EAcH0P03GMvAm+Qnqyo+YyU6zESeRsYHT1X/tqtDeORG1qIlfZQFupt5bVkrEgqmBvZxAy
lslXX0iE6C+mGsW+cMlh9it3fMhrj/QaZCHHWvfOQzKP80tfi+XdS6zhgS8kuZvqpv/EadGKB3cs
t7wn3bYup5yIH4q4xs19SDp9LT+iSCgO3HbeFmMdxQey+Uq8SXdYSBRpsaSYzo4WMqVjqTvoewOp
skA+1kA34Fhh69nfFzujFWb6Sc+jTIQzOs0naOLDbZaU983QRVeb5scLjevisAC73BOEYAy0RYR5
6wtp3kadjK5GXdoPIDd7NgoUzzd1vWbZF9NdofqGhBde1HNPV2G7gHEHNzF200lIKz03NTkBaeiD
HOkh5vUK9k/gsNRQG18MGiRnW7nWB38uPTs2OwNQhvLn9ywfoUJAvtPU8m2eH9u5VV+kT/fezKEv
TTLaJaq2P+fQ309F6xUHRe/nydJ5+5gCA7jaHR5MgwgF2DizVB/bqo+ukxcstwMh9G9N3ZvsaNb4
WIhapRvenuCmGsf5K8kAGG9lqjzYPN54NtJyOCSthSan086ZuIBqD/xePY+e195PHm29maCggyOm
7IGdrXn1o77+EnZV8H0WEuKh37Upooz06widcmVUoxXtGrQ/YX+ZoVFsEYl0MZxHeFiR0RqnEEjC
iDe/GN5gqFlFPNijAyZ8MfLzKul+RkvV7eqgqU/MGEUSe34uv0OGociLBvUpTCEC7tw6Lb84aRoe
KjUlt72VhJchBFBRTAs9tSgkKFfCHAeKzX5C37K4dngl7/KwbG+lBcyuR0V4hmRFLHxnAP5zpXcd
i2DYGEPVf2LW52/shrFo3JL1R16iM/YPtEzCmwWA3DcTqlJPr0mwXUd8x0AFO+Mpyzz/lehilh6J
an5DbBz8JhZthLF0FJC8mGEN0LxyrozzMShhed3KsADnkideSIei/vFMjILY9Mgg2t2i4pvqIHyT
5oLuQThvbt/WtwZF/YcwTeHMmZNzM3aRyzI423QgFjMmUeZ2vYFnBTbgsHQ9naVKrLmJ9m1Pc/iU
2tCvdFbV9zXG8I9B2EFLCoxir1TtHQw/rxDF+lBaqeu3hYSeaNROc5oXs30gjs19B84Oy8vqoOb0
4xB9sLy82VeqtfdmpnFaJXnmxiUItnuZKHBA9jBFwD+r4EBYZx2PpnMTJnrktoOdu1Wmddu5/nSO
OjvcWcJQ3zKIch192DE6Jp0KjgEIQ2w57RxXydzeN0vRoPVu1JF4Jfs4IdmJQXIb8ThSPBwSyPOf
OAvYT5MT5TPYG9JXcPf3ryXBoftENi+eKoIdPZoHxwb5xuczO84dI/0dmyUPg3yXE2rfaOPkV3YL
I8/1dcKmrZZ30eiSthiBVGe7n7b0HscLUjk47Knb7stcevcJZ9O9hbryQn/BzfdjqAO6Dlh+8nhi
Eb46AD+3rdLPTIjKu2FE1RIni+ke2O+q/UDuNqQTOOSGsIKjDSL+LrAC1HdmIF45oPltTG4hB5A5
OfZNnoBQk2T5BRZ5jCevSK2YJ7u4h18+ZDFIq9wD0whrtRraGX+BHB99rYHPLM548s25uutArPOe
OL7m4YiCrxx8M9rv0j5Ik2UFvQyHafhxEwWdbY4fBrNIP5qyLj66NmdAWCuLG3uJUneN7KLLIlc/
ZeolJzNo6AimZk7SEBGzCsrIkJwImtbLdkqd/Jx3UaSo4S3Rc8Sk31kqO22/OWUetJFExDVbpDQ6
iljQgWSiqQs13JVMPVDhOreuq+drpLS1jaQgBzpV0zmrxmWHWzh9Wfzwkrv+U+rDg+ltca2EBwvN
cc+lDKzPAsfshvziIoY7B/kFTsuLtQz2acbpsxnGzNmqHrJo4yxvOpu/iMB4CBtkNlE2+DSxLbIS
FCkJdVeNB5NBbCyJQ50oES6isMpdgRKT2+Ls+zl04wji5tYpONwAmSK3QTi3ree+Wq0LFmcAMJNK
WWylDGmHlwVfDO0GUkzwp4aO02xqmm3nNFPOvurDfZZW85kIXTqGrv3s6KqQcTjVEAH9Su+twIYn
Z0wLGfG9s12ouGmUl7TcQEwtIndeZzxHhxxqJ0E14SFKvOBu8unwN34lb4lFlW8G8hg78JKnsmv9
Y2Mk89mzWxPwVyFoM45uvISaba7NxElg/9rPbbfETUuO1Oz246apu/RaGQU7O3OWO8/kwyG8A+vZ
ldQJje5ivyGn5U8zv/t/Dmb/nCz8q8InWid766zWRaHGPG0tHP80G84Sdy5EH4pTjiKVIxyDp7Ne
QlZpj5HVBxiX6h0BBIkLuidP4O8v/utger04A0OmhaGHkPRXZsoiKu3PSyNO1kTk7JKjrSSEKruj
bSsf//5S64z7z2NpLoU+nP+t1S9zy18+p1Ai96eMnAaLGKBqxzsCCLCa0/rb31/nL/Pv9UIuDheK
fhNt0a8uHoCvs4tZOz31TTLvM3r3J7//Ef8qunul6eTeDFFmCm56+dYEKRX1uJDagYdpLa6TjL/u
7/+kv97iVYuGcA7FBzXtr8bi3uwQs1BlkAJbLbfmmlzn5CMVtAvL0tqaaabfp37gPsOm/Ke9/P/6
R7/pHznceB7B/336/km0pDC1ovpz9+iPn/pX98j/R4hXhL6Rvco2/hz0HtlktiNcg/SNDYHkdh7n
P5pIJCgwY4dwgtkDiWTg8Gf80VRybeLhMXrziDKNX8kh/1FT6ac3arUmeCs2wKYfg7PkLwIW2zIz
2XuZf4nSWh91aa1a90qD5pkhrnW69X5j2/m5h/XPCyJFMHm1mPnDPvx5qaL5YjcMen7I0sKtBR7k
sET9dO8XIeAOAPG/kQf+vDr9cT0XxTmYDtRZv8rUmMUsLS5H9xLUmf+WR1zAwXX61Hrku/zp3v92
Ff5xKW419xqrOCrBXxU6OhszvOmWe2FG672JICcFoVuzwIk4tq7dskTPgcytq0686TcL47/5lDxJ
8DQQ5Fl0HH9ZGEclh9k0tHtp7ZxAF3z/GFg9gsRKkKHlb7wfv8jPfnxQnkDkQR6uTfabX+7hxPQF
vphwL2Ptc6Gg0WTGjTm0z3jogpy4YydvsnM5TS1SaZRe7Ytr1aSKTwWHVdMmCv3vv/m/fnwfvhSC
QBhuPseXX7QkuZUx2UwT9xKOLh83KkHMmms83//ntVD70fRddwd0zD8/wClHuiJje7iAt6T34hpr
HFk5Pfa53bz+/cdav8f/2e7W79k30dW53qqwDP/a7+04iMP+di9M2763oBR2PcHNv7mb/+67YxGi
Sc3F/krNIfnUDTq7gNEMZvmShwMpPKHfGLG1SLaXv/9Ev0Ck/vmRAGRYEBzWvvmvBiWoP9awGJZz
yW0hy60zcE0rMVp/U9CRew2V9N5cf+YlFdH0iFHbORHl6vxTTva/elH+zRPsmy7LHvIj/gOh/c83
MQFUkCTUKBf0Njb9qcpCW5QQrtVQrMcmJjcYrNLWPhLCnu31x8vrNa04sILo499/Kf/uDrj4Wzlu
cKf/It2VhFxPpWx4eYdkegTxMsLH7OuLy4ho959fyvc5qFn4uoGo2z9/7qkJda0D5VwEMpRHGhi8
skZBjEIc+tyJv7/Yz0u9Z6NR/EHOwB/G5f7y+DZZVxdKNUhECM9YaCzq5rVCIPi6jAD+h2pmdfj7
K/4aSMsl0a0FJlswTzNIrV/WQXz80GaZyZzNhEA6OEYG4Ym6ZbY3GtOjaBPuq+OB+M7C3H4idzXa
lVNXXwLmC+M2FL46InXSxx8rSAfHtuUBsMUCAdRYrK2A7/ubL4kj8k9vucfGH7Ca8iBG+ErXo/TP
94Swgxx7GtVZW5jl3lzIh6uFbzBhaGVP27/EWhYXRa6J8qjzZvZ3WGL9B62NotzNRJ+0m4Q4ZhEn
HqnydJm7rxMzazRB2cJ7ZSuDldfUOW1ezxol8ddp5L6pLJwemQnoo5nzYxoQ2ilg1Kq3bU7OJi5r
9doNQX2hvHfOOucL/CEdu2eUYegd2LTouVsycN8ZEfQW7nqPX90GGc7NMsp8iWBGoGhLe+H4h6JS
XAO37sVvoWorhXWeaHGqaCD6wO/brF5laK7VvM510C0HI1kin06EU19aInb0dtZWlZ2hNXdfZV6o
16Cp7OZcWmJ+tEJOLQjs6HEyu0rFZ2uOuGXB4vjrDBZWzbMieu216qT/JoXN0+7mtvc2M8/+2lrN
ukMPg/dWkqn3DkDdPg4qUI+ayA3SREACByJ1hw3r7+CtLWZ2GGu2rCfDUbykE0F5biLRAE4u32gi
kmeKUyLzHKf9qluQUkZNgxaaFN8PgenBY9umy7M9eERqRy73qfTH6NkCEPxVlinJpb7ToeNp0TvF
tOCj576Z+VeUos6JmGt+S5nP1tPS8b25vYlQ68cuV7FT75vWL5D4lZnOj6k70amcg4An28185Hhl
haDhnK0Hkx9xCakiK9fM7emRgsfHdmsa9AS9qrCu5M7w1Ejst2+BL/k25zxvunioQwQ0g5kE/rlZ
10tjYIZ+aN1BFQcbNLpiYhSQVKRJp/3q1xnvX22mc8qMO7SuGdpvbqVXdiGU+JB8OxLe2W86mSS0
nCuHZ3nIjei5NRN+LaxbDBXMIu4bK2Qv6tAhT/sZHTvpqhVGrRiU3IKColjIFBCl9zbUynuDikxX
CDdEVGy92cLJ4SxE9gAODLZ26rufq2GonsJFzLcFuYxb1U4kH+QGhhG6VyZZqUU9nIh54jIt4E0E
gEvdb8028Z8gbQn6uH4I3D7w8vlKsWZeyLCvm00poygWHpznyaMrMlfL/CQjtAt9nTXNWdKA52Tk
y4yMl7Z66JoWzlqe9OW32tPd95AkvZPHSPIKM6NH9zAxOo17ycpE8hAL12g29EnpjzUvfiF1u2+9
2X+flsDatszWburW1OmeMj0Y6dEiLbPyuoKV3dfXCEjriDimhRdPVA6RH11zO/uZf1DVnFzoDAfq
ELaj/9qIstvPVbN89gF8nR1oxBDGR3f5TMqx3GHGX2I659zGMCHZhgjX6nNONHxHSmHWbqWpg8N6
GCUue6IzutW6NHaKMyCgT7vclyENThamZFMhH3/sJb3xSqrmlGuI7rPXz9+StB7J1hLGwxzV5YuQ
gxvjhes2TSXw4KpWbAKpAQa7vB9iMbaJXWYxrTVrX9I+z2HwXwmsMln+nQQeu9ROZm19aCN1F0vF
rMLbaCQcab3e+Wa84aQbHm3Hmr1tJTDruCuGeq2rk63bp9kprJs2LrqWtMJ6NnZ2WfcfG0kzJx6q
dt97SDqqzHwvgrZ+iQphE0xvTfvWSJwt2hCTPlNXPrArkSi1sLzf+K6iUZSa3FE6BznRKBGirq5v
7vES8FAbuMVwTCaddTXsnFeipb0EI7Uh6+YC+poDtu0gp4pZbbuvqTZZkOolsp5mEyHNBhZv9KxB
MaRkGUyeuSOYaW1g1socNmUAzw1sgVG/JpY73ZOKZcTBXEBobSP247AnGoU4Ire+1LpYf5s1Yb6T
omMJYjXmYNbUrLYTdRQ8FY5w/rBYT0Pj8urjWVZHd0LedQRf37w2DY8tcTBDTfBmURUokWDoEPJC
owy6Ow3eDX60pvzs5VnYfJ+bwd20QwCTtQi6dlfl7vitDEeVxp40vE+Rn0QnnUXtkegJElurKaV7
SvhV9oXxPBntEKI9V6RpTGSXal+A4vXGB7p9tXNEyRReB50z0StIL8jAbR5zw1/2c1g1HxfkcwFT
LHf8OHi6fGQQ/N0ulpfJdq072aHdZl0l1dWOdL9z+8b+mnZZ+nURYvyQ9gF3jjee9PNBkrfjpsG4
MBAWElll0ZKr4Ym23k4QWcq49VnHY9m36QgSezIvMBbmW4WH5BFCrEB9VsoexQN3IY857ETPRjVM
1Q55XEGwtnbvFlJF75Tl9o+lCBUyZqt9dweD6Lhucb7A5SeTzm8QcHiJLfxNG2Ifl8jENiOpLtEG
gBHLBa3PbV6GhH+Nw5ekMcYPY5dK9Lm9eatF6n2Woy/TWBcZng4iQ8VG4TK6RoxEEdp5ztlATuEj
A0zbN1uMzaUECLKjz9xfLN80ko3bkVZysFjy9gaH2WE7ASxAi4lCfNpnAEqefNk0SOKdBUtcltyY
c0+8GOSVTUSb9ZXQFNXvzLZ1xXkShCOS5Wca/iZMxlDCf0eye4iyvj1S5Ro3ebDUH5GV21FsyL6s
NrYRmPLY8/BcR3b479ag2tu+aYbDxEZ4qfK2RAocZUm7QW/gnDIWtwN6PkvEDScLA5h8MDyk9gDy
sGJI1fBcFvpVTh0TpLnwbiZhs4w65hx18ZrBAhuu1H0SF1Vt33bBjEtwjpQVIvkNXBZEa/xW236f
7JlvrQlipOa6rkJUUxC11PaBeGxLS33srbl9ZjLm7oZpkTHAJ7GRuK9Ik88yssGXPNg6zRgIPLqo
Fs2yYx/qTGKAE2MQxdblq7ofyIc5VETJE3VYJ+IOT8f00dSjceuJzkkRxNJODw0HPSyRSPDg28Aj
74fUD8AJPLvfkyKbPjVYjd9HLwm+jn5H6KLZ+MQHgvml2Z+Tra03CfFk33FYKVLbSdroj0iNv3vZ
lN63OTQ2Wu7kqznjlJGJAX+eFG+B0hipMpIjduc7oyCTx2aO3QGF5MyeLjOTeTOrCRLwemCcF9kj
rTDcYHjJ/Lnu44AA7DsTVwYx1U1V3FVRwUCusifjISOxLmbPbi1mgs1YTP3zlDEk/YP59n+90N/0
QqmR/ehP1dhfnEjXb180cWq0A79Vnejm09f//q8/fuiPViiOI8eCFuIRGYt10V1/3x9COgR2ay7s
yssCaEU19D+dUAJjTRjMQCOQ0lG4Uj79qxNq/iedT8z0Pxdeq3PVhNQFpZOC0fsLTa1wegPFMqlF
DnbSIcOCgxjWJ77DVflc3QyBcGckJmLVOmc/ZM9yVUB7qxa6XVXRRRkikK7482/1qppmpurfTD+k
1N2qqrZ/CKxtRxt7AtP7F3fVX+sfUuxhVWVHXSiu9qrUlj9E282q327YEmNv9pwrdY8X86yrvTmE
JfJxs7rvVhV49EMQLlZtuCY/4ez+EIxPaJ1fUK4kZGBmho1Xqo4eCxhVj4CZUTOhOycDAQX6qkX3
lbc8InHXj4wjkz3zYkTfSTftjNHpyG+IlngaHbmm10w7skUYWQkUVk+9yKe3ICjhEbc18RvuQsQa
RX57D7M7+6TYvebYpEzFBjzY+ygLrA+Bp7JHb/JJzzBdgnUMs5pudDraN6FqPzJYg8wO+YgVxR0c
JCNOszxVXS9jzh5fJBFD5OoNsj2aLHE3SlTYvEhIaj8LQr3Ii+MefixkXl7Dccj2RpctZ02+I9J8
tqxtMYRBnFfEmXPUNsQ9KX1w9ov0bpR5vg/ySW6XzCNk0o+ioznW482UkTdQGZa4ZlbpY34sx/nD
zHa0l3hKgONK+y7UExkBzKBuCRYZb9y2mo80aJ233HXqcx5Z3Qec6gQgloydd1Sq3ZpeaoenssEp
tKCX3isrMLZVUlQPRmc6H7rZ7V6BahXfZ+aNT/bQiy0hftVd2XoG3bBgnyJJf+G7wtnBDCi6V21Y
vjhakIJLStS2YkKNZFAuh9EkBZDlfcKQ07Z36BXqm3zqpjhyBkAjOQ8OlShqu3fHybEhMUdG4mws
TsUYt8gkFtsqe6jagchVP1LdboaauCnNetiHbbZsMLa8DfYQXtjXabI4XnN1tZXGfUVqoWEvPViR
dNpPlgHZn/CL/KYBtgMpqAmP5uAX3/Iqze9NgNw8U+lyJ5FRNJvcS4z3EO9duUnS1oo2avSLacMU
sL9Uwg9YvwjmEpL5plOSdkK95r0IqzQ/6SmfbvxImrvMbftbETTYqOpGDQ/aSJdXVTS47Y2imS7E
nadPRLF7dyHSTh026WEYAoxXZts9oq+yd9IjUHrTDxj7eSarAI+V6pdN1k3e1m+pPxH5VwYGvtBP
TgwSEqRmlj55c94Wm5BjGa2iSU39Bt1E+cwy0tzPbMXHKlXmDpeQtxNGY94CCmd4jnAP+TkeoR1z
dnVXpmV6pzPX3vrKdz4X2LEoQww9ffp/7J3XktxGmoVfZV8ADGQm7G2hfHvP5g2CUpPwLuHx9Puh
Ke6KlEYM3c+NYmY03V2FQiV+c8532jB2ESJ4/fyA4l5FAQ8/YJXMvY82hOtzvyCU3xSGO4bBYDT2
sC9RPt6kTFvBzBCzV1wbSDWeXVGiC3KdKqwDq2lCTpIEMctSVG+5YMK+6Z1iulKLS6oUmk/SelKo
ws/R0DIoSwGFUeAYoJtVQmtJdVI2cj8hyCcY0qunO5mb4kW3YdkHUS113exzp8LdeQUC1JuQwKo1
LFnu9VBHxRrmNzs4Gyezb82HsJ3l7DxFblF39wQC9cOxapjjl+ellq3BLspLi6neWoPMxgedTpH3
uxVlYVwGsZubo/1UDOmIF9yrbSPbA0jt0rfZrWuRIYIVWn/bY/23DvhFHYBTV/Ig/c870ecvGvxy
9+cy4I+f+aMMcMUHC2YBSiqTNYDPFuD/ygBXfbDYuyODtmgTvkntv29E7Q/8DysSx11XIu8lwvc6
QH5gN06TzvjcA9gMUf5fOJN/XLrYoMzwsWBORk4BAZewix/HsZ4Y+iVBL3UkM5xE6zjmwRGRtPin
a/LLXaFNdIVgmQ+P1APXxpX4eQHBpl6qKkLHlIKCgjriE1g7hdWnshumW5j16pQvDdPYijnfL9ZK
6+f1p73Stz9OBYaMnsvmcrF/fIuwifMJGbzPiNCvsr2r23E7TAxRIShm9ylmnM+RX9Q+M7REbdtl
Tr5MAILIHtSO2uZALYgaTJNDN4DuV43RnPusim9aYhuNIM3RwhAiWe/aiOFc37rouYmP2/7zBfzb
N8Gqj6AHRmjcSD9dQVNbNaPuxT82C8IM6PPLvjAAXCbuOD81yqQlEuSF7IyC7gi9YP06+owT7Sqa
V8+cz8qZxuG2aqkMzGFJDj5jqf3gob4mHSDbe8MoHoukX6dhS5dujKL81cL4x8XPt88BdsbK6Vv3
//KnyX9rKWyDLmK/hJ5uq7ECIIlC2OFW6dd/vlo/7xjW243VMMkAUHJstsQ/fuL2IFoM4fylgeyN
I8UMH57jNWfdqebOtKNfrYh/+hK9394QcNEucIv/laEkRVuWhZHz96JE33GitJuFZO1/tfZ9v34Q
2ikwWPpAif15FetTrns5iuKjlsgIPK5aTfbpMWu9x3++fO/7wP/fxL7/JcjsGOj44hFI9fOhkEZC
+rjeGRPi6Twtbit3MXatwzzzwc2FoiiBc84wgSy4+3mwWSTmTkamMmaGuC+XiwLyI0nhzmp5YfK/
qRk0MxIVxBdHeY0bJi/nQ8K9+TRELrkpClWkQbYWrjcGSvyRqbbkDshxcmyl074Q5p38Yg35DSP6
w7tk60KEC/g8l2YPZciPd0kow7yPFz3BN1VwE5jDntwobE8GiiesMe26mqi+TljLt3aWa1TYbnrM
C9CEg6i7fVZrfV1nCRlPXYmIkMDwFyGz5Nr2Z+uTC7v2xW6cnRajfBBs2PBrjLkItIPdXpoZdhK0
ZFtETtMTQj+5LaNkPpBWgcc4+sRxRgBYZ9s3US9tEt3ZxPF0iWn2Q8YoaB2PBpmV5NIlxS5mbndo
VeU9orVIT6mRFtuSIrcjOCz8PebBExRtFp0ARw03dS5GLNOLa10WHmuMIVzZOYO0CH0m3c/pnSoP
OhHhwNBV9ty1JUGxJbqzYjZubL9GXz7jVfdYTe2irFMHOyTUcZM6MWrErHa2hruQVRQr87Hu2+LF
RbX6lS6vItsLaxI+bTTJ4WYEHLCp8Nl/dFkubN2C1KzVaHVKZ8rbpfGdG6b+JMh7SelTAifjTd+V
zW9lmtufzabFYOGzjAuzL0ZmeFcGFSJhgEm0M1x9LgqHV+2IZpdJ/zQNRnlNDYjhZCrHbhOxS9wg
/jyYdXq5Xs9tlSM8hgFibNoKR74o1CsiIUbjzNVXJ0zByquen4yc4Sj/1lyuYW2ywpnXGtrk+RKg
41QHWfneqV8s9VmHTnubcp3KU2f2ftC4rXrMrH0Z19wRA+EkfaPU56rR1T7D/82Ua6ITwLumn1gU
E7JITigfzYQRGqPvcZz7fRyrOxkW/Y6zbTh1DIXxg6GUXTutN6X5zLUj6rtZ51dJaMeBMRIEPER5
v+3DbCVuIhHXpnmuJRN18pKtTepPEXnf0RVYo08xFIFj3HXmfSiAjKTaeZm77LMsynI7op5Gi+yw
A4WPs1dai0t36sdzaWe44AfyFQuTUVuf4pLt2JdtMI7GHFH9GIiiZLSbVtOF4UX+IWsndj2GF74a
dTzzYibIEeAcgzhbo4K12QzcXMPobnkMZfsE50W5Tcck2faRIw+6bY0Le6kIYkXNHTCcnT+nY2ve
9WCrPcSR0Pc3JmuEm4WFC8dUK5qLeRYWM88pPwqFGdmt+Lo4xlzR8PmNXDLiEUdWs7GLT3XpYpJb
zLT8XQ9W9DENRf/mEIv9UQ16PBeeN5yywe82Q1STa2viT25Y56GKNodTj674hnjcetODGYzUxkTe
LE5l4rtLAy8btXQB5mUzGcv0ZA1muUezEZ+Ipat3Vl5ZQTr34cZXfXLAo19eJhObBLrMbm3Lysu0
7LN6m2AJPoNGyLZoZWZ0/CD8mxawapgO81ccHmN1bc5RvgXxOgQLu6mNrvAQvbPCkognh1hgHEmz
r3fmMMod71ifXaeTuxHq6xZv0HyxdGb7svijdUNGl3mNlYYk3CwkKWdjQkT6IlL23hBaVvBXqn+P
3SnaO1XiPsdJV16CKGFdbFJfsIeOMZ+PVCdEEvG8GE1MYX7Kq2MVQ3CEMClmTCe7zyOr+ZimKmOn
RqhOYlAXGjamtTwT7OetJtuT1to/V12bnxrWjm8L/sRjnlqcPTA2Nk1N+eXkVXhefIvXNav6WrF5
O7uwEA7ziMIrcKDlbtkSEliqB945q6Ib3yzGrd0ruWtYWu8Y50U3Cyn27HAsdo0sQfL2JSJZJOi1
4pVkvQ+WYiCyITRwOm46BZ406LLU3ikf+5vgYMAKzkyaBdaC3IAgJN/twzO1ih3UaNA31JH6PLCT
Yy0Uz1+pgYfnZNCc65VszilJF/SOsCRZKBChGZaGjVm8Mu5n/kC8NXKevEvosk6259j+NBLmHW1C
J+7u0eHzn4iMudembLag2MRH07Mv2kxAxhia6oDaYRk31Ivqwp7MQ9dwKAiMTeB6G2tfM0I+FZlc
cYJpvK9UGO+qsn9EsiSDsYPFaWejvQNFdKvD0h9wnEZYyuphjg9cfjf7XVteE1/qtmgG7ma723RT
2c8MlbS51Urq8NIPC/YL1jRjKcJxb8XX0yinYvmmefpvw/qLhpXF7YrS/88N6/WX8X/OX3T7Zf5z
z/rHj33vWdUHqNoIddBpfR9Q/zG6du0PNiNrvCBoPn9wglviA3p4lzAmG4UpGl6q5O/OcO+Dz68D
oE1MlCVMptr/omUl5+mnjo4WiPgvci5RuLrWX6I0ZKPLQvU2wqXBwEVVasXUDkVvdhHjH7mYTCwo
D5HdUmiaSdyfhqTs7uLaGIoDilRMappncAFM3sfzE/ZqE/bYp2WN8ihCV5ncYQkzD6uFi4jwJg0W
SBnXUSbwiog5DB8nWdofnXL4nIMoivhVj1Cx7QeCkZe7VvuPgIpSdmM4MTeVk3OUIFAD9KNSGsRx
NX97sEjvWweDVld35kef7yeSFyOR92U5ZudWD7jjCo/17eqeGB3X4GByp+uCJ8JWGELchwsEzqI1
fJSSujJxYihsH0OBMS4aUlg1OAzxlw+ig7ZDKtViEQfyfqGyBR/sSmnk80cOZ7T89Ajx/mTjB/IO
HrV/RT3TnxZ45IGrcC/CghgRN0jGbOnGKfzCfxnShUV1mXvmR5e+9MqpBz9g3IBTF9QMYZitPg0G
wSOLwA7PVhGfU5t0Pmxv2DNMGH1tr5Bz8sPHlrZAp15fbGUdGa99r/C9dWmBgbhX4pIoAI7c0Rb5
85zlrkdR04uPulg1MtmESQ8DTTzdeHVufF1gKQaTIlsvi6f4zcjb6bpmHHd4f33t+qq4s4nqSvnn
SeYdH0ZZQGOkFSrHvan78kCXOgSVVy/7pOIiQ+/pduUyrN75LpGXkQc3CSFXx3Pt0pFhHB/DXGTL
kYGpVvsYQVByUMtazaThYmxKo8rOi1WdBm1RPhJw3e+7JJIfa9z8zl7Us2ceuFWWY98V3AsekMO0
b9stfz3BUNTaCcAj236oiiV/1qT8PcQwmz42ddxeeqXyH9NlwCzE6epsmSEqqrI+uggbiF4QtdUG
x4R9YdR82B4uS6AinY1yueJNpgujc3uRMCixIuPhtptuZAjeOZsprcGDlON88KzWP+S5VF9HR404
2HRRVDy5lineoudIIBSnZhdfZ3nF7yL3uqYUcKioAkthgEo2g67cdMfCvb0PC3++SpYxC1SVJVvK
jPCqcIpkCtiCewcSPsSeLbx6znuPABRvMhC0ODHKpgnspgdO22wfusr6aHd5f8n85gU94ZwG89Cw
G0n7xVh2Q5ZfFVG4dAh3HBLFvCVEWiDrAC8Q5qqQLh5GCeHuy5JXt62zFHetoQAqzDOO7MQS5z6i
5RCyQcbFNOm4UBztoEYu55gyJN9keFmDMbfV08RYb2MXMya9UPNUHkG7bSxaraCUaGsCBtTZfh1x
7WTVWfnGDNMl6MfWODS1YkPPHuqGfVh2wYzdvu3sSEKkGZCxmW5r4hUr8jDdeIZvXQJUJ0d8nEz3
I4Li5CoUIvp91mnKdrI66ZmPfqlXjASeB0DqogLUPaeKNsjkZz7TT/GlN1I9lceoKpqHxqf5gbon
4l0fDyoBFUU6JNW0yZy9iSkHajIDqPWesTjPB9m4FGr4qqtuo6PaBNkwL6LeDHlnUTGW7U71Ja67
kYNCUP2O5nZwnPlihJ95F09L++Lz/tXJCpcpPREY6LZbZ4n0ucdECo7BYemQIXVgAlmSMbKh3ATz
EbuVCNyy1igzZPzoAONgT5dDnJC6SC8GCIhzMOiEojSVTrJRDsol7Q/TITajMiDl7XO1mM1OJ7OE
Fti419XcG4848Dj8e0l96o9TqvgTBM7jdFv0rfYyyDrl4G2rkcMcJA+nUouS4fX9ZGmyLvzqI18+
5xXfUCkWAVNw/RbV1JYPE+OSZz0C5XUMaIOAySpc7CBFkFFUTnmYIo5nlhnS4uswynthr3+I+nva
4j/lleQD0VyjOQ7w9kbDL6952s/XrUawuK2Yje7ABS5X2hN/RG39t1z6ZbnkCAby/1AurZib/wk+
6ypPyh+3/VQ7/Oj3ksn+YNnUOMwCGSjJd3fTHyWTZ31QmI1ItxCWsw7zGUd+p+c4H3j4MKzE76Ak
P/b/636lPvB/JR4GAL+Ny4W8kH9RM+Gg+LlmEpZkDYGLULI1UO4aP/In0yRSUhALOdtgRgZoUIW/
QkeWNqKNkORaTrtuqJEjeaYbO6dQEph+4hDzPUz73HSBHJ102nPoF9muYqrcsFWuBNEuqIEKExkL
8t+CcK5LJAbk51Wo+cgjtE6d1bObnld9dc53hFJM0JaPaY5UNsspWRAjeJdIk6rXsvUQ0ZkL8ZpD
CsUIW4DwLgXTrc8AU8Q1dYdBuElJM7bpK+nVB5kjwCap1Vh/RKF2DzLWvbey6ZAR89WRm5Gzivlc
i/objLT/XCRiuter5DtkrBNumLu4+iaSZVaB6NGVd3Z8F5k0vqPHvCxW+XjMlB/IBorz2pqn25ll
Qo+kzedtfBM0SxkhKxdKPFL7IiCWiJKqyuiPaojV07v6v1TYzVpl0s87BVrCaJWpb3BShs/0h/xq
QF0oH10/bVugYkv7lmoCYDalhb09AZj/qsKGCeqkNP83ot6ri6Ky0XRH/Bw5vLyAb2L3McdrwChG
PqZhjFO4Vw4rbMefeNdWxt/0MlW/5qnJe4eTvwybfjTVtWMlxUXJAORaZbA3cW8LppXJdJWGyXBS
lQ/tK3H5GddYr+c3VWYxFeinua/5X759oLkZscOBTug/y379hIcZrxsfadt+RNE0T5cjBlOxnTLJ
uAo8RJbcGYXkLVRzym/ByM4/vRbZcWDnPdcFKCevMZ4MCEzjbBk2efZuRBBqV4Ckq7MiZiHusFrY
58VCsTCg58IdxedmDqX/TNb4fbe0NksNJOHBu1ydcie9cwfsKXAkkIPWopCPJUlCrytjibu24EbP
Jgv1GgQmfhMSef7pxugpeCXcRAgYsFRgEUCa2w3cDShh+GR91bGAodhSJyIheusqd11kq/AkuPkM
icA8HCRfPXesuzfcuPAbzVXVHo/NKg1HHjmwx/dM8Gp+hJUhS2v832WK6T3IkH6BbuQWdahMcJRV
MOUsooJQ8xnpgIyWCQevO1l61OsFJN17xTMQ3fFYcMcwxWrfpmkl7ZYwOCIe3Nwns8+aqF8/IsRv
6lTYoD880fLLusZkQ0Q5v8OQzvRkGPzdu11BwyF4fr+FE8Pl+q4mKrYA4hpBQP0aOsN0P6qeSzLK
aL6dYM/cgnvDNxAjStmv6xMARD4XrqtqhaA997hherAFFzk0O+6A9StBCZkcYNty8WYYEQd4U+qU
iKR5ReSnj41dF/GWQbV4tMCuPhupOQDqaVOUd2nDcifXyH43TjXjK5Becshje8SxlxS8HTNhZ9aS
Cv2upOH7YJrcYIbiS95mA9eHaC4EvrLjXb/ri3GlYhWJK/9yJMCZybSzKviTmd9Q1QIbRw7jxQt6
t43Vbdqwz9gaup05T0lU2Jp57R4dW5sAtlL/0m4mZr1jbGg4C6vfTJGwNu6Xdu7jnc+Xghm1ph3Z
LIoTq5DVGN/PqLavAAv7u2RmkaVQDd5nPsczc3MDQ4/I+T0WjI0TlEfiADqODNMMxWNHQjxXsMCn
UXOjgyKGU/Sa4TU4+qKNDoBm5aOruOedDGIBmFiS3R5aNiXWceo5ItXCG56y1Q9h+KtXJpeGeAzN
ZanPUeUi0lZlkeN8DNmOpiYLot5a7SbDyKeUJ6H1uU0kRzMBK9xTFN7c4LOz8LHqdp3iQ2ZMgqnE
W9LgOntMbUhD20wXCnEHkCPgGi3WkKrkLh3pyFfrSCOuE1hSj0UheD1pUa8QR3+9c1zBRPxspZpf
L1njvEUZgclJbHN3g8l5xBGMThw0RIrTrNfHXqxSs/d73pIWP4QknVcpUfErPk0Hs2OCspz1ucv7
NNdjjxVp090NUOkmKC0t55teDS/0K+v96K8GL0D1aJjVwgf57UhLW5wa29odeRgxO9f9KfVapuQN
4CSN+s0Qt5bDt4vAcvYZ/cjlVTmuj/UbVwye9TyW3QTaq7F1vH8/WasqFg6IFa95Fokqy+cxiubs
xUa/lgS5tZ5SYvUZW3Fnf/bzESlL3xR3Iu5lAFfnjZ0LuvK6Xh8GDZqFzQxCDhQMqIvrcbE5yBDH
8A32aIHR4MZQz+IbOcfzkeNHMSwVUU8JsYmqkvLcQYp/UZRtB//FDaeIS5L4+d2SonsyE7p1rARG
9MyjVBOwSq90tsrVHpf1E2ct30m9jTliqo0xSnRpqtHOW1UWz1Uk9NkPpx574OyNE3WI0o9YyEGJ
rQ+i1inzR6Rd9QXPGO8W7ZIZ8t0dFAAt2plGiO7aNlc/FVbZYPCi+ClxGxKS5zL81DDsNlDnX7b4
zgPduYHpwiEbN30hCgOpOnrPNu7rCzf1dRHeQmCuAsDfL1Cd9wTgNnuD4cltjU0qLdz7UCK9fJmd
vDZ4TgDaDk/glAtO1ZRvOMke20WZvdzWJshf6cilDNyWbg++mpUGEMeLowDXGaMXr73AsDK1z0o5
+BsXwqDZT+MZx0CWBQieZoxZJYuT/eyQDnL0uS2J/Gp7JGDSjf2LTlnLjTd17rlNfR5zyYR0cTJq
GqtRPFlkal0Z0ENukiXzzq4MuXsFE3Qn9qpd5GFjZr4/yQ3s9P5CTwPSLTboatMa9vQ5t6r0aXaL
Jyt1m/wyb1rrrslI5jW6dvQCa9E+MgI1fG1n7f8We/Sx7Yg1aeEm2zW2m2w9GtX9DJAHYVwzbOep
YyOClCoOLAuZY6/a9MrTcTpfcb2ct7Tzyv3SI/GE92HuomR8Ihms3mdA9w5uOH5iQRbYSer+BhFm
vo/tudyKHJGWylzGeZ2t71pIEZQ/pbOzp2L6Pe3lI16wEAhQ2155SbzcASe0MW30xR63i3UI/cG9
ZFZi7aKmfWz83gBH7VAZsXZrqqtuCTmisoL6ZIzrXUTdcO4LLc6y1QYLzKo9ZX5vXVZstJGiYWUY
sobG0GEaxMLD2xk+vpiUE2vDHZLdor3dkqNzNpZM3PAQALBrDeU+8gznlGs130WVClSpyqM0Wn1A
FEbNOtcYDFiGHMFjQqdJZuO1RYa3TXHQXi2pzTKskFsULOZ9xlztsiJt6Qm7mnE5F3UO+d5z+bnR
0s5v3UAkNJYiuZyZ1DfQYrrqY7piXeC3ESXA/S2zR+b23tEdlXFtOo0Z8OR1IVpZ+9614RlXWXEa
Tdf9bGTFx8lYRyTCzQs6c0xbhsttgy2PxQ/xJP3BDImZtr2sCTj8o+0Cx+gQRnF3Gkr7rY4JlZEd
3i1Rm/l6WonTnGr1OdQmoQZh1U4fqYh3VNeaSjAxy+2cmdmuayznMWw4UTj5dbFLKiwcTFPdo9lO
6lDE+bxtJbtnmw38eBn3his2tepTv+cgQd1KjKlt3g9jlguARrlmwe0itEnvk1CgbhRpYeVHd2mH
6I3DP9rHKesVLH71FiNCWUNmClEuVGiLEZrEBgcTOcgEH/bjs4GQwOOxF0qHsZOItxrFn07jZuc6
urpibZlsE9WNz7XjobWAqLnx2cPtwc8vzGZM/mvqJnsHteHTGE0etziRhZZxTvDggO/GAAI+GRpE
dInB8ZrxUftixH5/UWjvysnKNuDhFT4UvWS2OLYOOgZ6F0TPTTMnL61T9yYrH2Z+Z6MRi+yPnFo+
CmnVNyMiSLbIm4jGLbwJO3+kmh0q2hAbydhr2GDLO4ZpOtbYFsYZmCGDbr2og5tCbLUDbPaGuYla
wxwZrNtmr169uOCpK/sUxJ+XeCraMyOzi4vGZPO7z+CDAnd5N0yyD/P1zu6pQbHzUG2VY0sh4gzI
iIKkqfP5bIplup8lwiVqUXKrmpGynMVz/S/Va75guG6xi5Krl/8vvIU+xm5cd0l6DCsfJ2BRMWt/
WaylB/QwL0uztwqfaqQq7Zzx6pjx8P3TyOFv5HN/BfQgAsRMwAtZg0ogpfzYvI+xI6pFdtHRnnyP
FV/ZRizEfRHKawGcKaLYDOtDopI4uujqcCmZR7XhdVR24tEze5yzVUZV+c+valVR/Vk/w6thEbSq
HR3mGn9h9JSqDxkzWtGxNCj9MJ9gwZuSipp0oDlGdCapfPpioTgyWJf/Qta3OiH+5s87vASkZFyc
n+Rk5exmoPUWrsmc0wqlopkBObZkpqR8IPFsA+xWo4fuwg2Nk1jL79ICTwmltKnlDdgFhm0bM+ui
+NitHXTdRGX6dTUf3o8loutfXK6/+RDBHQgba5g0TWwHq07xTxOYwY8SXDseQfPhwILGnyccRljH
2dlq27eboKwLRIdT23wurGy+bzpmFU1ML59Uk74vyuZX/IB15vPjJ+hQA1lqpT8p1nI/vSLDBkrf
UzewfWH5tHEMZ7rvGEk9t4x4kGEYa/s7Stm+QWpSp3qgvyhHnJLkvPJIDtq2Xnswruw/31nq716Y
Y5H17niM0N9dMH++VO5ggt/TTXysHbRolJr0XpAYx1G7E1WRasuHOs496zRXlK3bCWx5dsZfP9z3
1gCQOR7wmJsmY/GN9V4Xi4421khookhQpHx/ZyHkIfw8dPHMekrf5JttFCHTkszVU38FKrp7+9aU
JsUI8OTd0V7O9XQfhwm8aTZg0+1ax31OSgBZuI2ZHW9sFyrDLz4n+Zd9pyCsHfigYG5gEST5k54x
FkaTzINrHFRscwbKagEO4PVrq1NOvHoOfv9ylt5gPJRyYXgyFTEvawZp/TD5DlcrUvCRA3sxkCrl
Fv+Ri8U/JzfHrP4+HgJUtH7YOmVK0499lBwr4h+KAH/BEO2iAXTCMhf8dVviPsGsMa9CHRqCt/fP
/r+T6F9MojnBVnzMf55EP1T9f5hE//Gj3yfR3gebX+U6AIJWTTmD4O+DaPUBRojNtAT57bd/830O
bX8ADoMvgRGxQ8adyx32fXcvPxAsj1sNysaaBsta/1/MoVn4/3zmuNjQTGhzwKOUoPb48RQE+ZmV
GJPX6HNXjDsf3RdWfTRShxi3xh6VstUHOGa8OyKteGbJpEyuR2eqtgPuLjbXqmdUECbq5Z2twaax
fBhaJ/wEv4hZI0d+Tam62EcSbjjDfa7RBWqiass6vwJuMGVOse2MCc1irECVXHq5wfJSVEYGQhav
b780ebNr/CQiDWSeR8Gw14nhJQ9p+bUtAHgwp52tfWa01k0s0uk2g0gI/XYajJ3ZGOBDQtIn8J3Y
JcxRFSPxGuBFgqafnStpaNwonWRu1xdKncfFg3MxUcruJvAMr2bBi2KNG3Zf+CtATLRV+iKAl9uq
jVc3LLtcJ5+/jRmnsHRwlzpdlWG0Ge1jAkHN3dF7FF8TPvCjzcMM4bfNXEssSfi2ODaqq4zu54XM
K9RNIa/sxcJe9lKOiOFxFU234YQsauzD8hFkQ3XToUaYL3D5RDaAAElBij0H0Vle5CLEtNaw6Fri
2rubMl5XA0uJBkeERBCZKglJeEonF2j7Un8SkefdhjmHOdZebYptiAe9REc2VnsXZu/GJv9kqov6
JhONf2tDnYwvU+yVx5brt4d24V/mTtIcljheq3gfO048MPUH0Fs90EJ7dwazhOs0i6FizZgaCsE4
sAih1YZVxuBv5tMBzGmdIHFXN5luODEXq5h3jpuKs9WOY0BR21vbBL5de1yMouM9C7Unuar5bVyK
5lWzenipzRkcg780SGtthCZvwiiwNXUxm3NvnP27qabvBJvlP0gM5ncTi5No50+a0EB7UJ9kOLWc
nrlh06fFxvjZox/HJiz8y7pWbrTvZzM6g3QtkyNKr245IUqQSKbD3riU9BwjA1YXuI9JQ0ALyCK5
O8V2Zo+baKz7exgPdnYZq4khhQd/aiO04zyVYrau4m/luHqvzb1vhbrzXrVHKEAp4Y0/Cvr36n5+
r/Sbteg33ut/BKz0Atl7X0B5uDYJHtG4+wibBM1DWGmjO3fvXQU0JDoMWbf0FkDkbE14DE0IKXHG
w4ykNJBZeOUWxXCRrE1LTPcCvzy6zN87mvRbeyO/NTtRYbrl1l2bIFuZCXPuNflsbZHCtVky17ap
A1V2apZofE46mWwNP66uGAo3YPS7+3RtvRK8cc7GTaXwkK7F47PjIH098vU2Hsu1eau0po+DJFzU
AfQ11JZro4cxMcJpKVu6v5LXcJzNhK4Qwke/nbtpVbaa6Qket72d/fK+WrzLLm2JaMKHEPheNZ3X
QPsdDLl8Z5HutWmq6TAalvFmL5w0eYgpMVwOk4dKb04kOQ81/G9myA/sLqKtG42wYVL7WehVuNL3
ZMzNfXUzeua9UGS1gdnlY2tp5BFRrrP9EKYZldOePiFoU7u8MMu6/ZLO7rW5yPAVfft4nMYmfyid
wbtJAVYEhFIsQEDa4Vb0RKuuZGEm5vF8sJzlOmk8hJgWjO+Y/Kk9SUQMBg1+SmSIqRKtq5p5wPJa
hS5g2Ny9WWp91Y3oYmsZQ01h+3VoQpi1KXvxK63D8cZpc0J92uo3n9P2UCawAxI4FnuqrhT8s028
k5DgqaqKoeYwkLjF6u5izhmA9W70qUpkSxJ8zGbEZeqDvbja5IC1X8a0GY9mEXVPeD07bozROER6
+tprJz/MjJZ2naZhHCCifVKZbaDGXReWTmoVmF4AKp4QwI/ZURUWMa5s1/a+r6mNawK5D3WfWWcv
pIiaDMO96+vYPyQLjyZAtFhMbKvgrnAW9xrWOw5F+osk3XlN0t37bRM++4298riKcMezNyaDw0PP
XmUVoJQpyT7WDE32ArLLJkykty8Yfh+qZWAnOobmi68jgx0tq9gKQM810snqYm5GfSxU4d0p/sVV
60wGtqTo2aUgNAPhM62E2exca8kYY9NPXSbO9pRGl35WeP4GvnjDeDbp3SDDnsXU1EmWLUB/svY6
Jp6DFOpahaC96eGg2RsgaXDrhDDMazc7GxqVsSakZNNAHnnuajTD3HGgD5IeRoZJEKMTptXdhMwH
CmVWbr1uBcvm3AYWWiv4ScEkYusomS9tBhDsJx266RfVWsUXhmprPBpedSCL4QjDhobtXLo8sRGW
NthT7UQ8VRgn72M/895wi0a7GpXLZRPKT4bff02SMvroSAeI/lyaQWvZT6VlG4zwWgQkKlv9KAwu
lrkJnyJtHSaVfgqd/ndPNvZhqayOxR/CMJXMH+dh9rco7uXWdUlwJJdtMyjzhMQsw98h6y9RCFM+
S41qKxmfHAfZl1UgF8AWixMKQDeO3mXtmN2VwrkuIzTSCPX6XdFJiA+SGK0uGEGJYSITxXIdzTBh
6qJ969P4kcQDSinqi2TBpTKqgUEUa6ctinPZbOBNM8qxm7WYabygszShCjzldngsSJTKskdDOhUr
p8b8FEuXoj7x3C9a6Pt+EF9DEOcEFDCLM9xXOFjmlqSMBK696Z79OVwua7O3Nq5qXqsIMj3irjOW
65Czs653Q9mQYhcN6phOc3FSQ40vmOVl6oinZJyzy5x7foOXWeyFbv2DTLs4qM30f9k7jyVLlXRL
v0pbzzkGjnIGPQG2DC0yIiMnWKRCawccnr4/SvWpMrv3ds1rVlYnM2PH3hv3X6z1rdMwEwDfKv3i
bECQrC1rwmpGXp0V20/m106k7Kl9SaQmXHnceK+T2l5jmEjzwfUQIK3NWB/11NbhYMgfCUo6hufJ
h9m79gMCCAZB0n3qLcX3yv1Ri9q6sBUF8E1G103XzO3N1Itffr2gZLPY9Jd9Fk+8JJb843KWHZKr
0ekc0tPRUM3Sy05ULP6zRfRinMHwOJpUjw+i8RNE0O114ENvq4FNk3mfrSOAdL/jK2rJNF4zDRHK
goFqd8UX9Jjec0J286lbIMeEvmja5ykjcKYYjdAnpM/10hb0iYYz1o8esqPtTbFZ24vN3moeIMWl
kbMEN6Jrf2PtPveirsLMMB+SZXzYg3Xw5CCAGv2wgDI0VDjOt1G/LuP02FnqQRnNHdUabbu3rTz3
DM/XFe5AMk8poZE85i6unjl27dyFVu477m1TSHnr1T2uYwaHYvXxcjHl3R7F0JR/RQP+p/H7Hxo/
AQWRed5/3fjd/0WCFH+WrfpXAdL+F//W9gVIiWjq9mEJljYYlME/+r6/4EYcDxrz/4My/91nTFwy
GJLAdGCa05f9qfFz3D8ChkK0GyaH1j5i+3caP8fn5/9p2AQL1cdh7DFBFfSZDjjOf2788AZ3XFC+
uN3wNKfbKR/3cy5uhRnW63hnKAeNQe1DuJklwU8h6qjtA9mEhwcjt87j3Bm3CRfnYe2N+piufUuM
3TbetWlzzugKrwD2/BiOmXfTTo3x0hPjtauFjBuVS8b9Tu29zCybvhSSTFcURIVxsrq+Deux6CNv
HFd2d5t1FGhxyPsAw3oqehAAvG4dZm56xi1y59n1cEULij6vT56WrX/QwK724VroYDk99yOCW9CE
ZeRX3tVyEpJ6yiDO0v7nhEInnopujGrIXNFgN+sdEUVkH5O1xartR2agYQShZRyYqVtH5AfbCeMP
k+9UnIzGbd6DdS6oZnflbOUcCCh6GEruGMZ0pDEJhQjGr9lBu6SY2rXHz68tYujX3mEZhP8ZY1n+
jB+vjWvL2lDPAJBa2hVlTdfN51QVD8MamFE/ltsBFgFCToIFOZA6rhPTtRH2AIFaYBrQylbjlTXc
XWbRMbCQeN5tNAdFgHRQT+fOWTi1yZmBCkXimsMOMRaJyQCusCI3W99cNaPcVPsvQZRErCY74YDn
GBpcwztUcvpej0Fsa11fO3BcN5AAMYkKqHCbfzQo449Uzk0M7d8Ic6auIY3YOUiCq8LVFclSdGG+
JcbbarNZZpfoUnF1MrQnrY/CgVqGFWC9CMbXr8TaQoqx5MzdTkLRqC33CIGBhZE2nbiB7cOxmJ70
BJaqZ3hyCKziW4c/9aY35IVtch0RVtDHE+mroc02K7Mn4Go9+6oKakVZ9K/t6L1Jvd0WYvHDdPac
o9Gwz7Sg41FJ1Z+bW3wreuWcipZWYCkW4mSCwrj2IvjlINeJQdwBMAPjjZw99CDEcWunT6QSt8cp
RQPL1qsi8AdgpbSgfUJWDS3lXnpRWN9WZ2OCMYw32ii/U5Hog85kdyjyYj27De3xtjUSXgjfBVgz
Pd1G55yzzYH8RvhWhGylj0tr+GqMqo5LXyexByslGtu1P1mST7AF9Xv0sBwcE7v4MggvvWvMrD7a
8nsajOZVpzBF3c4zXiFZEttKt+XEfpXnz/VM09uMaKjp2NcTwd7DK7AcOOl+UD5v+K3jcdzukNVX
R0ne7QGxvXfEr1fHLvaUQ6N3/5UwTKKkh+1gQjE5MOaEjugSaZMpuyBQo/AuFvVlhJNwpiJIydCa
xQ1N8BQbqLG+0OzxLkJqjgV77Qh3Gr4qAvNC092vSrcwvxBATnCcYWGjncGZqazzo2DakMhtZfNS
GvZKFsxkXi324C6ZOh5tyWKU2cHrJFZmVXvRVDUl+mkCY3ip0y0AXps/aNw2bU4+Vunds/X/ns9e
BryHNeDcA0CZ5GzE/sb72SFhO/vkygEzM3/TsMAJXVr3uhOUqLfUi0kYBssQ7yqJgQ2dwd0r7x6E
pt3i3NbYGpfKix0QqaHogx+Tqp5ztIzIwh4rkpjQT+cWrafxq3a29VgN2w2iiNt84c+PGGUXb90X
001z9FNjiGrY1fGaMP/NfBsTm5N/9m3K6EEiH2qFPvuQAcOq9I1wkZOKLFOuB4GdIR4IcorM1Bvu
VuEfp1p8Bj2xJ5K0EmK/RvclEVka1T7o75XMLx61k3b6X/OINsPfyNt1h8I+mZVlXRNZlceiEvOB
iCC4xQpv5BLU8ozz+KGtxDfPG2+L1Ckuo6vf5EJV5Oeegq1pe2TR581rEMzv9N5L3HX+L5KYl2hO
9kI8rV6FNd34jsLfLcU1b4caB2ZbIejz8GMOj1WWEMFmZ2Bd+/73MExmnAckvLjb1J4cB5ZRAiLn
0C+qukWCOJwcPcjQtZMAw2LDuCb7xngqeF0dMtaqxrrZvN1VLtb+qGTFcl/yE5tte0UllD+OpXdb
WFxC2mCcVi6MAwkmq47D5LqhWbsvuwwy9qAc0BCOl3QAejPPNn56FE17TWjGWd17H1Wpvy7JBLhu
9X+2k0BXmVbZcRJqOelGg2Cm7478eg4eVDU/mqnPpMJx9he+3HX9mETKxUZRJ8/Qi9vDAiVP9+Bh
OdCqi5UZ71PQFfSC+qedd6TPVdN0kfM2cNbkA1SlhEmL1vk1Q/p0SuEkHohk322VOJ8l/hJaads9
gpO0j6KihiYv3DqlfvG+zLl72Qz5uqoRL2OP6NhIf9tG51/BbCa7xoDZRUej4bY+2VJObV5lRyvS
OtzkG6fqcWDXHi9yhfr0Hf9ko744uUoIcURp0QcN0xAD8U0EZlS2y5tiQefzKPbeWFRhz7evlg/Y
LAPik3zcyvtD1ha1O9rU4G0+41LocAJ9sScWhyDV1nWgDT+4Y8vpXYb9RsUPxUsk7rPt4CkZPloo
l1tzHex59AMAgxLwEyYpAgMyrPYdU6jh7j97lb+Q9/6H8tpmO8IK5L8ur19/6c/xz17Iv/2Nv9fV
9h94nxDhE/Xj+3+1Nf4D4+f9QUErfEaBYvci/pOw3wk8/hO7cfgZpGn9Y6Ei3D9YmgPZwBDAaHSP
SPk3FiqW85fC+U9bXGTseIEpr6E87KsdsRfef9or044aWHtb87L0YnifAUjCcV5/SC2q+43VIXRh
ykBdt+Wzv8g7lrbzV28u+peupUo2h/E6wUYGoEcGmNNOxmVNbC85zW2RPU5Nb3xOvg+n1GtNcLcy
4VQAi5yOjw3qH/vJcfJS1CEABsu/bNYgBdzUzWy/jCixSFs0yq218beprruT3YDQLsJ2voG+LINZ
1U6YJPgMkbukJjOUDulo/6WSSAVZ9KIuta7cXx54P5EE6uBnJulrWeUAQ1fgHiquP2B30NU18h4U
snWxWVe/XcWbs6Zjz2SttVoAOE6isTYKf3UvBMC6EArKlciS12Q1jGlGr1TOEDvZen8WTSJ/pl6B
jhelOMt4aGWtOSNXQaljYvEZoP0pXgKYYN2KG4wd217UBNlNUgAAwCdNl3yczaKYDxtJjDIG1UJw
H0h23eSqDsHBKmi8WnI/S/cDfooTooTJzvmYv6TVTrjXU3HXMx84UzK+FW1OK6IWkivrgDZkSVlS
93Wavec6Z7OzEiBJ6Ndd6ww32TJN72NaN1Qc46Nd64z2YQ64EFLvh9LJEg7T8oFGjOl7H0SlJnBC
l296piNauW6voHu+p9x4B5tUsZdNThAIWIOcWD+ga22IaPe75QSK2T9K0ZxEEDxDE3rzKvEbB426
2SBohEFJwnDW+1E9qY+2Hq/13DbnUuVdzPI+1lsNanztvJuuMzH89dtjluIpLEX5tvs14omhyqGs
519e3ngYBLfkcQla6L6mNsJgApIw0jCUDC9OUPV3UOz8IHC7xfM86yjFYcKcZM5uiUkZ7qQCcuC7
jnnx2zw/NhpY7WSkWbShFfmecw+e6tnNv0vM71fNxu/Q9a7xnHarw4mc/krAaj+4hnphNKZfwKBU
J3ScsM3zLj83ZODB9CcQ2W53xQnWS65w17lwLmTHAQ3TEawlQ6HMCE6zBxbXRS3HnqiNE86OEK9+
3kRs3L639j5xhbZ/QIsCsNCsRyxfhOhyWSFc26ABu+ZcHdD7YJEQ+tVyG9AOVfmGN+JCEY+VZux6
JrfGu7smJumvurhmvQskuHPy37tf+tu0QYe0FPX24sD2m3uaGlZN5S2l+HTjeYonnvu4j5GRGr9b
5VGmzhiYXAppSULtUMyMjtZaG2di6qdnFpSL/1KRHPHIfAEScU8QxV40eUfmyfKQAK9lS1BNxevo
1SpSSLbSU1604tpM6VBHq634aXyxkOKQufpjqno7MpN5fiyWknTZma9FGsyVBS5Mrz/7jkP1kPrO
ep1UjihSLesSnBRfLb3bCE0d9bzaklDORf228FXkLMQS1sp6mrLfYAtxfcgl6KkXzL5b7oV0x4/R
5dsCQNPBEWjNtXmTNUF9WnLZRVlvCGJ1Wn6zEjzQWngnvACcEkALIlD/2GcZvWMj2nCcdL19SIKN
JNcUqriQELWRUL35eUeIcWF88ki9iy03Q4L8WjpsFmVG79wXJngOHI4FNtD8ZzLKIc5Fl7/VQ1G1
oQfF8U4M6wyiaNrI+aOpf2Q//KWvRClDhH/sDKGHXK1AHbF9zbewNLtnOLDGS+mM/qeo3TxOy6CP
tjrA5g7jncd40UIcErT1R3YqBOUmpHOrRLFUUUrdVyRUwG/Mm2MLNPY07E8tvGgPtSwK66RH+m+Q
mHDyqRPJc82xJoznhXQtQTAs8dO93NA8Jl7ztNjrB+ku7tmZ6+DHIMYnXzvZEo6lPZ9tqfAFFXWY
o68/CHu+OKQSxCDBbZzxVqd+J63jHApDGTcruV3IiycrbsyNSVELK3pNJUsux+I8kOt9joH0YTPM
+W7NA8zu6+THeYOaWY/gG2dfTAflCBr0wNGhuQgZBUUxhZ01nFYjHTiD1V0wcWptNu3OzvnCE6Ah
+JDXTteNXz21ludJ0nOVko07YYsUdVMLk03rk7H2yOrNmdQSS5ss6YP6xwor5WAatoomyzBi8kIR
6dYtXqZAivE1yAuGHLJc456xFakG/QVOKWowo/ute/9LnfvtAQrLdDTHjpZyBVNrOA4tXaOp26da
X42y/7l7RpnmwiLXVUWnty91hN88CCqTW6H5YBtzJZ40V+ZlQ+UBRNyHN9rB0oajiSs8RbFrSH7n
iayRUNQl513vfds2lhON9K1DVqpvoi3LG7dLGPeA+AwTe1lDcACAgKqZSIzcyaKlLH9PXhUcNXkK
abdbpTfWViEgkITwb9SKiKY4+nGvfN/5bAwX1PCYlCKJMlal94sjZy53hjeemX60lvubhc4vR+XV
sXIpGGbtvIMdz8DMjv1bJfmntsGhG2Cz9XvAe8IkvQBDxiEa+uOSPeJALJ4C0XYXU4rtdi4Vb4Nf
fpvqxIw5TJkNUb2/S1RkkaPsPb6buI+U3W6hJee6l1ffBaTZqBZre5mYIB4Lcuwj0uCb41hs9a2w
BGOvlVzU2V6/j1lCNjouUXJTeA0Lon0mOb18G02xPZY2QxNu032klPkTHKSFGKQhnIHHfPDYl4qd
aSNfe9/l79rm+gJi/QIVdiG0KEifJvqQR1clxQdDjRfX86CYV+m9I9rxbE8ypWPKio6uI+GNRjrh
fEEEsJDOweh+VfLgbIknmO75RFxMM1abrd/Bp7hPrChtBbtt3bDB5nMGhWG1D7O1qbO5aYJ5tSu/
LeVofkwmIvouUQ+baRMBMGNXPxedsh/c2pvRmBRELzAwVITvZKC+MDEgF3FdvhFm/Yw3xn1GJzya
EaemQYlBOF7kMq/6PQ4kA+4PaspnCkhkl4wP3qnrLJdHpkHhcmaHBGsXj44Xw1YCo79CSFfmLSDA
4is8Y/M71NlrtSDFhvHDGKFP7Z/0ei5b7lz8sNLCYNiFvK5EGj7pS4eQkUzaMiumGOO7/mFWEkp+
O40v2zL0l4TD824m0uWEfeBx85ob8uuVH89cB/psGVvB19mb/Z8JFNcoE6P/EEBWeGf66txZhEbH
Q71UBxfaIR4PwozjoUey0Sq7fR5sZyBNk7fiXpcCM42ZtMSUqG5CEk9wUB2jy1kfGsl0CCNMcUz8
RR0tHyNFx+s6qcEzToVbJPWpZ5T2zmlWvnPFTV8rGAEvZaESyEN+fjHdhYo36b1r38xYGXJjTOhP
vaV6SwUjwJvZWOsw2EBABcza2zAzl/JAoGlwhbIyR1mtyW7XTtORfJECBzDH4UltWr2bcpt+ut0y
n+XYBjdtUagHJ82GL63tDqTFjG2hYrv34rJ2UWRTXW1vwaDqtqB9GJfXlMA9xDCuMwXxFnQ2g+aq
W+dDXvA83EA/JQJGJpX3ZUnk5n1Ncctt8Qw0lOpncgIexIHpFApPhDVO6Xj3nl1mH7O/MBLGzvFS
bQ1O0xH37l3V6PwD7FBzxMdQO3G96QpBTWOSVVukMnRwxspwrJf63Ux08jTzR8+65ngd6uBlIXWA
Iqyfvjd108YGgUJHT23pzdBQklbNTCK8quf61SIRkWGzL06LrMvbosUntNYqi3FLV1FnbBUKp6Fz
jws05Ce0ZsMQuxs6qWImo2MuLIgWzQZAQhSkhvsEC4jOTtZnSYJR+6BTvKckB2izJ20KzqagWKhR
IGA7Q9Iv0Nn8pNzM2YOjYO0X5wUTh1fimpvWVvrDeC6CrA5w6q7zdlNpx2DnUViHauuaIbbHjHNU
SxDUTKvts8o89x3vZD3FBAnhYRxKnsXvgSeT2DSKJL3N552uzVd4INVApkvsCQDPUYlJidMHXtXt
rIzuPI2B9ax7LFYEPhinzfWyeFYrw+1l6C4D38l4UnZ+2xVASRIx+b/roXV+mM2uRxly1CAnXXev
Yxkk+YdFDkhU45xlie9B0Rm3bedUS/kLr1p69gBO46tBUBX1+eC/bcViHnLSehna4zU+jmLcPk0K
65tl7dywoj8mgt48tfyz103g7etIx/qaaad+XhbLhcWcL5GonS52M4s5pZXVNtBDQLnA5agO+nJk
Wc74ZxiK9p6ECyL+eI1fSAyqDwiDwO40VnFIuesozvv1oMVAKH3lX5BSzHFL4/6s0jw4DqUpPl2y
ZM745DoQXpxMsNMkI8s2O+WpPcdDi7nezmuPj3fMlu9VYMwnSBIPts6CnyYBEzOvJByUKVDdiPXc
Y4WilJrS25KWVuP4d3atltcfu0C7hx7FD2yabd8VFHl2WJIaC2rFNZ6wKfg2UtOHu9XubJBrFhu4
GqJm8VgVSLKBImzgK1Q/2z62icOsMvCNB2Vv63O3ZEz5QLBo1Plo4xp7oAInr6Vas+xX13nOHXlD
ZHegtkctBteoHDn4yTdHOJRBThvwOQ+lmrl0lvWJ4WVwP+u0PCCF886ll7sHRGAcmGPbXnPTepSy
nsNxBJMYTV36ybi6iBuysEsKu17el9A8kUNjErIq0jGKKrA/UjDBob2MqJvrPKshEY4fvQ3sPJvl
yXE1yzwy1X+awJbOMje3ywo5gfdvmvCAuoR4a3AAKKaQXhV+6kEyqT5hZmUHMJ3YIBv9FRf3TZbK
eN36n0z1vo4FWWqVmMz2AMWyRP9o2wdvt3pXeZBci5zgWciICRRS04uomcGKGI0uqsMguPNSR/e3
rVc0fFtGHyxc6UdicPLbKk3LR+YPphlPjp7kYe7M+X5U1NuYokXc7+MfLcfuEvR9BQlqBsBaSPPX
0tCiFbCIzrWjAMsYvXgqFKNIqKY/VKbV1a/zIoRCipOQNLAsW7sLmjJSj4RRXtEezk8b9Dcsqf13
+jVKsbXJ19jZivrSTN1cwsUa13e0OyNW/OXORoz7Rin1mhs9EXOsF24yD+VvrzcKxza7JCxTWShM
xkC01vQtsPq7xVrtEKvVW2Nw5BWzA6HOw2u9uLZ8z7RVh9hF0Y+aco7ElLivW1u6DOFLcdOs2W1u
NB+q80kuGLMX2Ji/oZpR/61UR03aNS9ZKz7IyqqQrjTOzxHbV2ymgx13Rv2m8eH87rraIL2GqDkV
MvWg+NYdFKjNq59hQpkYwNOCsMxOJt9mc0JQpOcZtGiwLs/4TzcUaTJBLMUAYjm6I2FCFP+oUZxK
u6cS+M9zw4FF0Jftth6/XuJP7PUyZfAk1AfPLNk0g+RftjzVtDpJzEfV+XeQBrsHZu4U1lYJ8gCA
JataXKUVZkNZWeOBQIzuHiKJvPA/+E9lI3+LVDxD4eTwwPV4DeBHXleXy9Wylx9JiVH8RHQD/h1v
F/z4CPzdSl+33Md1alpvA1dSVFkK1oTYZ4Fdg2IkYM/pWx46Khf3b5Jb7km4VMLpKDgSPD3My7lo
WTfM/TdWQ1fNFz7CSYVwKjXukgBp41a5/aHo/WtnzeqIU8M/+KVXXTuX8R+MojFqKPUjKlMRJU5P
jMb8BCODJKCcb3yyumhqm6fe2QMh6tW/NE5JQK+hshO9CwPErTYeFuG855hcb1RisCIavJzgHLuB
EdSlOAVr66xxv8SDO42XRqUmkwvV4gvCjrgkwdMEyedcJEseZe36rUyRdAq12kdC2XBHKvs7uXDW
yyIhS3oaWWtUTO3yyx39+YWzD4aw5w6RD9DoOvQMo0yrIMzIAA5BcBtzFghoh8Esy3PgNXeOqsYo
2WxnikUOv/vgpxZJXQWp1dee+9EKNnix+dp9jkRzfiCzsNnJGtv2oxQZch7QdsZn69XDg29Wxrng
whtC2/c1VsRiuPVLWiQ/kAXRxHmKcslJD3a9rt+ps3i0UlbRLOjlQ7vYyd2msumHkXu/Ufau2MMz
Y2QhLYOnTTvwTnN/aaIuN5cvUrvToxCZs90PWhIMuPh1e2IKWmNdVHYXkwQN5qzNMY2SrajjDkn/
EKHg7Y7siTL6hcS4t/KBfD2Xy+CcJ/PrmrpfqBDcl558vGPar+rMc4BOexgRwQXybZHsWbqsES8p
jIUI+MID6Irks9Y7lL1OZIQBCxVwRZNu3CyCouYWIh+sVIjLJBgGSh/ZQ7YRXgRvwpTO+RN6CirW
KU0WvQ+JKjyyzMKoaWrPChuaG8q7pe3YkXnt8DZ0Tn/T9xBhQzKcAjOcTGZ8K4CMaOVc+PBaHdj3
SL3M15l/wIsl0RrvU4ktmsc4YWjEgBobPbzfO3vqWArz7QFD0C3qtPRNfrt1XQdzgQFPqIYppWJa
oRdbQgGEHdReCXHKfODd9L85Q4YtsJwKde4kGAyWcD1FqyQSNkyNao6wF+oXd+oUwycTIRowFVPy
SRA+Wf1F15ylRQqCOiHugpna+ryWs4bSxoN22DBXw1cYaby14IqmBK27GELY74Xy+sCK4AkwWIHW
zIMujBshdruJDV+e9E86ncV7UVCBx5hWavp113oc+92fi9tBPo/uwH3KWdY+kl83vxtOPl3trGcu
s4OB7obVUO9lZ5j36EvgkHWSqJRpHu2nkfz554B4OWSAVhLcGEYmvmNKK69qlPOLEDbDUC0mntK2
4VgNa1c2oFVGEKrgYwseysXhxpoWpoKhPQRpcc+EX3GfBINd3RSWWN2j8haXT7ouDoka0gJyzfi4
paMDBnHtxGFPB3w1Nz+9Fg5HZUNU9u+qqy3SBkcKtc0DD8GkY7jPAvwkAM7z/n3y3Pa4GNy6aetw
mfGViml28oOZjsWpM5B1g6iub4ZE+5d5MdUB3VR521lNA5PWt8zbdmuXL6oADMEpi8cSAwH07gGx
kZ0r46kr++4eloY815mVHsZ5607LiITU7khFCY1hUXeyqu2vTG8BFrRL92pS390Obb8cJ0X1zzjT
Z0pjAB/JijkCR8NOml0GOSdjfTep4IcxWzilrTo5e5mrYgMa3F0w82jYhciQTtoXKBXysdGeviyr
O189sOCgBRNC2xRdx0TFGDFvHq4jXuU7Y/DLWyDt38H5WYeZBOVjIdfPlGjXSDhwLRJZMFa0kppZ
2bC+Qf1Mjv4Ava4TG6EHfNFP2Yy0ijwBcQFKw8ymLZtVMGjbYnwQJGJimQqV21LLmtvwkVfOGtEq
QAoetEd8roVKUvotc2AL1k5M3upcPWs3y5FxctkU7q7TxkRb3hp+Hy8u6xtmrBaVRpsdLdTvYdBu
92658f+bydNo6/VhwXUYirl8C0bx1U45rF2jOeQI22ImJZ9Bgz8xSFl4LEuWxgBFzLjxjfYorNI5
L059ctLieZPY/VvCQNCcmFtIysSDneVgHYv+HRRF8eil+C4McaawUqd5c+ZvhmYNImzjq21akGc2
KuQdAHPqZi5qlNKfdVD0T8vUP2FmqdbQbCVXu7U3glllPBDisUbIi7NL35jilrjFn47hT3c7nhzN
i3bCnDUYg57A+aoWpKxprW/nrtOXoerf/7O2/v9ZW+9m8//WDviQ5e2ft9Z/+wt/21pL8w+X3YKJ
qNN3d3gcpLq/uwCdPySTIozI0iaMw2H//HccHQhfAHECT7XF/GAPq/nH1tqWf+zJcThQbeHx18nU
+He21v9Ko/ODgPQG8t9h31mCXfg/76yTxUjnrHFdnHFml8Si2MrnbE+GILgOzf2KIS2wi+2I8I+d
zKKTK21n94GeTH9xGzhxjleM76bdwObWoCn/JAB4/Ovu/H9RXD+2gH/H//O//9XZzqsjiBG+FYts
2/P+1RcdQAdNrCVwcPA47aebOYS+mdkONtdYQfq8Wk9U0IjgOlxl4X//s7Hz87v/aZ/PVWzDNnZ2
Ma8vPWfHBf55n59kqF+8KWcCmSZf655BA37cPLgrAyCSsde5/q0wZePxNnn+jXaC/As89vyb3prt
pz+NkFW6bbWvaZWOhxK/xUlVw4RToW+9Jx/x3xphf3PpuGp1a3V2d2Ri63A1s1ctdM002JnH+iET
q0lel8V4w5RYuYAE+348TRtDYzllRh/aCnPFXHjiI90DolvMVhQBknz50dkOEBWnZ9Cg7JBWp9n9
Y6w6KOUInomCJIP1kzvmuzEMxoEu83XiSGEKTwoQDB2va+4Hh8mewd2GB7JlWbTizma8tNlhAUgE
44a/zH2YAj6PqANZCrDq+IpgvSb9jKHTrbsUaBWHVb0TiQ5FOTfBkoamlek55AMAz2GX63HJKu+k
A0i7hiMWelVP9M879eXJHPPciglDMj+q1vTAO/gmMdDQkw7LRBDdcba1ZH7Oo/SsE0mPhhjMYwHj
ZOrVIgT70Ch/mS6BDCpKK/YIzzqfUCfSco1kw3IhHaFYweJvEgWVL3S9zmIekm72TaMHEz1dmosF
swWUEshcDh9rYThn5IvCwKrKVH9x3a8+CoND5nrNI75acphTRCA42JAIOAzPKP9MbR0RIwzHgbMa
fKFgCsfA7mefiflY4qUL1IzoH8vgxaOvf97EOrN9a6fiujEfjaWr/M+M2fR5I/mCEVGnzms+EECk
IFJwcxYCmAdKNY3+FNE1/W5h3SSG1NdAWskbFQFQkSVDO1X5bvbLWcz5wWJJ5oZ549e/ML4zEBEb
oVP0OKxNAguqIdkam2uHHluAIubZe8lSo7DvpzKfwMcz+PaWF2uAHNyFvd+00PghJKZRgSWWXTEB
hMxd8OmTZzgUJ2G2y0/oaDXRU3hDYbJ2TTebd2MfDPknSbJVdw4aLPEP4zgQIMCe9VKZdoFOhkYJ
a71LRtTGHm+KkmDSlI7MMtWPJplIMhgC1WcRGwrWoGoaGuOAQ2q9m1eLYJvR9BXVzgwh42VFIrCe
QRUz0jGSBnNy2ww1S/UpS7tvTDUZMpW7zpsJgkuHlC6led7gQnEV4BgasgX9RI+k83NsoTHsCAa+
6tpsL2D4ymcL2QmHIbguypS8eSi2yb8XE6ZZUgoDftqw/25rBqh8SDas1z2bIiYuszO+qxwDHOPW
mVePXnc741DczjmlIWQht/1gPQ5VIXBnSpFs4UE+jHCpDFoePX03CwSQdwUNnHkfJAt4lg6HyieM
N1TLYMbA7O5HOeJ13icHBNNBFZJztDTUfK9zsb1Vo23kbVQu9rZPVPdkHgxOjmOtny56BLO7ypkV
MaHyabBr78mqR9hJljEDra9NqqscW4rhNp/TqlBmrMM2kueN8a0fLV4x7tXWOC4oBorQMQYiO6So
HkBCzhTQu5MwHLFxQ01KwYK0LQ9Wjrr0YXCrvsaKTqhfLAGyXTT7H9JFKKLq25qSteBI3DAzC2Iu
L42Fhvze6YlnhDviJlPcjIP/DTwQi1LenDKIqpRxcNxKj7iKKVsloSy9v7DoNNr7zFv/L3tn2pu4
koXhvxL1d5B345H6SgMhhGzdWTpXd74gN/hiY2zHCwbz6+9TNk7HZOnuGGmi0aB8CctxuXyqzqmz
vK8VHAPQHUE0LGnjuQLNl7+mQTKVs29guxvjHPArXWBkr6/JsqrL4w4p+XzUAwlO68vE6mmWj2hY
0MgL0Uco+Zeumk+Ae6L/7YLOpeROAXWN/ld3pU/1PDRob1JlaB7I+CyUCNJB2I43F9pyEZ3DE+te
rMwt7WSURMIRFvce9GFvk8jnameZjS0Qo2CLTCfAKWNnttyyRfSPZk6gwePAVAaGnorERKQoIFFn
kDyNQuKa7H65sUhE0AKa87munWzgqyD3oqb/dxzB8vay4mf1juBI4DG8Xu94W+JIPG8nEigS/LAu
ezS6mgb4it6zRLGiITjUHsseta4EkLEKQItGkZL+xIGkZwgHEZo/2JJo98HtIzqcuZ8/aUoXghNS
3waHIkOS+dFv+I+lL/zUSZIsRACjI8sGeUKangRkypOiR0KDYTaZxJ1zdon8moqrYLil7n0cLLf+
0IR56hhcT+UGwnFWSIQ7ItPDOe7JPZqk/Wh9VwADca6mSjCQ46xHb49EhJ6+m3AAquGCCE/oDoEG
ogxMPdVIR/QnmnBPNOAWV/5XYooZldhz0PqIvPVlsJEHk1Sz+lZAbQS5E4LD1HQot1BWYWweFFFU
Mg+uqDNK70JoXCirBzm9WCXLmdRZgXCofltA6KY+ZHGf2NB1YRX0rEeGPorXuhb21cUquPHY0s/I
CsFoZLp5xpku8Ee5uiWuTIDlooAnYhzMN8FwgYd0piUT6yRLVzQjwkthgNUvSVfkjZUN0G/FhAwz
UAt9cxPDXV5IMPpupUQa4gnSta3H+oWU9E6B/b95kES2BGT+y8DnuDvZBMeLDS7JvAeKou/6RZ8g
2OSE0FkwQGGiYS+UE5jHfGhjAQyb+2oy4GEF59tMg31R75hnwWJhDCYRqc+VZj6cbJQ5uPSbUJX1
gZ7i9fnL7W2s00i8Ltx7UDCUb+tAN8Ybzcz/CuWI/CKW+1jCoE6uHjjxS8Nl5HoJPFsdV5bO83Ci
bm/DRPWhdvLWUa8zBWpaNrd9XFIi+isSn/hIYZRuB3R5gOLY0TKRxdUXxU2shr0raw6yIuXpsboB
AySP16OAUOqpYuqbkQkjFlS+QHV92QQ4dR2KEEhEe53Azfq9barmfXJ6OtHWBGx4mc7uITWwgGLQ
xUO/5mKl+VedgqqADnhDGyDhR1FV7x3tyr/9qhocQaI2/KGqFDcnYSbqxkUNebIt68mtNPJEeXlC
3/tifY0TGYzCmFzv/AucRHm+PsHNllbbkbZ9SEQLOggSRPylFfyznbwQZLQdqJigplUqolpJr3hr
/YrGdu2BdhSfUPgPw60syG7Jsm6u1xvBgFuUbLg05lFa5QuSXML/2J4OxBUCqBYaXbdk1MVMcF7I
BNEu5A1w7oZWDOzBPN4eR9T03hAygzqcnYSmhQVwhveTir93USjyIBC0vtt8beQny5LtdxW7lOIB
5hSeUXrknkaCGNjbAlI5oNOEgpmSOVgVJMJ+ySdMHZP6n9iFZHgp6IZjQTxsCApi0M4fBoYreIkZ
gHRJYYM+DHD2hxtBYOwJKmMjTcJ7umeoBzJjwXWsESoUiUAokBVBhuwKWuTegwlDsp4KtuS5IE4G
0zUDWEzQKWcls/JCFyzLcg5ZnCulGa3XZvgVgzofmVhuV871Lxakf3eTpSBtLvmbY0Hl/L8VSdk1
Ch/bmc3JCEN3vXKS4sZJVySUa1shPi1P7XdUrb3nS28LOvolE6vIlO3vmdhyUOWI35KxtBnzauZg
D82uxDlfpiuWBlxeRAGWdKPuPu7IktUFAU1WqOh/+pzfmoC3762aybe/89bYq6kZzz5/ggCq7e2r
ZpeuBYP4EzEq8SI+1bh9mdsnQwPcIvTE4vVfmoQpvcKZUEOK3sNmvG2/afsVFdiT8EMFVIvOEtGr
rVLQJl57KmDRmy0To6N/spqCD6cIlIzst9a8Mgn2LIDM1KNV05tmPOrHdaBqXQppFTgpdjeJI9dU
BLlrlFCAhMPEC0XBt32yWby2Hbyt6YdbDXi0OMANf/u3JwF+NAv6PxqFynt8thokWNcE9KeBinys
u8fNkatBTTf/mjvR4/70O3shBCn0QZk0MFWKzlmjqQNa16CAhhaDSt0+0NPnZKK2XgOWwOXTAJeT
Xrl/+sx0iloA0vqYawD6QNGW1m4RaF1QK1R2/Gqh72+HNLd16RSGQL734fYAAN6NalAtVgGki2DZ
9thOKi3A5DVWgUJOh8SAxE7w0XYBQOyV1psgq0ChGMVQ9GoTRKEa9y9jCWCXVBSjutQH2gXIF2it
n7/Z1Uo68h7pJ/Hat4Tl8yfuItHnKV6/sQp+YaoeXeyB6y1npXPtOelLPvhrX6gN7vPPd26l8B2V
J/ih5RdFOKu69g/f+4+Gu1Aa+ycf1sb/6c93N/j80i8Oqn7z1HMSG3riorzdYjfMKzvAQf/30v5u
B/ZTl49px9T9GMnnT41xPtn/fiI49ffkCvDq1nJJhUZNirLKP2sv2LfDtNkjTUoZ9WsreWAvvb+j
JPQa01EdL1rLjpZRYs8aOfLKVWsvOQydaeYBk1FPgdBsk8q5+v8XY7SP1vEt7Th2lvbaTpxakpDc
A/u9/r+F5J33fRT9fURj0Cr43px2CzDe9leB0jvxZo3nKQMixV7edtpHTpTMm0OWcZc5FLWVfMqM
e14tR8y4rJZR7baCxzPbbSjgzltuLRdKOJBh0saQMQwH0L9xOPPsvV1EA9qgvtT79W8crZtqAeIX
Jq7tXJw/35so2DjAejlnZKupX9RDLPVCmN/6jfdPxUW0opd/f5otYNbay74Ebr6xe8CSfQjzcmmT
T7bDWT1CMR0KyOAHeISXdpraU3eVOlnW0GkSO9ohpsSbut7cboZvZPA86nt5/5O89LAFlBM2NFsh
aHWABQP3Syr+aDqqB1pOugzjRv1Gm5GnpOaSfdEHGXgUZnvKvQuZtl3sV873xN7znogdGVb7+bhy
crtpt3ZH+/ZjXh+d2rAskoFqLEzkCx//EPLPnCR1GjsVJ3KREz2E8Etn400bZmx33D+E8L+ixK+H
WWq3Ska3fuP92l1hZr5F2/t6Lv2X/LSfgXK2FP9adWdbsf4Sj6R5qqFw1DrAJvslcWD8q59c+Sir
oEhbLfnqUNheLHN775ig6IYonWwr/saNZs7ROH1m20zCzu3F3/6UtaPlI60u8Ho5R0vxd8y+k6ZO
Y+dSVZBk28/Nq8hbLcf8LbPdenRCEXfRqbaacu8kAZatIRlTfABbfO9xstlTb1UHTLS+1vs3wj9t
7A6I4s2luYtXtZ2RP500O3px8AYVyAcYvJdOozD1GtsKBdmiXLz12IuIlNS8FlTqiWEJ6qW3Jb8U
aXrMRz2PP9V5ppd+1gyuiW9Ml46d/PEPAAAA//8=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130848</xdr:colOff>
      <xdr:row>0</xdr:row>
      <xdr:rowOff>121920</xdr:rowOff>
    </xdr:from>
    <xdr:to>
      <xdr:col>23</xdr:col>
      <xdr:colOff>415636</xdr:colOff>
      <xdr:row>2</xdr:row>
      <xdr:rowOff>152400</xdr:rowOff>
    </xdr:to>
    <xdr:sp macro="" textlink="">
      <xdr:nvSpPr>
        <xdr:cNvPr id="2" name="Rectangle: Rounded Corners 1">
          <a:extLst>
            <a:ext uri="{FF2B5EF4-FFF2-40B4-BE49-F238E27FC236}">
              <a16:creationId xmlns:a16="http://schemas.microsoft.com/office/drawing/2014/main" id="{E647180C-9E6C-64BB-9ED9-19EBD9761468}"/>
            </a:ext>
          </a:extLst>
        </xdr:cNvPr>
        <xdr:cNvSpPr/>
      </xdr:nvSpPr>
      <xdr:spPr>
        <a:xfrm>
          <a:off x="130848" y="121920"/>
          <a:ext cx="14270182" cy="39993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ECOMMERCE ANALYSIS DASHBOARD</a:t>
          </a:r>
        </a:p>
      </xdr:txBody>
    </xdr:sp>
    <xdr:clientData/>
  </xdr:twoCellAnchor>
  <xdr:twoCellAnchor>
    <xdr:from>
      <xdr:col>0</xdr:col>
      <xdr:colOff>206509</xdr:colOff>
      <xdr:row>3</xdr:row>
      <xdr:rowOff>137468</xdr:rowOff>
    </xdr:from>
    <xdr:to>
      <xdr:col>4</xdr:col>
      <xdr:colOff>438728</xdr:colOff>
      <xdr:row>13</xdr:row>
      <xdr:rowOff>30788</xdr:rowOff>
    </xdr:to>
    <xdr:grpSp>
      <xdr:nvGrpSpPr>
        <xdr:cNvPr id="14" name="Group 13">
          <a:extLst>
            <a:ext uri="{FF2B5EF4-FFF2-40B4-BE49-F238E27FC236}">
              <a16:creationId xmlns:a16="http://schemas.microsoft.com/office/drawing/2014/main" id="{35CB8A15-1072-6746-BC77-78DA26440837}"/>
            </a:ext>
          </a:extLst>
        </xdr:cNvPr>
        <xdr:cNvGrpSpPr/>
      </xdr:nvGrpSpPr>
      <xdr:grpSpPr>
        <a:xfrm>
          <a:off x="206509" y="691650"/>
          <a:ext cx="2664461" cy="1740593"/>
          <a:chOff x="129539" y="655320"/>
          <a:chExt cx="2453641" cy="1813560"/>
        </a:xfrm>
      </xdr:grpSpPr>
      <xdr:sp macro="" textlink="">
        <xdr:nvSpPr>
          <xdr:cNvPr id="3" name="Rectangle: Rounded Corners 2">
            <a:extLst>
              <a:ext uri="{FF2B5EF4-FFF2-40B4-BE49-F238E27FC236}">
                <a16:creationId xmlns:a16="http://schemas.microsoft.com/office/drawing/2014/main" id="{BDE00E35-B58B-67BC-AF2A-78C4E4C75868}"/>
              </a:ext>
            </a:extLst>
          </xdr:cNvPr>
          <xdr:cNvSpPr/>
        </xdr:nvSpPr>
        <xdr:spPr>
          <a:xfrm>
            <a:off x="129539" y="655320"/>
            <a:ext cx="2453641" cy="381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ptos Black" panose="020B0004020202020204" pitchFamily="34" charset="0"/>
              </a:rPr>
              <a:t>SALES</a:t>
            </a:r>
          </a:p>
        </xdr:txBody>
      </xdr:sp>
      <xdr:sp macro="" textlink="">
        <xdr:nvSpPr>
          <xdr:cNvPr id="4" name="Rectangle: Rounded Corners 3">
            <a:extLst>
              <a:ext uri="{FF2B5EF4-FFF2-40B4-BE49-F238E27FC236}">
                <a16:creationId xmlns:a16="http://schemas.microsoft.com/office/drawing/2014/main" id="{2BDEFA99-5D34-F397-8E58-08BF6F3A0BC7}"/>
              </a:ext>
            </a:extLst>
          </xdr:cNvPr>
          <xdr:cNvSpPr/>
        </xdr:nvSpPr>
        <xdr:spPr>
          <a:xfrm>
            <a:off x="152400" y="1089660"/>
            <a:ext cx="2425330" cy="1379220"/>
          </a:xfrm>
          <a:prstGeom prst="roundRect">
            <a:avLst>
              <a:gd name="adj" fmla="val 1078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B21">
        <xdr:nvSpPr>
          <xdr:cNvPr id="5" name="Rectangle: Rounded Corners 4">
            <a:extLst>
              <a:ext uri="{FF2B5EF4-FFF2-40B4-BE49-F238E27FC236}">
                <a16:creationId xmlns:a16="http://schemas.microsoft.com/office/drawing/2014/main" id="{37F09978-F294-4FAA-0D32-F35B7D61121B}"/>
              </a:ext>
            </a:extLst>
          </xdr:cNvPr>
          <xdr:cNvSpPr/>
        </xdr:nvSpPr>
        <xdr:spPr>
          <a:xfrm>
            <a:off x="281940" y="1211580"/>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D44675-E4F0-4C6E-98A9-000446435B92}" type="TxLink">
              <a:rPr lang="en-US" sz="1600" b="0" i="0" u="none" strike="noStrike">
                <a:solidFill>
                  <a:schemeClr val="bg1"/>
                </a:solidFill>
                <a:latin typeface="Aptos Black" panose="020B0004020202020204" pitchFamily="34" charset="0"/>
                <a:ea typeface="Calibri"/>
                <a:cs typeface="Calibri"/>
              </a:rPr>
              <a:pPr algn="ctr"/>
              <a:t>$362,880.77</a:t>
            </a:fld>
            <a:endParaRPr lang="en-US" sz="1600">
              <a:solidFill>
                <a:schemeClr val="bg1"/>
              </a:solidFill>
              <a:latin typeface="Aptos Black" panose="020B0004020202020204" pitchFamily="34" charset="0"/>
            </a:endParaRPr>
          </a:p>
        </xdr:txBody>
      </xdr:sp>
      <xdr:graphicFrame macro="">
        <xdr:nvGraphicFramePr>
          <xdr:cNvPr id="6" name="Chart 5">
            <a:extLst>
              <a:ext uri="{FF2B5EF4-FFF2-40B4-BE49-F238E27FC236}">
                <a16:creationId xmlns:a16="http://schemas.microsoft.com/office/drawing/2014/main" id="{FD5F9C88-6D1B-41A9-97D0-CAE92AA5A89D}"/>
              </a:ext>
            </a:extLst>
          </xdr:cNvPr>
          <xdr:cNvGraphicFramePr>
            <a:graphicFrameLocks/>
          </xdr:cNvGraphicFramePr>
        </xdr:nvGraphicFramePr>
        <xdr:xfrm>
          <a:off x="381000" y="1615440"/>
          <a:ext cx="1737360" cy="441960"/>
        </xdr:xfrm>
        <a:graphic>
          <a:graphicData uri="http://schemas.openxmlformats.org/drawingml/2006/chart">
            <c:chart xmlns:c="http://schemas.openxmlformats.org/drawingml/2006/chart" xmlns:r="http://schemas.openxmlformats.org/officeDocument/2006/relationships" r:id="rId1"/>
          </a:graphicData>
        </a:graphic>
      </xdr:graphicFrame>
      <xdr:sp macro="" textlink="KPIS!B21">
        <xdr:nvSpPr>
          <xdr:cNvPr id="9" name="Rectangle: Rounded Corners 8">
            <a:extLst>
              <a:ext uri="{FF2B5EF4-FFF2-40B4-BE49-F238E27FC236}">
                <a16:creationId xmlns:a16="http://schemas.microsoft.com/office/drawing/2014/main" id="{039CE7D7-5E12-EA29-F287-77BB71770479}"/>
              </a:ext>
            </a:extLst>
          </xdr:cNvPr>
          <xdr:cNvSpPr/>
        </xdr:nvSpPr>
        <xdr:spPr>
          <a:xfrm>
            <a:off x="297180" y="2141220"/>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aseline="0">
                <a:solidFill>
                  <a:schemeClr val="bg1"/>
                </a:solidFill>
                <a:latin typeface="Aptos Black" panose="020B0004020202020204" pitchFamily="34" charset="0"/>
              </a:rPr>
              <a:t> YOY GROWTH</a:t>
            </a:r>
            <a:endParaRPr lang="en-US" sz="1400">
              <a:solidFill>
                <a:schemeClr val="bg1"/>
              </a:solidFill>
              <a:latin typeface="Aptos Black" panose="020B00040202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580275</xdr:colOff>
          <xdr:row>11</xdr:row>
          <xdr:rowOff>123151</xdr:rowOff>
        </xdr:from>
        <xdr:to>
          <xdr:col>4</xdr:col>
          <xdr:colOff>246304</xdr:colOff>
          <xdr:row>12</xdr:row>
          <xdr:rowOff>161483</xdr:rowOff>
        </xdr:to>
        <xdr:pic>
          <xdr:nvPicPr>
            <xdr:cNvPr id="13" name="Picture 12">
              <a:extLst>
                <a:ext uri="{FF2B5EF4-FFF2-40B4-BE49-F238E27FC236}">
                  <a16:creationId xmlns:a16="http://schemas.microsoft.com/office/drawing/2014/main" id="{DA75E61E-5980-4A6F-6D28-E39E0FCF6EBF}"/>
                </a:ext>
              </a:extLst>
            </xdr:cNvPr>
            <xdr:cNvPicPr>
              <a:picLocks noChangeAspect="1" noChangeArrowheads="1"/>
              <a:extLst>
                <a:ext uri="{84589F7E-364E-4C9E-8A38-B11213B215E9}">
                  <a14:cameraTool cellRange="'KPI YOY'!$H$8" spid="_x0000_s11412"/>
                </a:ext>
              </a:extLst>
            </xdr:cNvPicPr>
          </xdr:nvPicPr>
          <xdr:blipFill>
            <a:blip xmlns:r="http://schemas.openxmlformats.org/officeDocument/2006/relationships" r:embed="rId2"/>
            <a:srcRect/>
            <a:stretch>
              <a:fillRect/>
            </a:stretch>
          </xdr:blipFill>
          <xdr:spPr bwMode="auto">
            <a:xfrm>
              <a:off x="1796396" y="2155151"/>
              <a:ext cx="882150" cy="22305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12466</xdr:colOff>
      <xdr:row>3</xdr:row>
      <xdr:rowOff>152708</xdr:rowOff>
    </xdr:from>
    <xdr:to>
      <xdr:col>9</xdr:col>
      <xdr:colOff>315575</xdr:colOff>
      <xdr:row>13</xdr:row>
      <xdr:rowOff>46181</xdr:rowOff>
    </xdr:to>
    <xdr:grpSp>
      <xdr:nvGrpSpPr>
        <xdr:cNvPr id="15" name="Group 14">
          <a:extLst>
            <a:ext uri="{FF2B5EF4-FFF2-40B4-BE49-F238E27FC236}">
              <a16:creationId xmlns:a16="http://schemas.microsoft.com/office/drawing/2014/main" id="{A354590D-E4CB-9120-A258-C0EC35AA5597}"/>
            </a:ext>
          </a:extLst>
        </xdr:cNvPr>
        <xdr:cNvGrpSpPr/>
      </xdr:nvGrpSpPr>
      <xdr:grpSpPr>
        <a:xfrm>
          <a:off x="3052769" y="706890"/>
          <a:ext cx="2735351" cy="1740746"/>
          <a:chOff x="129539" y="655320"/>
          <a:chExt cx="2453641" cy="1813560"/>
        </a:xfrm>
      </xdr:grpSpPr>
      <xdr:sp macro="" textlink="">
        <xdr:nvSpPr>
          <xdr:cNvPr id="16" name="Rectangle: Rounded Corners 15">
            <a:extLst>
              <a:ext uri="{FF2B5EF4-FFF2-40B4-BE49-F238E27FC236}">
                <a16:creationId xmlns:a16="http://schemas.microsoft.com/office/drawing/2014/main" id="{3A891C95-7422-145E-11EA-E392284AF590}"/>
              </a:ext>
            </a:extLst>
          </xdr:cNvPr>
          <xdr:cNvSpPr/>
        </xdr:nvSpPr>
        <xdr:spPr>
          <a:xfrm>
            <a:off x="129539" y="655320"/>
            <a:ext cx="2453641" cy="381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ptos Black" panose="020B0004020202020204" pitchFamily="34" charset="0"/>
              </a:rPr>
              <a:t>PROFIT</a:t>
            </a:r>
          </a:p>
        </xdr:txBody>
      </xdr:sp>
      <xdr:sp macro="" textlink="">
        <xdr:nvSpPr>
          <xdr:cNvPr id="17" name="Rectangle: Rounded Corners 16">
            <a:extLst>
              <a:ext uri="{FF2B5EF4-FFF2-40B4-BE49-F238E27FC236}">
                <a16:creationId xmlns:a16="http://schemas.microsoft.com/office/drawing/2014/main" id="{7DCE747D-528A-91A1-C658-31FDD4220DA1}"/>
              </a:ext>
            </a:extLst>
          </xdr:cNvPr>
          <xdr:cNvSpPr/>
        </xdr:nvSpPr>
        <xdr:spPr>
          <a:xfrm>
            <a:off x="152400" y="1089660"/>
            <a:ext cx="2425330" cy="1379220"/>
          </a:xfrm>
          <a:prstGeom prst="roundRect">
            <a:avLst>
              <a:gd name="adj" fmla="val 1078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E$21">
        <xdr:nvSpPr>
          <xdr:cNvPr id="18" name="Rectangle: Rounded Corners 17">
            <a:extLst>
              <a:ext uri="{FF2B5EF4-FFF2-40B4-BE49-F238E27FC236}">
                <a16:creationId xmlns:a16="http://schemas.microsoft.com/office/drawing/2014/main" id="{B9FC35DE-9298-B433-A59F-0D420B7CF900}"/>
              </a:ext>
            </a:extLst>
          </xdr:cNvPr>
          <xdr:cNvSpPr/>
        </xdr:nvSpPr>
        <xdr:spPr>
          <a:xfrm>
            <a:off x="288845" y="1195542"/>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27921E5-FDE2-4EA7-BA78-1C35F63359EF}" type="TxLink">
              <a:rPr lang="en-US" sz="1600" b="0" i="0" u="none" strike="noStrike">
                <a:solidFill>
                  <a:schemeClr val="bg1"/>
                </a:solidFill>
                <a:latin typeface="Aptos Black" panose="020B0004020202020204" pitchFamily="34" charset="0"/>
                <a:ea typeface="Calibri"/>
                <a:cs typeface="Calibri"/>
              </a:rPr>
              <a:pPr algn="ctr"/>
              <a:t> $57,450.60 </a:t>
            </a:fld>
            <a:endParaRPr lang="en-US" sz="2000">
              <a:solidFill>
                <a:schemeClr val="bg1"/>
              </a:solidFill>
              <a:latin typeface="Aptos Black" panose="020B0004020202020204" pitchFamily="34" charset="0"/>
            </a:endParaRPr>
          </a:p>
        </xdr:txBody>
      </xdr:sp>
      <xdr:sp macro="" textlink="KPIS!B21">
        <xdr:nvSpPr>
          <xdr:cNvPr id="20" name="Rectangle: Rounded Corners 19">
            <a:extLst>
              <a:ext uri="{FF2B5EF4-FFF2-40B4-BE49-F238E27FC236}">
                <a16:creationId xmlns:a16="http://schemas.microsoft.com/office/drawing/2014/main" id="{6207CD3E-91E6-9A2C-9C6B-10FC86368887}"/>
              </a:ext>
            </a:extLst>
          </xdr:cNvPr>
          <xdr:cNvSpPr/>
        </xdr:nvSpPr>
        <xdr:spPr>
          <a:xfrm>
            <a:off x="297180" y="2141220"/>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aseline="0">
                <a:solidFill>
                  <a:schemeClr val="bg1"/>
                </a:solidFill>
                <a:latin typeface="Aptos Black" panose="020B0004020202020204" pitchFamily="34" charset="0"/>
              </a:rPr>
              <a:t> YOY GROWTH</a:t>
            </a:r>
            <a:endParaRPr lang="en-US" sz="1400">
              <a:solidFill>
                <a:schemeClr val="bg1"/>
              </a:solidFill>
              <a:latin typeface="Aptos Black" panose="020B0004020202020204" pitchFamily="34" charset="0"/>
            </a:endParaRPr>
          </a:p>
        </xdr:txBody>
      </xdr:sp>
    </xdr:grpSp>
    <xdr:clientData/>
  </xdr:twoCellAnchor>
  <xdr:twoCellAnchor>
    <xdr:from>
      <xdr:col>14</xdr:col>
      <xdr:colOff>286943</xdr:colOff>
      <xdr:row>3</xdr:row>
      <xdr:rowOff>98676</xdr:rowOff>
    </xdr:from>
    <xdr:to>
      <xdr:col>18</xdr:col>
      <xdr:colOff>538788</xdr:colOff>
      <xdr:row>13</xdr:row>
      <xdr:rowOff>30788</xdr:rowOff>
    </xdr:to>
    <xdr:grpSp>
      <xdr:nvGrpSpPr>
        <xdr:cNvPr id="27" name="Group 26">
          <a:extLst>
            <a:ext uri="{FF2B5EF4-FFF2-40B4-BE49-F238E27FC236}">
              <a16:creationId xmlns:a16="http://schemas.microsoft.com/office/drawing/2014/main" id="{17F16D71-A0C1-2F8F-AE3A-53A6DB0433C8}"/>
            </a:ext>
          </a:extLst>
        </xdr:cNvPr>
        <xdr:cNvGrpSpPr/>
      </xdr:nvGrpSpPr>
      <xdr:grpSpPr>
        <a:xfrm>
          <a:off x="8799791" y="652858"/>
          <a:ext cx="2684088" cy="1779385"/>
          <a:chOff x="129539" y="655320"/>
          <a:chExt cx="2453641" cy="1813560"/>
        </a:xfrm>
      </xdr:grpSpPr>
      <xdr:sp macro="" textlink="">
        <xdr:nvSpPr>
          <xdr:cNvPr id="28" name="Rectangle: Rounded Corners 27">
            <a:extLst>
              <a:ext uri="{FF2B5EF4-FFF2-40B4-BE49-F238E27FC236}">
                <a16:creationId xmlns:a16="http://schemas.microsoft.com/office/drawing/2014/main" id="{021982E1-C9B8-1F09-3C95-2FAEA9A1989E}"/>
              </a:ext>
            </a:extLst>
          </xdr:cNvPr>
          <xdr:cNvSpPr/>
        </xdr:nvSpPr>
        <xdr:spPr>
          <a:xfrm>
            <a:off x="129539" y="655320"/>
            <a:ext cx="2453641" cy="381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ptos Black" panose="020B0004020202020204" pitchFamily="34" charset="0"/>
              </a:rPr>
              <a:t>NO</a:t>
            </a:r>
            <a:r>
              <a:rPr lang="en-US" sz="1600" baseline="0">
                <a:latin typeface="Aptos Black" panose="020B0004020202020204" pitchFamily="34" charset="0"/>
              </a:rPr>
              <a:t> OF ORDERS</a:t>
            </a:r>
            <a:endParaRPr lang="en-US" sz="1600">
              <a:latin typeface="Aptos Black" panose="020B0004020202020204" pitchFamily="34" charset="0"/>
            </a:endParaRPr>
          </a:p>
        </xdr:txBody>
      </xdr:sp>
      <xdr:sp macro="" textlink="">
        <xdr:nvSpPr>
          <xdr:cNvPr id="29" name="Rectangle: Rounded Corners 28">
            <a:extLst>
              <a:ext uri="{FF2B5EF4-FFF2-40B4-BE49-F238E27FC236}">
                <a16:creationId xmlns:a16="http://schemas.microsoft.com/office/drawing/2014/main" id="{DE6003A0-C090-2945-B49C-0E8C2A8646EF}"/>
              </a:ext>
            </a:extLst>
          </xdr:cNvPr>
          <xdr:cNvSpPr/>
        </xdr:nvSpPr>
        <xdr:spPr>
          <a:xfrm>
            <a:off x="152400" y="1089660"/>
            <a:ext cx="2425330" cy="1379220"/>
          </a:xfrm>
          <a:prstGeom prst="roundRect">
            <a:avLst>
              <a:gd name="adj" fmla="val 1078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L$22">
        <xdr:nvSpPr>
          <xdr:cNvPr id="30" name="Rectangle: Rounded Corners 29">
            <a:extLst>
              <a:ext uri="{FF2B5EF4-FFF2-40B4-BE49-F238E27FC236}">
                <a16:creationId xmlns:a16="http://schemas.microsoft.com/office/drawing/2014/main" id="{587ECAE2-BED5-E0EB-E6AB-B02E4AC1C978}"/>
              </a:ext>
            </a:extLst>
          </xdr:cNvPr>
          <xdr:cNvSpPr/>
        </xdr:nvSpPr>
        <xdr:spPr>
          <a:xfrm>
            <a:off x="281940" y="1211580"/>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326D01-B1CF-441E-A0D6-E7F7FFB042C4}" type="TxLink">
              <a:rPr lang="en-US" sz="1600" b="0" i="0" u="none" strike="noStrike">
                <a:solidFill>
                  <a:schemeClr val="bg1"/>
                </a:solidFill>
                <a:latin typeface="Aptos Black" panose="020B0004020202020204" pitchFamily="34" charset="0"/>
                <a:ea typeface="Calibri"/>
                <a:cs typeface="Calibri"/>
              </a:rPr>
              <a:pPr algn="ctr"/>
              <a:t># 1672</a:t>
            </a:fld>
            <a:endParaRPr lang="en-US" sz="2000">
              <a:solidFill>
                <a:schemeClr val="bg1"/>
              </a:solidFill>
              <a:latin typeface="Aptos Black" panose="020B0004020202020204" pitchFamily="34" charset="0"/>
            </a:endParaRPr>
          </a:p>
        </xdr:txBody>
      </xdr:sp>
      <xdr:sp macro="" textlink="KPIS!B21">
        <xdr:nvSpPr>
          <xdr:cNvPr id="32" name="Rectangle: Rounded Corners 31">
            <a:extLst>
              <a:ext uri="{FF2B5EF4-FFF2-40B4-BE49-F238E27FC236}">
                <a16:creationId xmlns:a16="http://schemas.microsoft.com/office/drawing/2014/main" id="{888066C8-857E-3330-C5CB-567AE238BF2F}"/>
              </a:ext>
            </a:extLst>
          </xdr:cNvPr>
          <xdr:cNvSpPr/>
        </xdr:nvSpPr>
        <xdr:spPr>
          <a:xfrm>
            <a:off x="297180" y="2141220"/>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aseline="0">
                <a:solidFill>
                  <a:schemeClr val="bg1"/>
                </a:solidFill>
                <a:latin typeface="Aptos Black" panose="020B0004020202020204" pitchFamily="34" charset="0"/>
              </a:rPr>
              <a:t> YOY GROWTH</a:t>
            </a:r>
            <a:endParaRPr lang="en-US" sz="1400">
              <a:solidFill>
                <a:schemeClr val="bg1"/>
              </a:solidFill>
              <a:latin typeface="Aptos Black" panose="020B0004020202020204" pitchFamily="34" charset="0"/>
            </a:endParaRPr>
          </a:p>
        </xdr:txBody>
      </xdr:sp>
    </xdr:grpSp>
    <xdr:clientData/>
  </xdr:twoCellAnchor>
  <xdr:twoCellAnchor>
    <xdr:from>
      <xdr:col>19</xdr:col>
      <xdr:colOff>68577</xdr:colOff>
      <xdr:row>3</xdr:row>
      <xdr:rowOff>98982</xdr:rowOff>
    </xdr:from>
    <xdr:to>
      <xdr:col>23</xdr:col>
      <xdr:colOff>354061</xdr:colOff>
      <xdr:row>13</xdr:row>
      <xdr:rowOff>23089</xdr:rowOff>
    </xdr:to>
    <xdr:grpSp>
      <xdr:nvGrpSpPr>
        <xdr:cNvPr id="33" name="Group 32">
          <a:extLst>
            <a:ext uri="{FF2B5EF4-FFF2-40B4-BE49-F238E27FC236}">
              <a16:creationId xmlns:a16="http://schemas.microsoft.com/office/drawing/2014/main" id="{2F422FED-2E26-56F9-0A32-A3FCA9914757}"/>
            </a:ext>
          </a:extLst>
        </xdr:cNvPr>
        <xdr:cNvGrpSpPr/>
      </xdr:nvGrpSpPr>
      <xdr:grpSpPr>
        <a:xfrm>
          <a:off x="11621729" y="653164"/>
          <a:ext cx="2717726" cy="1771380"/>
          <a:chOff x="129539" y="655320"/>
          <a:chExt cx="2453641" cy="1813560"/>
        </a:xfrm>
      </xdr:grpSpPr>
      <xdr:sp macro="" textlink="">
        <xdr:nvSpPr>
          <xdr:cNvPr id="34" name="Rectangle: Rounded Corners 33">
            <a:extLst>
              <a:ext uri="{FF2B5EF4-FFF2-40B4-BE49-F238E27FC236}">
                <a16:creationId xmlns:a16="http://schemas.microsoft.com/office/drawing/2014/main" id="{921BB13D-F702-B106-C22B-B4E86C76559A}"/>
              </a:ext>
            </a:extLst>
          </xdr:cNvPr>
          <xdr:cNvSpPr/>
        </xdr:nvSpPr>
        <xdr:spPr>
          <a:xfrm>
            <a:off x="129539" y="655320"/>
            <a:ext cx="2453641" cy="381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ptos Black" panose="020B0004020202020204" pitchFamily="34" charset="0"/>
              </a:rPr>
              <a:t>PROFIT</a:t>
            </a:r>
            <a:r>
              <a:rPr lang="en-US" sz="1600" baseline="0">
                <a:latin typeface="Aptos Black" panose="020B0004020202020204" pitchFamily="34" charset="0"/>
              </a:rPr>
              <a:t> MARGIN</a:t>
            </a:r>
            <a:endParaRPr lang="en-US" sz="1600">
              <a:latin typeface="Aptos Black" panose="020B0004020202020204" pitchFamily="34" charset="0"/>
            </a:endParaRPr>
          </a:p>
        </xdr:txBody>
      </xdr:sp>
      <xdr:sp macro="" textlink="">
        <xdr:nvSpPr>
          <xdr:cNvPr id="35" name="Rectangle: Rounded Corners 34">
            <a:extLst>
              <a:ext uri="{FF2B5EF4-FFF2-40B4-BE49-F238E27FC236}">
                <a16:creationId xmlns:a16="http://schemas.microsoft.com/office/drawing/2014/main" id="{E83A435D-B5C7-0BF3-5179-B2E265519FDB}"/>
              </a:ext>
            </a:extLst>
          </xdr:cNvPr>
          <xdr:cNvSpPr/>
        </xdr:nvSpPr>
        <xdr:spPr>
          <a:xfrm>
            <a:off x="152400" y="1089660"/>
            <a:ext cx="2425330" cy="1379220"/>
          </a:xfrm>
          <a:prstGeom prst="roundRect">
            <a:avLst>
              <a:gd name="adj" fmla="val 1078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O$22">
        <xdr:nvSpPr>
          <xdr:cNvPr id="36" name="Rectangle: Rounded Corners 35">
            <a:extLst>
              <a:ext uri="{FF2B5EF4-FFF2-40B4-BE49-F238E27FC236}">
                <a16:creationId xmlns:a16="http://schemas.microsoft.com/office/drawing/2014/main" id="{9E71AA34-BEC9-4FBE-EFEE-1B31A01904D6}"/>
              </a:ext>
            </a:extLst>
          </xdr:cNvPr>
          <xdr:cNvSpPr/>
        </xdr:nvSpPr>
        <xdr:spPr>
          <a:xfrm>
            <a:off x="304376" y="1203699"/>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3B7218-A56D-4EFC-B1B1-A798BD06C48E}" type="TxLink">
              <a:rPr lang="en-US" sz="1600" b="0" i="0" u="none" strike="noStrike">
                <a:solidFill>
                  <a:schemeClr val="bg1"/>
                </a:solidFill>
                <a:latin typeface="Aptos Black" panose="020B0004020202020204" pitchFamily="34" charset="0"/>
                <a:ea typeface="Calibri"/>
                <a:cs typeface="Calibri"/>
              </a:rPr>
              <a:pPr algn="ctr"/>
              <a:t>15.83%</a:t>
            </a:fld>
            <a:endParaRPr lang="en-US" sz="2000">
              <a:solidFill>
                <a:schemeClr val="bg1"/>
              </a:solidFill>
              <a:latin typeface="Aptos Black" panose="020B0004020202020204" pitchFamily="34" charset="0"/>
            </a:endParaRPr>
          </a:p>
        </xdr:txBody>
      </xdr:sp>
      <xdr:sp macro="" textlink="KPIS!B21">
        <xdr:nvSpPr>
          <xdr:cNvPr id="38" name="Rectangle: Rounded Corners 37">
            <a:extLst>
              <a:ext uri="{FF2B5EF4-FFF2-40B4-BE49-F238E27FC236}">
                <a16:creationId xmlns:a16="http://schemas.microsoft.com/office/drawing/2014/main" id="{795F87C3-6AEA-E560-7E41-2145390BE793}"/>
              </a:ext>
            </a:extLst>
          </xdr:cNvPr>
          <xdr:cNvSpPr/>
        </xdr:nvSpPr>
        <xdr:spPr>
          <a:xfrm>
            <a:off x="297180" y="2141220"/>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aseline="0">
                <a:solidFill>
                  <a:schemeClr val="bg1"/>
                </a:solidFill>
                <a:latin typeface="Aptos Black" panose="020B0004020202020204" pitchFamily="34" charset="0"/>
              </a:rPr>
              <a:t> YOY GROWTH</a:t>
            </a:r>
            <a:endParaRPr lang="en-US" sz="1400">
              <a:solidFill>
                <a:schemeClr val="bg1"/>
              </a:solidFill>
              <a:latin typeface="Aptos Black" panose="020B0004020202020204" pitchFamily="34" charset="0"/>
            </a:endParaRPr>
          </a:p>
        </xdr:txBody>
      </xdr:sp>
    </xdr:grpSp>
    <xdr:clientData/>
  </xdr:twoCellAnchor>
  <xdr:twoCellAnchor>
    <xdr:from>
      <xdr:col>6</xdr:col>
      <xdr:colOff>184727</xdr:colOff>
      <xdr:row>8</xdr:row>
      <xdr:rowOff>68042</xdr:rowOff>
    </xdr:from>
    <xdr:to>
      <xdr:col>9</xdr:col>
      <xdr:colOff>30789</xdr:colOff>
      <xdr:row>10</xdr:row>
      <xdr:rowOff>171027</xdr:rowOff>
    </xdr:to>
    <xdr:graphicFrame macro="">
      <xdr:nvGraphicFramePr>
        <xdr:cNvPr id="39" name="Chart 38">
          <a:extLst>
            <a:ext uri="{FF2B5EF4-FFF2-40B4-BE49-F238E27FC236}">
              <a16:creationId xmlns:a16="http://schemas.microsoft.com/office/drawing/2014/main" id="{D32F1CD5-6B86-4A84-959A-D0F5720AB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130849</xdr:colOff>
      <xdr:row>8</xdr:row>
      <xdr:rowOff>106374</xdr:rowOff>
    </xdr:from>
    <xdr:to>
      <xdr:col>18</xdr:col>
      <xdr:colOff>46182</xdr:colOff>
      <xdr:row>11</xdr:row>
      <xdr:rowOff>5582</xdr:rowOff>
    </xdr:to>
    <xdr:graphicFrame macro="">
      <xdr:nvGraphicFramePr>
        <xdr:cNvPr id="41" name="Chart 40">
          <a:extLst>
            <a:ext uri="{FF2B5EF4-FFF2-40B4-BE49-F238E27FC236}">
              <a16:creationId xmlns:a16="http://schemas.microsoft.com/office/drawing/2014/main" id="{0FBBF162-1BB6-470F-8BF5-01AD8FF52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522699</xdr:colOff>
      <xdr:row>8</xdr:row>
      <xdr:rowOff>92364</xdr:rowOff>
    </xdr:from>
    <xdr:to>
      <xdr:col>22</xdr:col>
      <xdr:colOff>392546</xdr:colOff>
      <xdr:row>10</xdr:row>
      <xdr:rowOff>166062</xdr:rowOff>
    </xdr:to>
    <xdr:graphicFrame macro="">
      <xdr:nvGraphicFramePr>
        <xdr:cNvPr id="42" name="Chart 41">
          <a:extLst>
            <a:ext uri="{FF2B5EF4-FFF2-40B4-BE49-F238E27FC236}">
              <a16:creationId xmlns:a16="http://schemas.microsoft.com/office/drawing/2014/main" id="{30F9133B-3F7D-46AF-93D3-A514D4276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443497</xdr:colOff>
      <xdr:row>3</xdr:row>
      <xdr:rowOff>137314</xdr:rowOff>
    </xdr:from>
    <xdr:to>
      <xdr:col>14</xdr:col>
      <xdr:colOff>138545</xdr:colOff>
      <xdr:row>13</xdr:row>
      <xdr:rowOff>30787</xdr:rowOff>
    </xdr:to>
    <xdr:grpSp>
      <xdr:nvGrpSpPr>
        <xdr:cNvPr id="43" name="Group 42">
          <a:extLst>
            <a:ext uri="{FF2B5EF4-FFF2-40B4-BE49-F238E27FC236}">
              <a16:creationId xmlns:a16="http://schemas.microsoft.com/office/drawing/2014/main" id="{9E8AE23D-FC6A-A3FB-9E8E-C6EF03A4082A}"/>
            </a:ext>
          </a:extLst>
        </xdr:cNvPr>
        <xdr:cNvGrpSpPr/>
      </xdr:nvGrpSpPr>
      <xdr:grpSpPr>
        <a:xfrm>
          <a:off x="5916042" y="691496"/>
          <a:ext cx="2735351" cy="1740746"/>
          <a:chOff x="129539" y="655320"/>
          <a:chExt cx="2453641" cy="1813560"/>
        </a:xfrm>
      </xdr:grpSpPr>
      <xdr:sp macro="" textlink="">
        <xdr:nvSpPr>
          <xdr:cNvPr id="44" name="Rectangle: Rounded Corners 43">
            <a:extLst>
              <a:ext uri="{FF2B5EF4-FFF2-40B4-BE49-F238E27FC236}">
                <a16:creationId xmlns:a16="http://schemas.microsoft.com/office/drawing/2014/main" id="{8AA587A4-6BD2-8412-A6F6-48873FA51CCD}"/>
              </a:ext>
            </a:extLst>
          </xdr:cNvPr>
          <xdr:cNvSpPr/>
        </xdr:nvSpPr>
        <xdr:spPr>
          <a:xfrm>
            <a:off x="129539" y="655320"/>
            <a:ext cx="2453641" cy="381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ptos Black" panose="020B0004020202020204" pitchFamily="34" charset="0"/>
              </a:rPr>
              <a:t>QUANTITY</a:t>
            </a:r>
          </a:p>
        </xdr:txBody>
      </xdr:sp>
      <xdr:sp macro="" textlink="">
        <xdr:nvSpPr>
          <xdr:cNvPr id="45" name="Rectangle: Rounded Corners 44">
            <a:extLst>
              <a:ext uri="{FF2B5EF4-FFF2-40B4-BE49-F238E27FC236}">
                <a16:creationId xmlns:a16="http://schemas.microsoft.com/office/drawing/2014/main" id="{75341038-6C17-C81C-5BD1-4FC42D439488}"/>
              </a:ext>
            </a:extLst>
          </xdr:cNvPr>
          <xdr:cNvSpPr/>
        </xdr:nvSpPr>
        <xdr:spPr>
          <a:xfrm>
            <a:off x="152400" y="1089660"/>
            <a:ext cx="2425330" cy="1379220"/>
          </a:xfrm>
          <a:prstGeom prst="roundRect">
            <a:avLst>
              <a:gd name="adj" fmla="val 1078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G$22">
        <xdr:nvSpPr>
          <xdr:cNvPr id="46" name="Rectangle: Rounded Corners 45">
            <a:extLst>
              <a:ext uri="{FF2B5EF4-FFF2-40B4-BE49-F238E27FC236}">
                <a16:creationId xmlns:a16="http://schemas.microsoft.com/office/drawing/2014/main" id="{847F9C81-F87D-73F4-F133-34CE2107532B}"/>
              </a:ext>
            </a:extLst>
          </xdr:cNvPr>
          <xdr:cNvSpPr/>
        </xdr:nvSpPr>
        <xdr:spPr>
          <a:xfrm>
            <a:off x="288845" y="1195542"/>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5C8AED-DC53-4D4B-B884-FF919210AACD}" type="TxLink">
              <a:rPr lang="en-US" sz="1800" b="0" i="0" u="none" strike="noStrike">
                <a:solidFill>
                  <a:schemeClr val="bg1"/>
                </a:solidFill>
                <a:latin typeface="Aptos Black" panose="020B0004020202020204" pitchFamily="34" charset="0"/>
                <a:ea typeface="Calibri"/>
                <a:cs typeface="Calibri"/>
              </a:rPr>
              <a:pPr algn="ctr"/>
              <a:t># 6477</a:t>
            </a:fld>
            <a:endParaRPr lang="en-US" sz="3600">
              <a:solidFill>
                <a:schemeClr val="bg1"/>
              </a:solidFill>
              <a:latin typeface="Aptos Black" panose="020B0004020202020204" pitchFamily="34" charset="0"/>
            </a:endParaRPr>
          </a:p>
        </xdr:txBody>
      </xdr:sp>
      <xdr:sp macro="" textlink="KPIS!B21">
        <xdr:nvSpPr>
          <xdr:cNvPr id="47" name="Rectangle: Rounded Corners 46">
            <a:extLst>
              <a:ext uri="{FF2B5EF4-FFF2-40B4-BE49-F238E27FC236}">
                <a16:creationId xmlns:a16="http://schemas.microsoft.com/office/drawing/2014/main" id="{2BB6FF71-FB51-F3FC-A5BF-7352D3D62166}"/>
              </a:ext>
            </a:extLst>
          </xdr:cNvPr>
          <xdr:cNvSpPr/>
        </xdr:nvSpPr>
        <xdr:spPr>
          <a:xfrm>
            <a:off x="297180" y="2141220"/>
            <a:ext cx="22250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aseline="0">
                <a:solidFill>
                  <a:schemeClr val="bg1"/>
                </a:solidFill>
                <a:latin typeface="Aptos Black" panose="020B0004020202020204" pitchFamily="34" charset="0"/>
              </a:rPr>
              <a:t> YOY GROWTH</a:t>
            </a:r>
            <a:endParaRPr lang="en-US" sz="1400">
              <a:solidFill>
                <a:schemeClr val="bg1"/>
              </a:solidFill>
              <a:latin typeface="Aptos Black" panose="020B0004020202020204" pitchFamily="34" charset="0"/>
            </a:endParaRPr>
          </a:p>
        </xdr:txBody>
      </xdr:sp>
    </xdr:grpSp>
    <xdr:clientData/>
  </xdr:twoCellAnchor>
  <xdr:twoCellAnchor>
    <xdr:from>
      <xdr:col>10</xdr:col>
      <xdr:colOff>389618</xdr:colOff>
      <xdr:row>8</xdr:row>
      <xdr:rowOff>83436</xdr:rowOff>
    </xdr:from>
    <xdr:to>
      <xdr:col>13</xdr:col>
      <xdr:colOff>135156</xdr:colOff>
      <xdr:row>11</xdr:row>
      <xdr:rowOff>16934</xdr:rowOff>
    </xdr:to>
    <xdr:graphicFrame macro="">
      <xdr:nvGraphicFramePr>
        <xdr:cNvPr id="48" name="Chart 47">
          <a:extLst>
            <a:ext uri="{FF2B5EF4-FFF2-40B4-BE49-F238E27FC236}">
              <a16:creationId xmlns:a16="http://schemas.microsoft.com/office/drawing/2014/main" id="{BB15E0B9-4C5A-4D85-B34F-6246716F1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330970</xdr:colOff>
          <xdr:row>11</xdr:row>
          <xdr:rowOff>130849</xdr:rowOff>
        </xdr:from>
        <xdr:to>
          <xdr:col>9</xdr:col>
          <xdr:colOff>153940</xdr:colOff>
          <xdr:row>13</xdr:row>
          <xdr:rowOff>23014</xdr:rowOff>
        </xdr:to>
        <xdr:pic>
          <xdr:nvPicPr>
            <xdr:cNvPr id="51" name="Picture 50">
              <a:extLst>
                <a:ext uri="{FF2B5EF4-FFF2-40B4-BE49-F238E27FC236}">
                  <a16:creationId xmlns:a16="http://schemas.microsoft.com/office/drawing/2014/main" id="{629AF49E-5495-B2F0-DAC3-959FFAA0B298}"/>
                </a:ext>
              </a:extLst>
            </xdr:cNvPr>
            <xdr:cNvPicPr>
              <a:picLocks noChangeAspect="1" noChangeArrowheads="1"/>
              <a:extLst>
                <a:ext uri="{84589F7E-364E-4C9E-8A38-B11213B215E9}">
                  <a14:cameraTool cellRange="'KPI YOY'!$I$8" spid="_x0000_s11413"/>
                </a:ext>
              </a:extLst>
            </xdr:cNvPicPr>
          </xdr:nvPicPr>
          <xdr:blipFill>
            <a:blip xmlns:r="http://schemas.openxmlformats.org/officeDocument/2006/relationships" r:embed="rId7"/>
            <a:srcRect/>
            <a:stretch>
              <a:fillRect/>
            </a:stretch>
          </xdr:blipFill>
          <xdr:spPr bwMode="auto">
            <a:xfrm>
              <a:off x="4587394" y="2162849"/>
              <a:ext cx="1039091" cy="2616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161636</xdr:colOff>
          <xdr:row>11</xdr:row>
          <xdr:rowOff>115454</xdr:rowOff>
        </xdr:from>
        <xdr:to>
          <xdr:col>14</xdr:col>
          <xdr:colOff>31759</xdr:colOff>
          <xdr:row>12</xdr:row>
          <xdr:rowOff>176954</xdr:rowOff>
        </xdr:to>
        <xdr:pic>
          <xdr:nvPicPr>
            <xdr:cNvPr id="53" name="Picture 52">
              <a:extLst>
                <a:ext uri="{FF2B5EF4-FFF2-40B4-BE49-F238E27FC236}">
                  <a16:creationId xmlns:a16="http://schemas.microsoft.com/office/drawing/2014/main" id="{FEF1FC89-DD69-674F-884D-7B2DBB423B61}"/>
                </a:ext>
              </a:extLst>
            </xdr:cNvPr>
            <xdr:cNvPicPr>
              <a:picLocks noChangeAspect="1" noChangeArrowheads="1"/>
              <a:extLst>
                <a:ext uri="{84589F7E-364E-4C9E-8A38-B11213B215E9}">
                  <a14:cameraTool cellRange="'KPI YOY'!$J$8" spid="_x0000_s11414"/>
                </a:ext>
              </a:extLst>
            </xdr:cNvPicPr>
          </xdr:nvPicPr>
          <xdr:blipFill>
            <a:blip xmlns:r="http://schemas.openxmlformats.org/officeDocument/2006/relationships" r:embed="rId8"/>
            <a:srcRect/>
            <a:stretch>
              <a:fillRect/>
            </a:stretch>
          </xdr:blipFill>
          <xdr:spPr bwMode="auto">
            <a:xfrm>
              <a:off x="7458363" y="2147454"/>
              <a:ext cx="1086244" cy="2462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7697</xdr:colOff>
          <xdr:row>11</xdr:row>
          <xdr:rowOff>92364</xdr:rowOff>
        </xdr:from>
        <xdr:to>
          <xdr:col>18</xdr:col>
          <xdr:colOff>469516</xdr:colOff>
          <xdr:row>12</xdr:row>
          <xdr:rowOff>161560</xdr:rowOff>
        </xdr:to>
        <xdr:pic>
          <xdr:nvPicPr>
            <xdr:cNvPr id="55" name="Picture 54">
              <a:extLst>
                <a:ext uri="{FF2B5EF4-FFF2-40B4-BE49-F238E27FC236}">
                  <a16:creationId xmlns:a16="http://schemas.microsoft.com/office/drawing/2014/main" id="{9672B0EC-A1B2-C753-B540-C102D5925DF1}"/>
                </a:ext>
              </a:extLst>
            </xdr:cNvPr>
            <xdr:cNvPicPr>
              <a:picLocks noChangeAspect="1" noChangeArrowheads="1"/>
              <a:extLst>
                <a:ext uri="{84589F7E-364E-4C9E-8A38-B11213B215E9}">
                  <a14:cameraTool cellRange="'KPI YOY'!$K$8" spid="_x0000_s11415"/>
                </a:ext>
              </a:extLst>
            </xdr:cNvPicPr>
          </xdr:nvPicPr>
          <xdr:blipFill>
            <a:blip xmlns:r="http://schemas.openxmlformats.org/officeDocument/2006/relationships" r:embed="rId9"/>
            <a:srcRect/>
            <a:stretch>
              <a:fillRect/>
            </a:stretch>
          </xdr:blipFill>
          <xdr:spPr bwMode="auto">
            <a:xfrm>
              <a:off x="10344727" y="2124364"/>
              <a:ext cx="1069880" cy="2539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461817</xdr:colOff>
          <xdr:row>11</xdr:row>
          <xdr:rowOff>76970</xdr:rowOff>
        </xdr:from>
        <xdr:to>
          <xdr:col>23</xdr:col>
          <xdr:colOff>120457</xdr:colOff>
          <xdr:row>12</xdr:row>
          <xdr:rowOff>123075</xdr:rowOff>
        </xdr:to>
        <xdr:pic>
          <xdr:nvPicPr>
            <xdr:cNvPr id="57" name="Picture 56">
              <a:extLst>
                <a:ext uri="{FF2B5EF4-FFF2-40B4-BE49-F238E27FC236}">
                  <a16:creationId xmlns:a16="http://schemas.microsoft.com/office/drawing/2014/main" id="{A31384C2-CDAF-63BC-624E-645BD7A8164B}"/>
                </a:ext>
              </a:extLst>
            </xdr:cNvPr>
            <xdr:cNvPicPr>
              <a:picLocks noChangeAspect="1" noChangeArrowheads="1"/>
              <a:extLst>
                <a:ext uri="{84589F7E-364E-4C9E-8A38-B11213B215E9}">
                  <a14:cameraTool cellRange="'KPI YOY'!$L$8" spid="_x0000_s11416"/>
                </a:ext>
              </a:extLst>
            </xdr:cNvPicPr>
          </xdr:nvPicPr>
          <xdr:blipFill>
            <a:blip xmlns:r="http://schemas.openxmlformats.org/officeDocument/2006/relationships" r:embed="rId10"/>
            <a:srcRect/>
            <a:stretch>
              <a:fillRect/>
            </a:stretch>
          </xdr:blipFill>
          <xdr:spPr bwMode="auto">
            <a:xfrm>
              <a:off x="13231090" y="2108970"/>
              <a:ext cx="874761" cy="2308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338668</xdr:colOff>
      <xdr:row>14</xdr:row>
      <xdr:rowOff>7697</xdr:rowOff>
    </xdr:from>
    <xdr:to>
      <xdr:col>9</xdr:col>
      <xdr:colOff>400243</xdr:colOff>
      <xdr:row>26</xdr:row>
      <xdr:rowOff>115455</xdr:rowOff>
    </xdr:to>
    <xdr:sp macro="" textlink="">
      <xdr:nvSpPr>
        <xdr:cNvPr id="58" name="Rectangle: Rounded Corners 57">
          <a:extLst>
            <a:ext uri="{FF2B5EF4-FFF2-40B4-BE49-F238E27FC236}">
              <a16:creationId xmlns:a16="http://schemas.microsoft.com/office/drawing/2014/main" id="{81331A2E-A142-EF2C-17B2-AA3871626CB2}"/>
            </a:ext>
          </a:extLst>
        </xdr:cNvPr>
        <xdr:cNvSpPr/>
      </xdr:nvSpPr>
      <xdr:spPr>
        <a:xfrm>
          <a:off x="338668" y="2593879"/>
          <a:ext cx="5534120" cy="2324485"/>
        </a:xfrm>
        <a:prstGeom prst="roundRect">
          <a:avLst>
            <a:gd name="adj" fmla="val 640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554184</xdr:colOff>
      <xdr:row>13</xdr:row>
      <xdr:rowOff>169333</xdr:rowOff>
    </xdr:from>
    <xdr:to>
      <xdr:col>17</xdr:col>
      <xdr:colOff>307879</xdr:colOff>
      <xdr:row>26</xdr:row>
      <xdr:rowOff>123152</xdr:rowOff>
    </xdr:to>
    <xdr:sp macro="" textlink="">
      <xdr:nvSpPr>
        <xdr:cNvPr id="59" name="Rectangle: Rounded Corners 58">
          <a:extLst>
            <a:ext uri="{FF2B5EF4-FFF2-40B4-BE49-F238E27FC236}">
              <a16:creationId xmlns:a16="http://schemas.microsoft.com/office/drawing/2014/main" id="{9C6022D7-C900-B704-7C4D-EB2E9F5D583F}"/>
            </a:ext>
          </a:extLst>
        </xdr:cNvPr>
        <xdr:cNvSpPr/>
      </xdr:nvSpPr>
      <xdr:spPr>
        <a:xfrm>
          <a:off x="6026729" y="2570788"/>
          <a:ext cx="4618180" cy="2355273"/>
        </a:xfrm>
        <a:prstGeom prst="roundRect">
          <a:avLst>
            <a:gd name="adj" fmla="val 640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415638</xdr:colOff>
      <xdr:row>13</xdr:row>
      <xdr:rowOff>146242</xdr:rowOff>
    </xdr:from>
    <xdr:to>
      <xdr:col>23</xdr:col>
      <xdr:colOff>377151</xdr:colOff>
      <xdr:row>26</xdr:row>
      <xdr:rowOff>130849</xdr:rowOff>
    </xdr:to>
    <xdr:sp macro="" textlink="">
      <xdr:nvSpPr>
        <xdr:cNvPr id="60" name="Rectangle: Rounded Corners 59">
          <a:extLst>
            <a:ext uri="{FF2B5EF4-FFF2-40B4-BE49-F238E27FC236}">
              <a16:creationId xmlns:a16="http://schemas.microsoft.com/office/drawing/2014/main" id="{3E8F713B-58B6-A403-25EC-37C5FFAAEDCC}"/>
            </a:ext>
          </a:extLst>
        </xdr:cNvPr>
        <xdr:cNvSpPr/>
      </xdr:nvSpPr>
      <xdr:spPr>
        <a:xfrm>
          <a:off x="10752668" y="2547697"/>
          <a:ext cx="3609877" cy="2386061"/>
        </a:xfrm>
        <a:prstGeom prst="roundRect">
          <a:avLst>
            <a:gd name="adj" fmla="val 640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384849</xdr:colOff>
      <xdr:row>27</xdr:row>
      <xdr:rowOff>69274</xdr:rowOff>
    </xdr:from>
    <xdr:to>
      <xdr:col>9</xdr:col>
      <xdr:colOff>446424</xdr:colOff>
      <xdr:row>39</xdr:row>
      <xdr:rowOff>177031</xdr:rowOff>
    </xdr:to>
    <xdr:sp macro="" textlink="">
      <xdr:nvSpPr>
        <xdr:cNvPr id="61" name="Rectangle: Rounded Corners 60">
          <a:extLst>
            <a:ext uri="{FF2B5EF4-FFF2-40B4-BE49-F238E27FC236}">
              <a16:creationId xmlns:a16="http://schemas.microsoft.com/office/drawing/2014/main" id="{829A0EF4-BEDF-9DA2-3BBF-3A96670A5011}"/>
            </a:ext>
          </a:extLst>
        </xdr:cNvPr>
        <xdr:cNvSpPr/>
      </xdr:nvSpPr>
      <xdr:spPr>
        <a:xfrm>
          <a:off x="384849" y="5056910"/>
          <a:ext cx="5534120" cy="2324485"/>
        </a:xfrm>
        <a:prstGeom prst="roundRect">
          <a:avLst>
            <a:gd name="adj" fmla="val 640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577274</xdr:colOff>
      <xdr:row>27</xdr:row>
      <xdr:rowOff>61577</xdr:rowOff>
    </xdr:from>
    <xdr:to>
      <xdr:col>16</xdr:col>
      <xdr:colOff>30788</xdr:colOff>
      <xdr:row>39</xdr:row>
      <xdr:rowOff>169334</xdr:rowOff>
    </xdr:to>
    <xdr:sp macro="" textlink="">
      <xdr:nvSpPr>
        <xdr:cNvPr id="62" name="Rectangle: Rounded Corners 61">
          <a:extLst>
            <a:ext uri="{FF2B5EF4-FFF2-40B4-BE49-F238E27FC236}">
              <a16:creationId xmlns:a16="http://schemas.microsoft.com/office/drawing/2014/main" id="{025932A6-DC31-E42E-CF78-C1A8ECFB3CBA}"/>
            </a:ext>
          </a:extLst>
        </xdr:cNvPr>
        <xdr:cNvSpPr/>
      </xdr:nvSpPr>
      <xdr:spPr>
        <a:xfrm>
          <a:off x="6049819" y="5049213"/>
          <a:ext cx="3709939" cy="2324485"/>
        </a:xfrm>
        <a:prstGeom prst="roundRect">
          <a:avLst>
            <a:gd name="adj" fmla="val 640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146243</xdr:colOff>
      <xdr:row>27</xdr:row>
      <xdr:rowOff>30789</xdr:rowOff>
    </xdr:from>
    <xdr:to>
      <xdr:col>23</xdr:col>
      <xdr:colOff>438727</xdr:colOff>
      <xdr:row>39</xdr:row>
      <xdr:rowOff>138546</xdr:rowOff>
    </xdr:to>
    <xdr:sp macro="" textlink="">
      <xdr:nvSpPr>
        <xdr:cNvPr id="63" name="Rectangle: Rounded Corners 62">
          <a:extLst>
            <a:ext uri="{FF2B5EF4-FFF2-40B4-BE49-F238E27FC236}">
              <a16:creationId xmlns:a16="http://schemas.microsoft.com/office/drawing/2014/main" id="{7633617A-D27E-2BC9-4AA5-124D245EAA27}"/>
            </a:ext>
          </a:extLst>
        </xdr:cNvPr>
        <xdr:cNvSpPr/>
      </xdr:nvSpPr>
      <xdr:spPr>
        <a:xfrm>
          <a:off x="9875213" y="5018425"/>
          <a:ext cx="4548908" cy="2324485"/>
        </a:xfrm>
        <a:prstGeom prst="roundRect">
          <a:avLst>
            <a:gd name="adj" fmla="val 640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0</xdr:col>
      <xdr:colOff>431030</xdr:colOff>
      <xdr:row>14</xdr:row>
      <xdr:rowOff>38484</xdr:rowOff>
    </xdr:from>
    <xdr:to>
      <xdr:col>5</xdr:col>
      <xdr:colOff>484909</xdr:colOff>
      <xdr:row>16</xdr:row>
      <xdr:rowOff>30788</xdr:rowOff>
    </xdr:to>
    <xdr:sp macro="" textlink="">
      <xdr:nvSpPr>
        <xdr:cNvPr id="64" name="Rectangle: Rounded Corners 63">
          <a:extLst>
            <a:ext uri="{FF2B5EF4-FFF2-40B4-BE49-F238E27FC236}">
              <a16:creationId xmlns:a16="http://schemas.microsoft.com/office/drawing/2014/main" id="{6A6982E7-481C-4EBB-C45C-A9E07FF78811}"/>
            </a:ext>
          </a:extLst>
        </xdr:cNvPr>
        <xdr:cNvSpPr/>
      </xdr:nvSpPr>
      <xdr:spPr>
        <a:xfrm>
          <a:off x="431030" y="2624666"/>
          <a:ext cx="3094182" cy="361758"/>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Aptos Black" panose="020B0004020202020204" pitchFamily="34" charset="0"/>
            </a:rPr>
            <a:t>SALES AND PROFIT ANALYSIS</a:t>
          </a:r>
        </a:p>
      </xdr:txBody>
    </xdr:sp>
    <xdr:clientData/>
  </xdr:twoCellAnchor>
  <xdr:twoCellAnchor>
    <xdr:from>
      <xdr:col>0</xdr:col>
      <xdr:colOff>531091</xdr:colOff>
      <xdr:row>16</xdr:row>
      <xdr:rowOff>0</xdr:rowOff>
    </xdr:from>
    <xdr:to>
      <xdr:col>9</xdr:col>
      <xdr:colOff>369455</xdr:colOff>
      <xdr:row>26</xdr:row>
      <xdr:rowOff>107756</xdr:rowOff>
    </xdr:to>
    <xdr:graphicFrame macro="">
      <xdr:nvGraphicFramePr>
        <xdr:cNvPr id="73" name="Chart 72">
          <a:extLst>
            <a:ext uri="{FF2B5EF4-FFF2-40B4-BE49-F238E27FC236}">
              <a16:creationId xmlns:a16="http://schemas.microsoft.com/office/drawing/2014/main" id="{7F36F03B-DDE9-4302-81D7-665875DD0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600363</xdr:colOff>
      <xdr:row>14</xdr:row>
      <xdr:rowOff>69272</xdr:rowOff>
    </xdr:from>
    <xdr:to>
      <xdr:col>23</xdr:col>
      <xdr:colOff>46181</xdr:colOff>
      <xdr:row>16</xdr:row>
      <xdr:rowOff>61576</xdr:rowOff>
    </xdr:to>
    <xdr:sp macro="" textlink="">
      <xdr:nvSpPr>
        <xdr:cNvPr id="74" name="Rectangle: Rounded Corners 73">
          <a:extLst>
            <a:ext uri="{FF2B5EF4-FFF2-40B4-BE49-F238E27FC236}">
              <a16:creationId xmlns:a16="http://schemas.microsoft.com/office/drawing/2014/main" id="{2D266F06-6A10-A554-7D52-DA4306561EDA}"/>
            </a:ext>
          </a:extLst>
        </xdr:cNvPr>
        <xdr:cNvSpPr/>
      </xdr:nvSpPr>
      <xdr:spPr>
        <a:xfrm>
          <a:off x="10937393" y="2655454"/>
          <a:ext cx="3094182" cy="361758"/>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Aptos Black" panose="020B0004020202020204" pitchFamily="34" charset="0"/>
            </a:rPr>
            <a:t>CATEGORY</a:t>
          </a:r>
          <a:r>
            <a:rPr lang="en-US" sz="1400" baseline="0">
              <a:latin typeface="Aptos Black" panose="020B0004020202020204" pitchFamily="34" charset="0"/>
            </a:rPr>
            <a:t> WISE SALES SHARE %</a:t>
          </a:r>
          <a:endParaRPr lang="en-US" sz="1400">
            <a:latin typeface="Aptos Black" panose="020B0004020202020204" pitchFamily="34" charset="0"/>
          </a:endParaRPr>
        </a:p>
      </xdr:txBody>
    </xdr:sp>
    <xdr:clientData/>
  </xdr:twoCellAnchor>
  <xdr:twoCellAnchor>
    <xdr:from>
      <xdr:col>10</xdr:col>
      <xdr:colOff>84667</xdr:colOff>
      <xdr:row>16</xdr:row>
      <xdr:rowOff>123152</xdr:rowOff>
    </xdr:from>
    <xdr:to>
      <xdr:col>17</xdr:col>
      <xdr:colOff>130849</xdr:colOff>
      <xdr:row>26</xdr:row>
      <xdr:rowOff>23091</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74BAB948-0B61-4D8C-BC31-D56392C415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80667" y="3049232"/>
              <a:ext cx="4313382" cy="17287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492606</xdr:colOff>
      <xdr:row>16</xdr:row>
      <xdr:rowOff>138546</xdr:rowOff>
    </xdr:from>
    <xdr:to>
      <xdr:col>23</xdr:col>
      <xdr:colOff>223212</xdr:colOff>
      <xdr:row>25</xdr:row>
      <xdr:rowOff>169334</xdr:rowOff>
    </xdr:to>
    <xdr:graphicFrame macro="">
      <xdr:nvGraphicFramePr>
        <xdr:cNvPr id="76" name="Chart 75">
          <a:extLst>
            <a:ext uri="{FF2B5EF4-FFF2-40B4-BE49-F238E27FC236}">
              <a16:creationId xmlns:a16="http://schemas.microsoft.com/office/drawing/2014/main" id="{D3CE7603-8D40-4151-942B-6B12E414D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584970</xdr:colOff>
      <xdr:row>14</xdr:row>
      <xdr:rowOff>30787</xdr:rowOff>
    </xdr:from>
    <xdr:to>
      <xdr:col>15</xdr:col>
      <xdr:colOff>30788</xdr:colOff>
      <xdr:row>16</xdr:row>
      <xdr:rowOff>23091</xdr:rowOff>
    </xdr:to>
    <xdr:sp macro="" textlink="">
      <xdr:nvSpPr>
        <xdr:cNvPr id="77" name="Rectangle: Rounded Corners 76">
          <a:extLst>
            <a:ext uri="{FF2B5EF4-FFF2-40B4-BE49-F238E27FC236}">
              <a16:creationId xmlns:a16="http://schemas.microsoft.com/office/drawing/2014/main" id="{0FA1168B-AD2E-4BAC-53B4-5332F833CD12}"/>
            </a:ext>
          </a:extLst>
        </xdr:cNvPr>
        <xdr:cNvSpPr/>
      </xdr:nvSpPr>
      <xdr:spPr>
        <a:xfrm>
          <a:off x="6057515" y="2616969"/>
          <a:ext cx="3094182" cy="361758"/>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Aptos Black" panose="020B0004020202020204" pitchFamily="34" charset="0"/>
            </a:rPr>
            <a:t>CATEGORY</a:t>
          </a:r>
          <a:r>
            <a:rPr lang="en-US" sz="1400" baseline="0">
              <a:latin typeface="Aptos Black" panose="020B0004020202020204" pitchFamily="34" charset="0"/>
            </a:rPr>
            <a:t> WISE PROFIT</a:t>
          </a:r>
          <a:endParaRPr lang="en-US" sz="1400">
            <a:latin typeface="Aptos Black" panose="020B0004020202020204" pitchFamily="34" charset="0"/>
          </a:endParaRPr>
        </a:p>
      </xdr:txBody>
    </xdr:sp>
    <xdr:clientData/>
  </xdr:twoCellAnchor>
  <xdr:twoCellAnchor>
    <xdr:from>
      <xdr:col>0</xdr:col>
      <xdr:colOff>492606</xdr:colOff>
      <xdr:row>27</xdr:row>
      <xdr:rowOff>153939</xdr:rowOff>
    </xdr:from>
    <xdr:to>
      <xdr:col>5</xdr:col>
      <xdr:colOff>508001</xdr:colOff>
      <xdr:row>29</xdr:row>
      <xdr:rowOff>146242</xdr:rowOff>
    </xdr:to>
    <xdr:sp macro="" textlink="">
      <xdr:nvSpPr>
        <xdr:cNvPr id="78" name="Rectangle: Rounded Corners 77">
          <a:extLst>
            <a:ext uri="{FF2B5EF4-FFF2-40B4-BE49-F238E27FC236}">
              <a16:creationId xmlns:a16="http://schemas.microsoft.com/office/drawing/2014/main" id="{CB850F0E-2245-5DEB-F01B-90FD239EEC1F}"/>
            </a:ext>
          </a:extLst>
        </xdr:cNvPr>
        <xdr:cNvSpPr/>
      </xdr:nvSpPr>
      <xdr:spPr>
        <a:xfrm>
          <a:off x="492606" y="5141575"/>
          <a:ext cx="3055698" cy="361758"/>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Aptos Black" panose="020B0004020202020204" pitchFamily="34" charset="0"/>
            </a:rPr>
            <a:t>SALES BY</a:t>
          </a:r>
          <a:r>
            <a:rPr lang="en-US" sz="1400" baseline="0">
              <a:latin typeface="Aptos Black" panose="020B0004020202020204" pitchFamily="34" charset="0"/>
            </a:rPr>
            <a:t> STATE</a:t>
          </a:r>
          <a:endParaRPr lang="en-US" sz="1400">
            <a:latin typeface="Aptos Black" panose="020B0004020202020204" pitchFamily="34" charset="0"/>
          </a:endParaRPr>
        </a:p>
      </xdr:txBody>
    </xdr:sp>
    <xdr:clientData/>
  </xdr:twoCellAnchor>
  <xdr:twoCellAnchor>
    <xdr:from>
      <xdr:col>0</xdr:col>
      <xdr:colOff>461819</xdr:colOff>
      <xdr:row>30</xdr:row>
      <xdr:rowOff>7698</xdr:rowOff>
    </xdr:from>
    <xdr:to>
      <xdr:col>9</xdr:col>
      <xdr:colOff>315576</xdr:colOff>
      <xdr:row>39</xdr:row>
      <xdr:rowOff>115454</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B76B7809-1663-4DB7-9818-3C6497B911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61819" y="5494098"/>
              <a:ext cx="5340157" cy="17536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38485</xdr:colOff>
      <xdr:row>27</xdr:row>
      <xdr:rowOff>138545</xdr:rowOff>
    </xdr:from>
    <xdr:to>
      <xdr:col>15</xdr:col>
      <xdr:colOff>53880</xdr:colOff>
      <xdr:row>29</xdr:row>
      <xdr:rowOff>130848</xdr:rowOff>
    </xdr:to>
    <xdr:sp macro="" textlink="">
      <xdr:nvSpPr>
        <xdr:cNvPr id="80" name="Rectangle: Rounded Corners 79">
          <a:extLst>
            <a:ext uri="{FF2B5EF4-FFF2-40B4-BE49-F238E27FC236}">
              <a16:creationId xmlns:a16="http://schemas.microsoft.com/office/drawing/2014/main" id="{FB1D2CA9-4B10-C6A3-3856-979016419BD0}"/>
            </a:ext>
          </a:extLst>
        </xdr:cNvPr>
        <xdr:cNvSpPr/>
      </xdr:nvSpPr>
      <xdr:spPr>
        <a:xfrm>
          <a:off x="6119091" y="5126181"/>
          <a:ext cx="3055698" cy="361758"/>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Aptos Black" panose="020B0004020202020204" pitchFamily="34" charset="0"/>
            </a:rPr>
            <a:t>TOP</a:t>
          </a:r>
          <a:r>
            <a:rPr lang="en-US" sz="1400" baseline="0">
              <a:latin typeface="Aptos Black" panose="020B0004020202020204" pitchFamily="34" charset="0"/>
            </a:rPr>
            <a:t> 10 SUB CATEGORIES</a:t>
          </a:r>
          <a:endParaRPr lang="en-US" sz="1400">
            <a:latin typeface="Aptos Black" panose="020B0004020202020204" pitchFamily="34" charset="0"/>
          </a:endParaRPr>
        </a:p>
      </xdr:txBody>
    </xdr:sp>
    <xdr:clientData/>
  </xdr:twoCellAnchor>
  <xdr:twoCellAnchor>
    <xdr:from>
      <xdr:col>10</xdr:col>
      <xdr:colOff>184727</xdr:colOff>
      <xdr:row>30</xdr:row>
      <xdr:rowOff>46182</xdr:rowOff>
    </xdr:from>
    <xdr:to>
      <xdr:col>15</xdr:col>
      <xdr:colOff>546485</xdr:colOff>
      <xdr:row>39</xdr:row>
      <xdr:rowOff>15394</xdr:rowOff>
    </xdr:to>
    <xdr:graphicFrame macro="">
      <xdr:nvGraphicFramePr>
        <xdr:cNvPr id="81" name="Chart 80">
          <a:extLst>
            <a:ext uri="{FF2B5EF4-FFF2-40B4-BE49-F238E27FC236}">
              <a16:creationId xmlns:a16="http://schemas.microsoft.com/office/drawing/2014/main" id="{8DE2A4E9-91BB-48D4-B990-1735ECAA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238606</xdr:colOff>
      <xdr:row>27</xdr:row>
      <xdr:rowOff>123152</xdr:rowOff>
    </xdr:from>
    <xdr:to>
      <xdr:col>21</xdr:col>
      <xdr:colOff>254001</xdr:colOff>
      <xdr:row>29</xdr:row>
      <xdr:rowOff>115455</xdr:rowOff>
    </xdr:to>
    <xdr:sp macro="" textlink="">
      <xdr:nvSpPr>
        <xdr:cNvPr id="10" name="Rectangle: Rounded Corners 9">
          <a:extLst>
            <a:ext uri="{FF2B5EF4-FFF2-40B4-BE49-F238E27FC236}">
              <a16:creationId xmlns:a16="http://schemas.microsoft.com/office/drawing/2014/main" id="{E7E0AF45-2424-A2AD-A23D-A5300CB54322}"/>
            </a:ext>
          </a:extLst>
        </xdr:cNvPr>
        <xdr:cNvSpPr/>
      </xdr:nvSpPr>
      <xdr:spPr>
        <a:xfrm>
          <a:off x="9967576" y="5110788"/>
          <a:ext cx="3055698" cy="361758"/>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Aptos Black" panose="020B0004020202020204" pitchFamily="34" charset="0"/>
            </a:rPr>
            <a:t>FILTERS</a:t>
          </a:r>
        </a:p>
      </xdr:txBody>
    </xdr:sp>
    <xdr:clientData/>
  </xdr:twoCellAnchor>
  <xdr:twoCellAnchor editAs="oneCell">
    <xdr:from>
      <xdr:col>16</xdr:col>
      <xdr:colOff>207819</xdr:colOff>
      <xdr:row>30</xdr:row>
      <xdr:rowOff>86668</xdr:rowOff>
    </xdr:from>
    <xdr:to>
      <xdr:col>18</xdr:col>
      <xdr:colOff>315576</xdr:colOff>
      <xdr:row>38</xdr:row>
      <xdr:rowOff>63578</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FE492987-5CEF-4B68-8119-9608CB46554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936789" y="5628486"/>
              <a:ext cx="1323878" cy="14547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76969</xdr:colOff>
      <xdr:row>30</xdr:row>
      <xdr:rowOff>61576</xdr:rowOff>
    </xdr:from>
    <xdr:to>
      <xdr:col>23</xdr:col>
      <xdr:colOff>200121</xdr:colOff>
      <xdr:row>38</xdr:row>
      <xdr:rowOff>53879</xdr:rowOff>
    </xdr:to>
    <mc:AlternateContent xmlns:mc="http://schemas.openxmlformats.org/markup-compatibility/2006" xmlns:a14="http://schemas.microsoft.com/office/drawing/2010/main">
      <mc:Choice Requires="a14">
        <xdr:graphicFrame macro="">
          <xdr:nvGraphicFramePr>
            <xdr:cNvPr id="19" name="Segment 1">
              <a:extLst>
                <a:ext uri="{FF2B5EF4-FFF2-40B4-BE49-F238E27FC236}">
                  <a16:creationId xmlns:a16="http://schemas.microsoft.com/office/drawing/2014/main" id="{7304DFCE-384B-4E3F-AA03-0907029D06C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46242" y="5603394"/>
              <a:ext cx="1339273" cy="1470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508001</xdr:colOff>
      <xdr:row>30</xdr:row>
      <xdr:rowOff>92364</xdr:rowOff>
    </xdr:from>
    <xdr:to>
      <xdr:col>20</xdr:col>
      <xdr:colOff>546486</xdr:colOff>
      <xdr:row>38</xdr:row>
      <xdr:rowOff>61576</xdr:rowOff>
    </xdr:to>
    <mc:AlternateContent xmlns:mc="http://schemas.openxmlformats.org/markup-compatibility/2006" xmlns:a14="http://schemas.microsoft.com/office/drawing/2010/main">
      <mc:Choice Requires="a14">
        <xdr:graphicFrame macro="">
          <xdr:nvGraphicFramePr>
            <xdr:cNvPr id="21" name="Region 1">
              <a:extLst>
                <a:ext uri="{FF2B5EF4-FFF2-40B4-BE49-F238E27FC236}">
                  <a16:creationId xmlns:a16="http://schemas.microsoft.com/office/drawing/2014/main" id="{AD042464-E526-462C-BEC4-D697C97D12B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453092" y="5634182"/>
              <a:ext cx="1254606" cy="1447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83820</xdr:colOff>
      <xdr:row>17</xdr:row>
      <xdr:rowOff>22860</xdr:rowOff>
    </xdr:from>
    <xdr:to>
      <xdr:col>1</xdr:col>
      <xdr:colOff>457200</xdr:colOff>
      <xdr:row>19</xdr:row>
      <xdr:rowOff>99060</xdr:rowOff>
    </xdr:to>
    <xdr:graphicFrame macro="">
      <xdr:nvGraphicFramePr>
        <xdr:cNvPr id="2" name="Chart 1">
          <a:extLst>
            <a:ext uri="{FF2B5EF4-FFF2-40B4-BE49-F238E27FC236}">
              <a16:creationId xmlns:a16="http://schemas.microsoft.com/office/drawing/2014/main" id="{3BB55E73-FA08-4529-F349-3F28AA2C6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17</xdr:row>
      <xdr:rowOff>15240</xdr:rowOff>
    </xdr:from>
    <xdr:to>
      <xdr:col>4</xdr:col>
      <xdr:colOff>579120</xdr:colOff>
      <xdr:row>19</xdr:row>
      <xdr:rowOff>121920</xdr:rowOff>
    </xdr:to>
    <xdr:graphicFrame macro="">
      <xdr:nvGraphicFramePr>
        <xdr:cNvPr id="5" name="Chart 4">
          <a:extLst>
            <a:ext uri="{FF2B5EF4-FFF2-40B4-BE49-F238E27FC236}">
              <a16:creationId xmlns:a16="http://schemas.microsoft.com/office/drawing/2014/main" id="{217F1F34-D0C9-716C-7789-BF2BF7D092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167640</xdr:colOff>
      <xdr:row>16</xdr:row>
      <xdr:rowOff>160020</xdr:rowOff>
    </xdr:from>
    <xdr:to>
      <xdr:col>7</xdr:col>
      <xdr:colOff>883920</xdr:colOff>
      <xdr:row>19</xdr:row>
      <xdr:rowOff>99060</xdr:rowOff>
    </xdr:to>
    <xdr:graphicFrame macro="">
      <xdr:nvGraphicFramePr>
        <xdr:cNvPr id="6" name="Chart 5">
          <a:extLst>
            <a:ext uri="{FF2B5EF4-FFF2-40B4-BE49-F238E27FC236}">
              <a16:creationId xmlns:a16="http://schemas.microsoft.com/office/drawing/2014/main" id="{4499B18A-E322-5273-A972-17C588B43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198120</xdr:colOff>
      <xdr:row>17</xdr:row>
      <xdr:rowOff>171450</xdr:rowOff>
    </xdr:from>
    <xdr:to>
      <xdr:col>11</xdr:col>
      <xdr:colOff>381000</xdr:colOff>
      <xdr:row>20</xdr:row>
      <xdr:rowOff>76200</xdr:rowOff>
    </xdr:to>
    <xdr:graphicFrame macro="">
      <xdr:nvGraphicFramePr>
        <xdr:cNvPr id="7" name="Chart 6">
          <a:extLst>
            <a:ext uri="{FF2B5EF4-FFF2-40B4-BE49-F238E27FC236}">
              <a16:creationId xmlns:a16="http://schemas.microsoft.com/office/drawing/2014/main" id="{EE1674BD-7F72-96A4-F726-89C6ABAEA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22860</xdr:colOff>
      <xdr:row>16</xdr:row>
      <xdr:rowOff>125730</xdr:rowOff>
    </xdr:from>
    <xdr:to>
      <xdr:col>14</xdr:col>
      <xdr:colOff>838200</xdr:colOff>
      <xdr:row>19</xdr:row>
      <xdr:rowOff>175260</xdr:rowOff>
    </xdr:to>
    <xdr:graphicFrame macro="">
      <xdr:nvGraphicFramePr>
        <xdr:cNvPr id="8" name="Chart 7">
          <a:extLst>
            <a:ext uri="{FF2B5EF4-FFF2-40B4-BE49-F238E27FC236}">
              <a16:creationId xmlns:a16="http://schemas.microsoft.com/office/drawing/2014/main" id="{957C84E9-F5E6-84AB-CEE8-A135C49E5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121920</xdr:colOff>
      <xdr:row>26</xdr:row>
      <xdr:rowOff>114300</xdr:rowOff>
    </xdr:from>
    <xdr:to>
      <xdr:col>13</xdr:col>
      <xdr:colOff>685800</xdr:colOff>
      <xdr:row>29</xdr:row>
      <xdr:rowOff>53340</xdr:rowOff>
    </xdr:to>
    <xdr:sp macro="" textlink="">
      <xdr:nvSpPr>
        <xdr:cNvPr id="9" name="Rectangle: Rounded Corners 8">
          <a:extLst>
            <a:ext uri="{FF2B5EF4-FFF2-40B4-BE49-F238E27FC236}">
              <a16:creationId xmlns:a16="http://schemas.microsoft.com/office/drawing/2014/main" id="{47C65E89-70B5-32C8-0948-EE55D67E0FDD}"/>
            </a:ext>
          </a:extLst>
        </xdr:cNvPr>
        <xdr:cNvSpPr/>
      </xdr:nvSpPr>
      <xdr:spPr>
        <a:xfrm>
          <a:off x="9662160" y="4869180"/>
          <a:ext cx="1173480" cy="4876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8457"/>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215065</xdr:colOff>
      <xdr:row>23</xdr:row>
      <xdr:rowOff>95751</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15065" y="4154404"/>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308810</xdr:colOff>
      <xdr:row>24</xdr:row>
      <xdr:rowOff>32585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308810" y="4267701"/>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23</xdr:row>
      <xdr:rowOff>105275</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19963" y="4163928"/>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15540</xdr:colOff>
      <xdr:row>24</xdr:row>
      <xdr:rowOff>7018</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57561" y="424213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450683</xdr:colOff>
      <xdr:row>23</xdr:row>
      <xdr:rowOff>57149</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60494" y="4115802"/>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547938</xdr:colOff>
      <xdr:row>23</xdr:row>
      <xdr:rowOff>159418</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57749" y="4218071"/>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9126"/>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4.xml><?xml version="1.0" encoding="utf-8"?>
<xdr:wsDr xmlns:xdr="http://schemas.openxmlformats.org/drawingml/2006/spreadsheetDrawing" xmlns:a="http://schemas.openxmlformats.org/drawingml/2006/main">
  <xdr:twoCellAnchor>
    <xdr:from>
      <xdr:col>5</xdr:col>
      <xdr:colOff>586740</xdr:colOff>
      <xdr:row>2</xdr:row>
      <xdr:rowOff>160020</xdr:rowOff>
    </xdr:from>
    <xdr:to>
      <xdr:col>12</xdr:col>
      <xdr:colOff>60960</xdr:colOff>
      <xdr:row>17</xdr:row>
      <xdr:rowOff>121920</xdr:rowOff>
    </xdr:to>
    <xdr:graphicFrame macro="">
      <xdr:nvGraphicFramePr>
        <xdr:cNvPr id="2" name="Chart 1">
          <a:extLst>
            <a:ext uri="{FF2B5EF4-FFF2-40B4-BE49-F238E27FC236}">
              <a16:creationId xmlns:a16="http://schemas.microsoft.com/office/drawing/2014/main" id="{8073BBE3-8FC3-EAF3-EF88-CE3612F2B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3</xdr:row>
      <xdr:rowOff>34290</xdr:rowOff>
    </xdr:from>
    <xdr:to>
      <xdr:col>15</xdr:col>
      <xdr:colOff>304800</xdr:colOff>
      <xdr:row>18</xdr:row>
      <xdr:rowOff>34290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5266C6C-2245-9539-7508-BA37D2AF7E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9780" y="582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3</xdr:row>
      <xdr:rowOff>167640</xdr:rowOff>
    </xdr:from>
    <xdr:to>
      <xdr:col>10</xdr:col>
      <xdr:colOff>548640</xdr:colOff>
      <xdr:row>17</xdr:row>
      <xdr:rowOff>74295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D7F76C4-80F1-C60F-02A8-2F39790E820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98820" y="716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6</xdr:row>
      <xdr:rowOff>99060</xdr:rowOff>
    </xdr:from>
    <xdr:to>
      <xdr:col>11</xdr:col>
      <xdr:colOff>419100</xdr:colOff>
      <xdr:row>20</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34884F9-38FD-0A4D-12C4-F30E4D4B8C8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1963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9</xdr:row>
      <xdr:rowOff>30480</xdr:rowOff>
    </xdr:from>
    <xdr:to>
      <xdr:col>12</xdr:col>
      <xdr:colOff>289560</xdr:colOff>
      <xdr:row>22</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55809E7-6B91-35FB-E747-16575F91278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8940" y="1676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2</xdr:row>
      <xdr:rowOff>38100</xdr:rowOff>
    </xdr:from>
    <xdr:to>
      <xdr:col>9</xdr:col>
      <xdr:colOff>480060</xdr:colOff>
      <xdr:row>16</xdr:row>
      <xdr:rowOff>0</xdr:rowOff>
    </xdr:to>
    <xdr:graphicFrame macro="">
      <xdr:nvGraphicFramePr>
        <xdr:cNvPr id="2" name="Chart 1">
          <a:extLst>
            <a:ext uri="{FF2B5EF4-FFF2-40B4-BE49-F238E27FC236}">
              <a16:creationId xmlns:a16="http://schemas.microsoft.com/office/drawing/2014/main" id="{A7E187BA-F936-7AC7-E996-87C38F02F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548640</xdr:colOff>
      <xdr:row>32</xdr:row>
      <xdr:rowOff>80010</xdr:rowOff>
    </xdr:from>
    <xdr:to>
      <xdr:col>15</xdr:col>
      <xdr:colOff>243840</xdr:colOff>
      <xdr:row>47</xdr:row>
      <xdr:rowOff>80010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9C03F96-354C-2B1F-BD02-59F74B7A2E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8820" y="59321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373380</xdr:colOff>
      <xdr:row>2</xdr:row>
      <xdr:rowOff>30480</xdr:rowOff>
    </xdr:from>
    <xdr:to>
      <xdr:col>12</xdr:col>
      <xdr:colOff>129540</xdr:colOff>
      <xdr:row>14</xdr:row>
      <xdr:rowOff>175260</xdr:rowOff>
    </xdr:to>
    <xdr:graphicFrame macro="">
      <xdr:nvGraphicFramePr>
        <xdr:cNvPr id="2" name="Chart 1">
          <a:extLst>
            <a:ext uri="{FF2B5EF4-FFF2-40B4-BE49-F238E27FC236}">
              <a16:creationId xmlns:a16="http://schemas.microsoft.com/office/drawing/2014/main" id="{C0BE92A1-830F-9F0F-94E6-F7CECFD09B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9376" refreshedDate="46017.951050578704" createdVersion="8" refreshedVersion="8" minRefreshableVersion="3" recordCount="9994" xr:uid="{D151178D-8219-4A84-9865-EF77F8B9197D}">
  <cacheSource type="worksheet">
    <worksheetSource name="Sales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6111240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5C03DC-47FB-47C8-B58B-8A1CCCE9C19C}"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7DE85F-AA6E-4710-B189-068DD8FEB0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E22F0E-B5CD-4743-B9C7-CDDB6A83ED0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n=" "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443BEE-7BE6-4D96-BD3E-7B8ECCE45DA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K3:L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4E9F54-3C9C-4C76-BB50-C15681A4A96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26CFE8-740F-4586-BF0F-1428C669593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1895B5-3A08-40B3-8A37-BEE9161635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0D4ADF-2514-4BEB-A810-2DCB1121A5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EC7025-DB36-427F-972E-95E2D7F2D98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8BB5E9-96F5-4050-9D81-B90D871DB15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83D234-BE8F-436F-B561-4475FD74571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14"/>
    </i>
    <i>
      <x v="16"/>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9498EF-F515-455E-A884-D11944C77354}" sourceName="Year">
  <pivotTables>
    <pivotTable tabId="5" name="PivotTable2"/>
    <pivotTable tabId="4" name="PivotTable1"/>
    <pivotTable tabId="9" name="PivotTable10"/>
    <pivotTable tabId="9" name="PivotTable11"/>
    <pivotTable tabId="9" name="PivotTable12"/>
    <pivotTable tabId="9" name="PivotTable6"/>
    <pivotTable tabId="9" name="PivotTable7"/>
    <pivotTable tabId="7" name="PivotTable4"/>
    <pivotTable tabId="6" name="PivotTable3"/>
    <pivotTable tabId="8" name="PivotTable5"/>
  </pivotTables>
  <data>
    <tabular pivotCacheId="6111240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B7F5783-D016-454A-B355-D505781C36C2}" sourceName="Segment">
  <pivotTables>
    <pivotTable tabId="5" name="PivotTable2"/>
    <pivotTable tabId="4" name="PivotTable1"/>
    <pivotTable tabId="9" name="PivotTable10"/>
    <pivotTable tabId="9" name="PivotTable11"/>
    <pivotTable tabId="9" name="PivotTable12"/>
    <pivotTable tabId="9" name="PivotTable6"/>
    <pivotTable tabId="9" name="PivotTable7"/>
    <pivotTable tabId="7" name="PivotTable4"/>
    <pivotTable tabId="6" name="PivotTable3"/>
    <pivotTable tabId="8" name="PivotTable5"/>
  </pivotTables>
  <data>
    <tabular pivotCacheId="61112409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A5E2CB-437A-48CA-8637-3746083DB68E}" sourceName="Region">
  <pivotTables>
    <pivotTable tabId="5" name="PivotTable2"/>
    <pivotTable tabId="4" name="PivotTable1"/>
    <pivotTable tabId="9" name="PivotTable10"/>
    <pivotTable tabId="9" name="PivotTable11"/>
    <pivotTable tabId="9" name="PivotTable12"/>
    <pivotTable tabId="9" name="PivotTable6"/>
    <pivotTable tabId="9" name="PivotTable7"/>
    <pivotTable tabId="7" name="PivotTable4"/>
    <pivotTable tabId="6" name="PivotTable3"/>
    <pivotTable tabId="8" name="PivotTable5"/>
  </pivotTables>
  <data>
    <tabular pivotCacheId="611124099">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A92A0CB-C2A8-42D6-9DCB-EE7C0CCA9AF9}" cache="Slicer_Year" caption="Year" style="AB" rowHeight="234950"/>
  <slicer name="Segment 1" xr10:uid="{76A68B61-0589-47C3-9A17-9359AFD0FE4A}" cache="Slicer_Segment" caption="Segment" style="AB" rowHeight="234950"/>
  <slicer name="Region 1" xr10:uid="{08E1C3A7-3317-421C-AB83-7B6AB281E876}"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E731DA0-67E4-44D4-92C5-A4B8571502D0}" cache="Slicer_Year" caption="Year" rowHeight="234950"/>
  <slicer name="Segment" xr10:uid="{9358137E-5EA8-4743-B6A3-7CE632E0AE39}" cache="Slicer_Segment" caption="Segment" rowHeight="234950"/>
  <slicer name="Region" xr10:uid="{0CC3DB2F-AD70-4CA5-9A69-F8AC55B1CD31}"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6A2E7-6473-438A-83D7-67A8C44BC8D7}">
  <dimension ref="A3:L11"/>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2" bestFit="1" customWidth="1"/>
    <col min="10" max="10" width="10" bestFit="1" customWidth="1"/>
    <col min="11" max="11" width="12" bestFit="1" customWidth="1"/>
    <col min="12" max="12" width="12.6640625" bestFit="1" customWidth="1"/>
  </cols>
  <sheetData>
    <row r="3" spans="1:12" x14ac:dyDescent="0.3">
      <c r="A3" s="6" t="s">
        <v>10933</v>
      </c>
      <c r="B3" s="5" t="s">
        <v>10947</v>
      </c>
      <c r="C3" s="27" t="s">
        <v>10948</v>
      </c>
      <c r="D3" s="27" t="s">
        <v>10950</v>
      </c>
      <c r="E3" s="27" t="s">
        <v>10951</v>
      </c>
      <c r="F3" s="11" t="s">
        <v>10952</v>
      </c>
    </row>
    <row r="4" spans="1:12" x14ac:dyDescent="0.3">
      <c r="A4" s="8">
        <v>2011</v>
      </c>
      <c r="B4" s="5">
        <v>484247.49810000096</v>
      </c>
      <c r="C4" s="27">
        <v>49543.974100000007</v>
      </c>
      <c r="D4" s="27">
        <v>7581</v>
      </c>
      <c r="E4" s="27">
        <v>1993</v>
      </c>
      <c r="F4" s="11">
        <v>0.10231126499236715</v>
      </c>
    </row>
    <row r="5" spans="1:12" x14ac:dyDescent="0.3">
      <c r="A5" s="9">
        <v>2012</v>
      </c>
      <c r="B5" s="12">
        <v>470532.50899999985</v>
      </c>
      <c r="C5" s="28">
        <v>61618.603700000051</v>
      </c>
      <c r="D5" s="28">
        <v>7979</v>
      </c>
      <c r="E5" s="28">
        <v>2102</v>
      </c>
      <c r="F5" s="13">
        <v>0.13095504034557592</v>
      </c>
    </row>
    <row r="6" spans="1:12" x14ac:dyDescent="0.3">
      <c r="A6" s="9">
        <v>2013</v>
      </c>
      <c r="B6" s="12">
        <v>608473.83000000066</v>
      </c>
      <c r="C6" s="28">
        <v>81726.930800000177</v>
      </c>
      <c r="D6" s="28">
        <v>9810</v>
      </c>
      <c r="E6" s="28">
        <v>2580</v>
      </c>
      <c r="F6" s="13">
        <v>0.13431461924993568</v>
      </c>
    </row>
    <row r="7" spans="1:12" x14ac:dyDescent="0.3">
      <c r="A7" s="29">
        <v>2014</v>
      </c>
      <c r="B7" s="30">
        <v>733947.0231999997</v>
      </c>
      <c r="C7" s="31">
        <v>93507.513099999967</v>
      </c>
      <c r="D7" s="31">
        <v>12503</v>
      </c>
      <c r="E7" s="31">
        <v>3319</v>
      </c>
      <c r="F7" s="32">
        <v>0.12740362743390987</v>
      </c>
      <c r="H7" s="33"/>
      <c r="K7" s="33"/>
    </row>
    <row r="8" spans="1:12" x14ac:dyDescent="0.3">
      <c r="H8" s="34">
        <f>(GETPIVOTDATA("Sum of Sales",$A$3,"Year",2014)/GETPIVOTDATA("Sum of Sales",$A$3,"Year",2013))-1</f>
        <v>0.20620967905883303</v>
      </c>
      <c r="I8" s="34">
        <f>(GETPIVOTDATA("Sum of Profit",$A$3,"Year",2014)/GETPIVOTDATA("Sum of Profit",$A$3,"Year",2013))-1</f>
        <v>0.14414565902185772</v>
      </c>
      <c r="J8" s="34">
        <f>(GETPIVOTDATA("Sum of Quantity",$A$3,"Year",2014)/GETPIVOTDATA("Sum of Quantity",$A$3,"Year",2013))-1</f>
        <v>0.27451580020387367</v>
      </c>
      <c r="K8" s="34">
        <f>(GETPIVOTDATA("Count of Order ID",$A$3,"Year",2014)/GETPIVOTDATA("Count of Order ID",$A$3,"Year",2013))-1</f>
        <v>0.2864341085271318</v>
      </c>
      <c r="L8" s="34">
        <f>(GETPIVOTDATA("Sum of Profit Margin",$A$3,"Year",2014)/GETPIVOTDATA("Sum of Profit Margin",$A$3,"Year",2013))-1</f>
        <v>-5.1453757264990463E-2</v>
      </c>
    </row>
    <row r="9" spans="1:12" x14ac:dyDescent="0.3">
      <c r="H9" s="33"/>
    </row>
    <row r="11" spans="1:12" x14ac:dyDescent="0.3">
      <c r="F11" s="33"/>
      <c r="H11" s="3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63EFB-C5EC-4B25-A785-0FB1D3C60EAF}">
  <dimension ref="A1"/>
  <sheetViews>
    <sheetView showGridLines="0" showRowColHeaders="0" tabSelected="1" zoomScale="99" workbookViewId="0">
      <selection activeCell="T42" sqref="T42"/>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1" sqref="C1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18" width="108.88671875" bestFit="1"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B6737-9C3C-4A6B-BA1F-95D07B0A4329}">
  <dimension ref="A3:O26"/>
  <sheetViews>
    <sheetView zoomScaleNormal="100" workbookViewId="0">
      <selection activeCell="I23" sqref="I23"/>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1" max="11" width="12.44140625" bestFit="1" customWidth="1"/>
    <col min="12" max="12" width="15.5546875" bestFit="1" customWidth="1"/>
    <col min="14" max="14" width="12.44140625" bestFit="1" customWidth="1"/>
    <col min="15" max="15" width="18" bestFit="1" customWidth="1"/>
  </cols>
  <sheetData>
    <row r="3" spans="1:15" x14ac:dyDescent="0.3">
      <c r="A3" s="6" t="s">
        <v>10933</v>
      </c>
      <c r="B3" s="7" t="s">
        <v>10947</v>
      </c>
      <c r="D3" s="6" t="s">
        <v>10933</v>
      </c>
      <c r="E3" s="7" t="s">
        <v>10948</v>
      </c>
      <c r="G3" s="6" t="s">
        <v>10933</v>
      </c>
      <c r="H3" s="7" t="s">
        <v>10950</v>
      </c>
      <c r="K3" s="6" t="s">
        <v>10933</v>
      </c>
      <c r="L3" s="7" t="s">
        <v>10951</v>
      </c>
      <c r="N3" s="6" t="s">
        <v>10933</v>
      </c>
      <c r="O3" s="7" t="s">
        <v>10952</v>
      </c>
    </row>
    <row r="4" spans="1:15" x14ac:dyDescent="0.3">
      <c r="A4" s="8" t="s">
        <v>10935</v>
      </c>
      <c r="B4" s="7">
        <v>14772.271000000001</v>
      </c>
      <c r="D4" s="8" t="s">
        <v>10935</v>
      </c>
      <c r="E4" s="7">
        <v>2005.48</v>
      </c>
      <c r="G4" s="8" t="s">
        <v>10935</v>
      </c>
      <c r="H4" s="7">
        <v>248</v>
      </c>
      <c r="K4" s="8" t="s">
        <v>10935</v>
      </c>
      <c r="L4" s="7">
        <v>55</v>
      </c>
      <c r="N4" s="8" t="s">
        <v>10935</v>
      </c>
      <c r="O4" s="7">
        <v>0.13575976232767459</v>
      </c>
    </row>
    <row r="5" spans="1:15" x14ac:dyDescent="0.3">
      <c r="A5" s="9" t="s">
        <v>10936</v>
      </c>
      <c r="B5" s="35">
        <v>6056.8219999999992</v>
      </c>
      <c r="D5" s="9" t="s">
        <v>10936</v>
      </c>
      <c r="E5" s="35">
        <v>1222.1665999999996</v>
      </c>
      <c r="G5" s="9" t="s">
        <v>10936</v>
      </c>
      <c r="H5" s="35">
        <v>145</v>
      </c>
      <c r="K5" s="9" t="s">
        <v>10936</v>
      </c>
      <c r="L5" s="35">
        <v>41</v>
      </c>
      <c r="N5" s="9" t="s">
        <v>10936</v>
      </c>
      <c r="O5" s="35">
        <v>0.20178347654925302</v>
      </c>
    </row>
    <row r="6" spans="1:15" x14ac:dyDescent="0.3">
      <c r="A6" s="9" t="s">
        <v>10937</v>
      </c>
      <c r="B6" s="35">
        <v>29706.876999999997</v>
      </c>
      <c r="D6" s="9" t="s">
        <v>10937</v>
      </c>
      <c r="E6" s="35">
        <v>8889.7468000000026</v>
      </c>
      <c r="G6" s="9" t="s">
        <v>10937</v>
      </c>
      <c r="H6" s="35">
        <v>303</v>
      </c>
      <c r="K6" s="9" t="s">
        <v>10937</v>
      </c>
      <c r="L6" s="35">
        <v>89</v>
      </c>
      <c r="N6" s="9" t="s">
        <v>10937</v>
      </c>
      <c r="O6" s="35">
        <v>0.29924878337093475</v>
      </c>
    </row>
    <row r="7" spans="1:15" x14ac:dyDescent="0.3">
      <c r="A7" s="9" t="s">
        <v>10938</v>
      </c>
      <c r="B7" s="35">
        <v>17217.65600000001</v>
      </c>
      <c r="D7" s="9" t="s">
        <v>10938</v>
      </c>
      <c r="E7" s="35">
        <v>2316.9691000000007</v>
      </c>
      <c r="G7" s="9" t="s">
        <v>10938</v>
      </c>
      <c r="H7" s="35">
        <v>380</v>
      </c>
      <c r="K7" s="9" t="s">
        <v>10938</v>
      </c>
      <c r="L7" s="35">
        <v>99</v>
      </c>
      <c r="N7" s="9" t="s">
        <v>10949</v>
      </c>
      <c r="O7" s="35">
        <v>0.13456936879212822</v>
      </c>
    </row>
    <row r="8" spans="1:15" x14ac:dyDescent="0.3">
      <c r="A8" s="9" t="s">
        <v>10939</v>
      </c>
      <c r="B8" s="35">
        <v>23093.624999999993</v>
      </c>
      <c r="D8" s="9" t="s">
        <v>10939</v>
      </c>
      <c r="E8" s="35">
        <v>3560.591100000001</v>
      </c>
      <c r="G8" s="9" t="s">
        <v>10939</v>
      </c>
      <c r="H8" s="35">
        <v>444</v>
      </c>
      <c r="K8" s="9" t="s">
        <v>10939</v>
      </c>
      <c r="L8" s="35">
        <v>113</v>
      </c>
      <c r="N8" s="9" t="s">
        <v>10939</v>
      </c>
      <c r="O8" s="35">
        <v>0.15418069272364135</v>
      </c>
    </row>
    <row r="9" spans="1:15" x14ac:dyDescent="0.3">
      <c r="A9" s="9" t="s">
        <v>10940</v>
      </c>
      <c r="B9" s="35">
        <v>30302.413499999995</v>
      </c>
      <c r="D9" s="9" t="s">
        <v>10940</v>
      </c>
      <c r="E9" s="35">
        <v>4812.8169999999982</v>
      </c>
      <c r="G9" s="9" t="s">
        <v>10940</v>
      </c>
      <c r="H9" s="35">
        <v>456</v>
      </c>
      <c r="K9" s="9" t="s">
        <v>10940</v>
      </c>
      <c r="L9" s="35">
        <v>119</v>
      </c>
      <c r="N9" s="9" t="s">
        <v>10940</v>
      </c>
      <c r="O9" s="35">
        <v>0.15882619382776222</v>
      </c>
    </row>
    <row r="10" spans="1:15" x14ac:dyDescent="0.3">
      <c r="A10" s="9" t="s">
        <v>10941</v>
      </c>
      <c r="B10" s="35">
        <v>31888.716</v>
      </c>
      <c r="D10" s="9" t="s">
        <v>10941</v>
      </c>
      <c r="E10" s="35">
        <v>3660.6013999999982</v>
      </c>
      <c r="G10" s="9" t="s">
        <v>10941</v>
      </c>
      <c r="H10" s="35">
        <v>462</v>
      </c>
      <c r="K10" s="9" t="s">
        <v>10941</v>
      </c>
      <c r="L10" s="35">
        <v>123</v>
      </c>
      <c r="N10" s="9" t="s">
        <v>10941</v>
      </c>
      <c r="O10" s="35">
        <v>0.11479300075926538</v>
      </c>
    </row>
    <row r="11" spans="1:15" x14ac:dyDescent="0.3">
      <c r="A11" s="9" t="s">
        <v>10942</v>
      </c>
      <c r="B11" s="35">
        <v>29796.72099999999</v>
      </c>
      <c r="D11" s="9" t="s">
        <v>10942</v>
      </c>
      <c r="E11" s="35">
        <v>5194.3459000000003</v>
      </c>
      <c r="G11" s="9" t="s">
        <v>10942</v>
      </c>
      <c r="H11" s="35">
        <v>597</v>
      </c>
      <c r="K11" s="9" t="s">
        <v>10942</v>
      </c>
      <c r="L11" s="35">
        <v>152</v>
      </c>
      <c r="N11" s="9" t="s">
        <v>10942</v>
      </c>
      <c r="O11" s="35">
        <v>0.17432609111586481</v>
      </c>
    </row>
    <row r="12" spans="1:15" x14ac:dyDescent="0.3">
      <c r="A12" s="9" t="s">
        <v>10943</v>
      </c>
      <c r="B12" s="35">
        <v>46247.402999999962</v>
      </c>
      <c r="D12" s="9" t="s">
        <v>10943</v>
      </c>
      <c r="E12" s="35">
        <v>9506.0924999999988</v>
      </c>
      <c r="G12" s="9" t="s">
        <v>10943</v>
      </c>
      <c r="H12" s="35">
        <v>861</v>
      </c>
      <c r="K12" s="9" t="s">
        <v>10943</v>
      </c>
      <c r="L12" s="35">
        <v>228</v>
      </c>
      <c r="N12" s="9" t="s">
        <v>10943</v>
      </c>
      <c r="O12" s="35">
        <v>0.2055486769711157</v>
      </c>
    </row>
    <row r="13" spans="1:15" x14ac:dyDescent="0.3">
      <c r="A13" s="9" t="s">
        <v>10944</v>
      </c>
      <c r="B13" s="35">
        <v>20669.599999999991</v>
      </c>
      <c r="D13" s="9" t="s">
        <v>10944</v>
      </c>
      <c r="E13" s="35">
        <v>2401.1716999999994</v>
      </c>
      <c r="G13" s="9" t="s">
        <v>10944</v>
      </c>
      <c r="H13" s="35">
        <v>483</v>
      </c>
      <c r="K13" s="9" t="s">
        <v>10944</v>
      </c>
      <c r="L13" s="35">
        <v>128</v>
      </c>
      <c r="N13" s="9" t="s">
        <v>10944</v>
      </c>
      <c r="O13" s="35">
        <v>0.11616923888222319</v>
      </c>
    </row>
    <row r="14" spans="1:15" x14ac:dyDescent="0.3">
      <c r="A14" s="9" t="s">
        <v>10945</v>
      </c>
      <c r="B14" s="35">
        <v>54086.964000000014</v>
      </c>
      <c r="D14" s="9" t="s">
        <v>10945</v>
      </c>
      <c r="E14" s="35">
        <v>7043.8192999999956</v>
      </c>
      <c r="G14" s="9" t="s">
        <v>10945</v>
      </c>
      <c r="H14" s="35">
        <v>1033</v>
      </c>
      <c r="K14" s="9" t="s">
        <v>10945</v>
      </c>
      <c r="L14" s="35">
        <v>253</v>
      </c>
      <c r="N14" s="9" t="s">
        <v>10945</v>
      </c>
      <c r="O14" s="35">
        <v>0.13023136776543778</v>
      </c>
    </row>
    <row r="15" spans="1:15" x14ac:dyDescent="0.3">
      <c r="A15" s="9" t="s">
        <v>10946</v>
      </c>
      <c r="B15" s="35">
        <v>59041.704499999913</v>
      </c>
      <c r="D15" s="9" t="s">
        <v>10946</v>
      </c>
      <c r="E15" s="35">
        <v>6836.8026000000045</v>
      </c>
      <c r="G15" s="9" t="s">
        <v>10946</v>
      </c>
      <c r="H15" s="35">
        <v>1065</v>
      </c>
      <c r="K15" s="9" t="s">
        <v>10946</v>
      </c>
      <c r="L15" s="35">
        <v>272</v>
      </c>
      <c r="N15" s="9" t="s">
        <v>10946</v>
      </c>
      <c r="O15" s="35">
        <v>0.11579615896759916</v>
      </c>
    </row>
    <row r="16" spans="1:15" x14ac:dyDescent="0.3">
      <c r="A16" s="10" t="s">
        <v>10934</v>
      </c>
      <c r="B16" s="36">
        <v>362880.77299999993</v>
      </c>
      <c r="D16" s="10" t="s">
        <v>10934</v>
      </c>
      <c r="E16" s="36">
        <v>57450.603999999999</v>
      </c>
      <c r="G16" s="10" t="s">
        <v>10934</v>
      </c>
      <c r="H16" s="36">
        <v>6477</v>
      </c>
      <c r="K16" s="10" t="s">
        <v>10934</v>
      </c>
      <c r="L16" s="36">
        <v>1672</v>
      </c>
      <c r="N16" s="10" t="s">
        <v>10934</v>
      </c>
      <c r="O16" s="36">
        <v>0.15831812615765103</v>
      </c>
    </row>
    <row r="21" spans="2:15" x14ac:dyDescent="0.3">
      <c r="B21" s="23">
        <f>GETPIVOTDATA("Sales",$A$3)</f>
        <v>362880.77299999993</v>
      </c>
      <c r="E21" s="24">
        <f>GETPIVOTDATA("Profit",$D$3)</f>
        <v>57450.603999999999</v>
      </c>
    </row>
    <row r="22" spans="2:15" x14ac:dyDescent="0.3">
      <c r="G22" s="25">
        <f>GETPIVOTDATA("Quantity",$G$3)</f>
        <v>6477</v>
      </c>
      <c r="L22" s="25">
        <f>GETPIVOTDATA("Order ID",$K$3)</f>
        <v>1672</v>
      </c>
      <c r="O22" s="26">
        <f>GETPIVOTDATA("Profit Margin",$N$3)</f>
        <v>0.15831812615765103</v>
      </c>
    </row>
    <row r="26" spans="2:15" x14ac:dyDescent="0.3">
      <c r="L26" t="s">
        <v>10949</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95" workbookViewId="0">
      <selection activeCell="W22" sqref="W2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AED4E-F4FB-468E-B3B8-B89313BBD347}">
  <dimension ref="A1"/>
  <sheetViews>
    <sheetView showRowColHeaders="0" workbookViewId="0">
      <selection activeCell="E8" sqref="E8"/>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57B3D-E4E2-4A6E-AE60-9B4C3EE3B6B6}">
  <dimension ref="A3:C16"/>
  <sheetViews>
    <sheetView workbookViewId="0">
      <selection activeCell="E9" sqref="E9"/>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10947</v>
      </c>
      <c r="C3" s="11" t="s">
        <v>10948</v>
      </c>
    </row>
    <row r="4" spans="1:3" x14ac:dyDescent="0.3">
      <c r="A4" s="8" t="s">
        <v>10935</v>
      </c>
      <c r="B4" s="14">
        <v>14772.271000000001</v>
      </c>
      <c r="C4" s="15">
        <v>2005.48</v>
      </c>
    </row>
    <row r="5" spans="1:3" x14ac:dyDescent="0.3">
      <c r="A5" s="9" t="s">
        <v>10936</v>
      </c>
      <c r="B5" s="16">
        <v>6056.8219999999992</v>
      </c>
      <c r="C5" s="17">
        <v>1222.1665999999996</v>
      </c>
    </row>
    <row r="6" spans="1:3" x14ac:dyDescent="0.3">
      <c r="A6" s="9" t="s">
        <v>10937</v>
      </c>
      <c r="B6" s="16">
        <v>29706.876999999997</v>
      </c>
      <c r="C6" s="17">
        <v>8889.7468000000026</v>
      </c>
    </row>
    <row r="7" spans="1:3" x14ac:dyDescent="0.3">
      <c r="A7" s="9" t="s">
        <v>10938</v>
      </c>
      <c r="B7" s="16">
        <v>17217.65600000001</v>
      </c>
      <c r="C7" s="17">
        <v>2316.9691000000007</v>
      </c>
    </row>
    <row r="8" spans="1:3" x14ac:dyDescent="0.3">
      <c r="A8" s="9" t="s">
        <v>10939</v>
      </c>
      <c r="B8" s="16">
        <v>23093.624999999993</v>
      </c>
      <c r="C8" s="17">
        <v>3560.591100000001</v>
      </c>
    </row>
    <row r="9" spans="1:3" x14ac:dyDescent="0.3">
      <c r="A9" s="9" t="s">
        <v>10940</v>
      </c>
      <c r="B9" s="16">
        <v>30302.413499999995</v>
      </c>
      <c r="C9" s="17">
        <v>4812.8169999999982</v>
      </c>
    </row>
    <row r="10" spans="1:3" x14ac:dyDescent="0.3">
      <c r="A10" s="9" t="s">
        <v>10941</v>
      </c>
      <c r="B10" s="16">
        <v>31888.716</v>
      </c>
      <c r="C10" s="17">
        <v>3660.6013999999982</v>
      </c>
    </row>
    <row r="11" spans="1:3" x14ac:dyDescent="0.3">
      <c r="A11" s="9" t="s">
        <v>10942</v>
      </c>
      <c r="B11" s="16">
        <v>29796.72099999999</v>
      </c>
      <c r="C11" s="17">
        <v>5194.3459000000003</v>
      </c>
    </row>
    <row r="12" spans="1:3" x14ac:dyDescent="0.3">
      <c r="A12" s="9" t="s">
        <v>10943</v>
      </c>
      <c r="B12" s="16">
        <v>46247.402999999962</v>
      </c>
      <c r="C12" s="17">
        <v>9506.0924999999988</v>
      </c>
    </row>
    <row r="13" spans="1:3" x14ac:dyDescent="0.3">
      <c r="A13" s="9" t="s">
        <v>10944</v>
      </c>
      <c r="B13" s="16">
        <v>20669.599999999991</v>
      </c>
      <c r="C13" s="17">
        <v>2401.1716999999994</v>
      </c>
    </row>
    <row r="14" spans="1:3" x14ac:dyDescent="0.3">
      <c r="A14" s="9" t="s">
        <v>10945</v>
      </c>
      <c r="B14" s="16">
        <v>54086.964000000014</v>
      </c>
      <c r="C14" s="17">
        <v>7043.8192999999956</v>
      </c>
    </row>
    <row r="15" spans="1:3" x14ac:dyDescent="0.3">
      <c r="A15" s="9" t="s">
        <v>10946</v>
      </c>
      <c r="B15" s="16">
        <v>59041.704499999913</v>
      </c>
      <c r="C15" s="17">
        <v>6836.8026000000045</v>
      </c>
    </row>
    <row r="16" spans="1:3" x14ac:dyDescent="0.3">
      <c r="A16" s="10" t="s">
        <v>10934</v>
      </c>
      <c r="B16" s="37">
        <v>362880.77299999993</v>
      </c>
      <c r="C16" s="38">
        <v>57450.603999999999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A064D-5783-41E3-AD8D-8B1401A8BBCE}">
  <dimension ref="A3:E7"/>
  <sheetViews>
    <sheetView workbookViewId="0">
      <selection activeCell="B5" sqref="B5"/>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6" t="s">
        <v>10933</v>
      </c>
      <c r="B3" s="7" t="s">
        <v>10948</v>
      </c>
      <c r="D3" s="18" t="s">
        <v>15</v>
      </c>
      <c r="E3" s="18" t="s">
        <v>21</v>
      </c>
    </row>
    <row r="4" spans="1:5" x14ac:dyDescent="0.3">
      <c r="A4" s="8" t="s">
        <v>71</v>
      </c>
      <c r="B4" s="7">
        <v>27785.568099999986</v>
      </c>
      <c r="D4" t="str">
        <f>A4</f>
        <v>Technology</v>
      </c>
      <c r="E4" s="19">
        <f>GETPIVOTDATA("Profit",$A$3,"Category",A4)</f>
        <v>27785.568099999986</v>
      </c>
    </row>
    <row r="5" spans="1:5" x14ac:dyDescent="0.3">
      <c r="A5" s="9" t="s">
        <v>46</v>
      </c>
      <c r="B5" s="35">
        <v>25334.367899999965</v>
      </c>
      <c r="D5" t="str">
        <f t="shared" ref="D5:D6" si="0">A5</f>
        <v>Office Supplies</v>
      </c>
      <c r="E5" s="19">
        <f t="shared" ref="E5:E6" si="1">GETPIVOTDATA("Profit",$A$3,"Category",A5)</f>
        <v>25334.367899999965</v>
      </c>
    </row>
    <row r="6" spans="1:5" x14ac:dyDescent="0.3">
      <c r="A6" s="9" t="s">
        <v>32</v>
      </c>
      <c r="B6" s="35">
        <v>4330.6679999999942</v>
      </c>
      <c r="D6" t="str">
        <f t="shared" si="0"/>
        <v>Furniture</v>
      </c>
      <c r="E6" s="19">
        <f t="shared" si="1"/>
        <v>4330.6679999999942</v>
      </c>
    </row>
    <row r="7" spans="1:5" x14ac:dyDescent="0.3">
      <c r="A7" s="10" t="s">
        <v>10934</v>
      </c>
      <c r="B7" s="36">
        <v>57450.603999999948</v>
      </c>
      <c r="D7" t="str">
        <f>A7</f>
        <v>Grand Total</v>
      </c>
      <c r="E7" s="19">
        <f>GETPIVOTDATA("Profit",$A$3)</f>
        <v>57450.603999999948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98431-3296-4C36-A1FC-F0905A8894B2}">
  <dimension ref="A3:B7"/>
  <sheetViews>
    <sheetView workbookViewId="0">
      <selection activeCell="M16" sqref="M16"/>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0">
        <v>0.33015826661061459</v>
      </c>
    </row>
    <row r="5" spans="1:2" x14ac:dyDescent="0.3">
      <c r="A5" s="9" t="s">
        <v>46</v>
      </c>
      <c r="B5" s="21">
        <v>0.30335291420909755</v>
      </c>
    </row>
    <row r="6" spans="1:2" x14ac:dyDescent="0.3">
      <c r="A6" s="9" t="s">
        <v>71</v>
      </c>
      <c r="B6" s="21">
        <v>0.36648881918028781</v>
      </c>
    </row>
    <row r="7" spans="1:2" x14ac:dyDescent="0.3">
      <c r="A7" s="10" t="s">
        <v>10934</v>
      </c>
      <c r="B7" s="22">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F159B-9EEF-4A7A-ABC2-90FBBC71CB52}">
  <dimension ref="A3:F53"/>
  <sheetViews>
    <sheetView workbookViewId="0">
      <selection activeCell="I52" sqref="I52"/>
    </sheetView>
  </sheetViews>
  <sheetFormatPr defaultRowHeight="14.4" x14ac:dyDescent="0.3"/>
  <cols>
    <col min="1" max="1" width="12.44140625" bestFit="1" customWidth="1"/>
    <col min="2" max="2" width="11.21875" bestFit="1" customWidth="1"/>
    <col min="5" max="5" width="17.33203125" bestFit="1" customWidth="1"/>
  </cols>
  <sheetData>
    <row r="3" spans="1:6" x14ac:dyDescent="0.3">
      <c r="A3" s="6" t="s">
        <v>10933</v>
      </c>
      <c r="B3" s="7" t="s">
        <v>10947</v>
      </c>
    </row>
    <row r="4" spans="1:6" x14ac:dyDescent="0.3">
      <c r="A4" s="8" t="s">
        <v>310</v>
      </c>
      <c r="B4" s="7">
        <v>16424.422000000002</v>
      </c>
      <c r="E4" t="s">
        <v>11</v>
      </c>
      <c r="F4" t="s">
        <v>18</v>
      </c>
    </row>
    <row r="5" spans="1:6" x14ac:dyDescent="0.3">
      <c r="A5" s="9" t="s">
        <v>43</v>
      </c>
      <c r="B5" s="35">
        <v>229636.0800000001</v>
      </c>
      <c r="E5" t="str">
        <f>A4</f>
        <v>Arizona</v>
      </c>
      <c r="F5" s="19">
        <f>GETPIVOTDATA("Sales",$A$3,"State",A4)</f>
        <v>16424.422000000002</v>
      </c>
    </row>
    <row r="6" spans="1:6" x14ac:dyDescent="0.3">
      <c r="A6" s="9" t="s">
        <v>457</v>
      </c>
      <c r="B6" s="35">
        <v>15794.492000000002</v>
      </c>
      <c r="E6" t="str">
        <f t="shared" ref="E6:E50" si="0">A5</f>
        <v>California</v>
      </c>
      <c r="F6" s="19">
        <f t="shared" ref="F6:F49" si="1">GETPIVOTDATA("Sales",$A$3,"State",A5)</f>
        <v>229636.0800000001</v>
      </c>
    </row>
    <row r="7" spans="1:6" x14ac:dyDescent="0.3">
      <c r="A7" s="9" t="s">
        <v>6260</v>
      </c>
      <c r="B7" s="35">
        <v>1444.4959999999999</v>
      </c>
      <c r="E7" t="str">
        <f t="shared" si="0"/>
        <v>Colorado</v>
      </c>
      <c r="F7" s="19">
        <f t="shared" si="1"/>
        <v>15794.492000000002</v>
      </c>
    </row>
    <row r="8" spans="1:6" x14ac:dyDescent="0.3">
      <c r="A8" s="9" t="s">
        <v>1762</v>
      </c>
      <c r="B8" s="35">
        <v>898.08799999999997</v>
      </c>
      <c r="E8" t="str">
        <f t="shared" si="0"/>
        <v>Idaho</v>
      </c>
      <c r="F8" s="19">
        <f t="shared" si="1"/>
        <v>1444.4959999999999</v>
      </c>
    </row>
    <row r="9" spans="1:6" x14ac:dyDescent="0.3">
      <c r="A9" s="9" t="s">
        <v>1392</v>
      </c>
      <c r="B9" s="35">
        <v>6584.4140000000007</v>
      </c>
      <c r="E9" t="str">
        <f t="shared" si="0"/>
        <v>Montana</v>
      </c>
      <c r="F9" s="19">
        <f t="shared" si="1"/>
        <v>898.08799999999997</v>
      </c>
    </row>
    <row r="10" spans="1:6" x14ac:dyDescent="0.3">
      <c r="A10" s="9" t="s">
        <v>668</v>
      </c>
      <c r="B10" s="35">
        <v>2186.3240000000001</v>
      </c>
      <c r="E10" t="str">
        <f t="shared" si="0"/>
        <v>Nevada</v>
      </c>
      <c r="F10" s="19">
        <f t="shared" si="1"/>
        <v>6584.4140000000007</v>
      </c>
    </row>
    <row r="11" spans="1:6" x14ac:dyDescent="0.3">
      <c r="A11" s="9" t="s">
        <v>420</v>
      </c>
      <c r="B11" s="35">
        <v>8893.9329999999991</v>
      </c>
      <c r="E11" t="str">
        <f t="shared" si="0"/>
        <v>New Mexico</v>
      </c>
      <c r="F11" s="19">
        <f t="shared" si="1"/>
        <v>2186.3240000000001</v>
      </c>
    </row>
    <row r="12" spans="1:6" x14ac:dyDescent="0.3">
      <c r="A12" s="9" t="s">
        <v>121</v>
      </c>
      <c r="B12" s="35">
        <v>7152.0039999999999</v>
      </c>
      <c r="E12" t="str">
        <f t="shared" si="0"/>
        <v>Oregon</v>
      </c>
      <c r="F12" s="19">
        <f t="shared" si="1"/>
        <v>8893.9329999999991</v>
      </c>
    </row>
    <row r="13" spans="1:6" x14ac:dyDescent="0.3">
      <c r="A13" s="9" t="s">
        <v>96</v>
      </c>
      <c r="B13" s="35">
        <v>73866.51999999996</v>
      </c>
      <c r="E13" t="str">
        <f t="shared" si="0"/>
        <v>Utah</v>
      </c>
      <c r="F13" s="19">
        <f t="shared" si="1"/>
        <v>7152.0039999999999</v>
      </c>
    </row>
    <row r="14" spans="1:6" x14ac:dyDescent="0.3">
      <c r="A14" s="10" t="s">
        <v>10934</v>
      </c>
      <c r="B14" s="36">
        <v>362880.7730000001</v>
      </c>
      <c r="E14" t="str">
        <f t="shared" si="0"/>
        <v>Washington</v>
      </c>
      <c r="F14" s="19">
        <f t="shared" si="1"/>
        <v>73866.51999999996</v>
      </c>
    </row>
    <row r="15" spans="1:6" x14ac:dyDescent="0.3">
      <c r="E15" t="str">
        <f t="shared" si="0"/>
        <v>Grand Total</v>
      </c>
      <c r="F15" s="19" t="e">
        <f t="shared" si="1"/>
        <v>#REF!</v>
      </c>
    </row>
    <row r="16" spans="1:6" x14ac:dyDescent="0.3">
      <c r="E16">
        <f t="shared" si="0"/>
        <v>0</v>
      </c>
      <c r="F16" s="19" t="e">
        <f t="shared" si="1"/>
        <v>#REF!</v>
      </c>
    </row>
    <row r="17" spans="5:6" x14ac:dyDescent="0.3">
      <c r="E17">
        <f t="shared" si="0"/>
        <v>0</v>
      </c>
      <c r="F17" s="19" t="e">
        <f t="shared" si="1"/>
        <v>#REF!</v>
      </c>
    </row>
    <row r="18" spans="5:6" x14ac:dyDescent="0.3">
      <c r="E18">
        <f t="shared" si="0"/>
        <v>0</v>
      </c>
      <c r="F18" s="19" t="e">
        <f t="shared" si="1"/>
        <v>#REF!</v>
      </c>
    </row>
    <row r="19" spans="5:6" x14ac:dyDescent="0.3">
      <c r="E19">
        <f t="shared" si="0"/>
        <v>0</v>
      </c>
      <c r="F19" s="19" t="e">
        <f t="shared" si="1"/>
        <v>#REF!</v>
      </c>
    </row>
    <row r="20" spans="5:6" x14ac:dyDescent="0.3">
      <c r="E20">
        <f t="shared" si="0"/>
        <v>0</v>
      </c>
      <c r="F20" s="19" t="e">
        <f t="shared" si="1"/>
        <v>#REF!</v>
      </c>
    </row>
    <row r="21" spans="5:6" x14ac:dyDescent="0.3">
      <c r="E21">
        <f t="shared" si="0"/>
        <v>0</v>
      </c>
      <c r="F21" s="19" t="e">
        <f t="shared" si="1"/>
        <v>#REF!</v>
      </c>
    </row>
    <row r="22" spans="5:6" x14ac:dyDescent="0.3">
      <c r="E22">
        <f t="shared" si="0"/>
        <v>0</v>
      </c>
      <c r="F22" s="19" t="e">
        <f>GETPIVOTDATA("Sales",$A$3,"State",A21)</f>
        <v>#REF!</v>
      </c>
    </row>
    <row r="23" spans="5:6" x14ac:dyDescent="0.3">
      <c r="E23">
        <f t="shared" si="0"/>
        <v>0</v>
      </c>
      <c r="F23" s="19" t="e">
        <f t="shared" si="1"/>
        <v>#REF!</v>
      </c>
    </row>
    <row r="24" spans="5:6" x14ac:dyDescent="0.3">
      <c r="E24">
        <f t="shared" si="0"/>
        <v>0</v>
      </c>
      <c r="F24" s="19" t="e">
        <f t="shared" si="1"/>
        <v>#REF!</v>
      </c>
    </row>
    <row r="25" spans="5:6" x14ac:dyDescent="0.3">
      <c r="E25">
        <f t="shared" si="0"/>
        <v>0</v>
      </c>
      <c r="F25" s="19" t="e">
        <f t="shared" si="1"/>
        <v>#REF!</v>
      </c>
    </row>
    <row r="26" spans="5:6" x14ac:dyDescent="0.3">
      <c r="E26">
        <f t="shared" si="0"/>
        <v>0</v>
      </c>
      <c r="F26" s="19" t="e">
        <f t="shared" si="1"/>
        <v>#REF!</v>
      </c>
    </row>
    <row r="27" spans="5:6" x14ac:dyDescent="0.3">
      <c r="E27">
        <f t="shared" si="0"/>
        <v>0</v>
      </c>
      <c r="F27" s="19" t="e">
        <f>GETPIVOTDATA("Sales",$A$3,"State",A26)</f>
        <v>#REF!</v>
      </c>
    </row>
    <row r="28" spans="5:6" x14ac:dyDescent="0.3">
      <c r="E28">
        <f t="shared" si="0"/>
        <v>0</v>
      </c>
      <c r="F28" s="19" t="e">
        <f t="shared" si="1"/>
        <v>#REF!</v>
      </c>
    </row>
    <row r="29" spans="5:6" x14ac:dyDescent="0.3">
      <c r="E29">
        <f t="shared" si="0"/>
        <v>0</v>
      </c>
      <c r="F29" s="19" t="e">
        <f t="shared" si="1"/>
        <v>#REF!</v>
      </c>
    </row>
    <row r="30" spans="5:6" x14ac:dyDescent="0.3">
      <c r="E30">
        <f t="shared" si="0"/>
        <v>0</v>
      </c>
      <c r="F30" s="19" t="e">
        <f t="shared" si="1"/>
        <v>#REF!</v>
      </c>
    </row>
    <row r="31" spans="5:6" x14ac:dyDescent="0.3">
      <c r="E31">
        <f t="shared" si="0"/>
        <v>0</v>
      </c>
      <c r="F31" s="19" t="e">
        <f t="shared" si="1"/>
        <v>#REF!</v>
      </c>
    </row>
    <row r="32" spans="5:6" x14ac:dyDescent="0.3">
      <c r="E32">
        <f t="shared" si="0"/>
        <v>0</v>
      </c>
      <c r="F32" s="19" t="e">
        <f t="shared" si="1"/>
        <v>#REF!</v>
      </c>
    </row>
    <row r="33" spans="5:6" x14ac:dyDescent="0.3">
      <c r="E33">
        <f t="shared" si="0"/>
        <v>0</v>
      </c>
      <c r="F33" s="19" t="e">
        <f t="shared" si="1"/>
        <v>#REF!</v>
      </c>
    </row>
    <row r="34" spans="5:6" x14ac:dyDescent="0.3">
      <c r="E34">
        <f t="shared" si="0"/>
        <v>0</v>
      </c>
      <c r="F34" s="19" t="e">
        <f t="shared" si="1"/>
        <v>#REF!</v>
      </c>
    </row>
    <row r="35" spans="5:6" x14ac:dyDescent="0.3">
      <c r="E35">
        <f t="shared" si="0"/>
        <v>0</v>
      </c>
      <c r="F35" s="19" t="e">
        <f t="shared" si="1"/>
        <v>#REF!</v>
      </c>
    </row>
    <row r="36" spans="5:6" x14ac:dyDescent="0.3">
      <c r="E36">
        <f t="shared" si="0"/>
        <v>0</v>
      </c>
      <c r="F36" s="19" t="e">
        <f t="shared" si="1"/>
        <v>#REF!</v>
      </c>
    </row>
    <row r="37" spans="5:6" x14ac:dyDescent="0.3">
      <c r="E37">
        <f t="shared" si="0"/>
        <v>0</v>
      </c>
      <c r="F37" s="19" t="e">
        <f t="shared" si="1"/>
        <v>#REF!</v>
      </c>
    </row>
    <row r="38" spans="5:6" x14ac:dyDescent="0.3">
      <c r="E38">
        <f t="shared" si="0"/>
        <v>0</v>
      </c>
      <c r="F38" s="19" t="e">
        <f t="shared" si="1"/>
        <v>#REF!</v>
      </c>
    </row>
    <row r="39" spans="5:6" x14ac:dyDescent="0.3">
      <c r="E39">
        <f t="shared" si="0"/>
        <v>0</v>
      </c>
      <c r="F39" s="19" t="e">
        <f t="shared" si="1"/>
        <v>#REF!</v>
      </c>
    </row>
    <row r="40" spans="5:6" x14ac:dyDescent="0.3">
      <c r="E40">
        <f t="shared" si="0"/>
        <v>0</v>
      </c>
      <c r="F40" s="19" t="e">
        <f t="shared" si="1"/>
        <v>#REF!</v>
      </c>
    </row>
    <row r="41" spans="5:6" x14ac:dyDescent="0.3">
      <c r="E41">
        <f t="shared" si="0"/>
        <v>0</v>
      </c>
      <c r="F41" s="19" t="e">
        <f t="shared" si="1"/>
        <v>#REF!</v>
      </c>
    </row>
    <row r="42" spans="5:6" x14ac:dyDescent="0.3">
      <c r="E42">
        <f>A41</f>
        <v>0</v>
      </c>
      <c r="F42" s="19" t="e">
        <f>GETPIVOTDATA("Sales",$A$3,"State",A41)</f>
        <v>#REF!</v>
      </c>
    </row>
    <row r="43" spans="5:6" x14ac:dyDescent="0.3">
      <c r="E43">
        <f t="shared" si="0"/>
        <v>0</v>
      </c>
      <c r="F43" s="19" t="e">
        <f t="shared" si="1"/>
        <v>#REF!</v>
      </c>
    </row>
    <row r="44" spans="5:6" x14ac:dyDescent="0.3">
      <c r="E44">
        <f t="shared" si="0"/>
        <v>0</v>
      </c>
      <c r="F44" s="19" t="e">
        <f t="shared" si="1"/>
        <v>#REF!</v>
      </c>
    </row>
    <row r="45" spans="5:6" x14ac:dyDescent="0.3">
      <c r="E45">
        <f t="shared" si="0"/>
        <v>0</v>
      </c>
      <c r="F45" s="19" t="e">
        <f t="shared" si="1"/>
        <v>#REF!</v>
      </c>
    </row>
    <row r="46" spans="5:6" x14ac:dyDescent="0.3">
      <c r="E46">
        <f t="shared" si="0"/>
        <v>0</v>
      </c>
      <c r="F46" s="19" t="e">
        <f t="shared" si="1"/>
        <v>#REF!</v>
      </c>
    </row>
    <row r="47" spans="5:6" x14ac:dyDescent="0.3">
      <c r="E47">
        <f t="shared" si="0"/>
        <v>0</v>
      </c>
      <c r="F47" s="19" t="e">
        <f t="shared" si="1"/>
        <v>#REF!</v>
      </c>
    </row>
    <row r="48" spans="5:6" x14ac:dyDescent="0.3">
      <c r="E48">
        <f t="shared" si="0"/>
        <v>0</v>
      </c>
      <c r="F48" s="19" t="e">
        <f t="shared" si="1"/>
        <v>#REF!</v>
      </c>
    </row>
    <row r="49" spans="5:6" x14ac:dyDescent="0.3">
      <c r="E49">
        <f t="shared" si="0"/>
        <v>0</v>
      </c>
      <c r="F49" s="19" t="e">
        <f t="shared" si="1"/>
        <v>#REF!</v>
      </c>
    </row>
    <row r="50" spans="5:6" x14ac:dyDescent="0.3">
      <c r="E50">
        <f t="shared" si="0"/>
        <v>0</v>
      </c>
      <c r="F50" s="19"/>
    </row>
    <row r="51" spans="5:6" x14ac:dyDescent="0.3">
      <c r="F51" s="19"/>
    </row>
    <row r="52" spans="5:6" x14ac:dyDescent="0.3">
      <c r="F52" s="19"/>
    </row>
    <row r="53" spans="5:6" x14ac:dyDescent="0.3">
      <c r="F53" s="19"/>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8DFFA-EC92-4974-8958-A38572BB86FE}">
  <dimension ref="A3:B9"/>
  <sheetViews>
    <sheetView workbookViewId="0">
      <selection activeCell="G20" sqref="G20"/>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161</v>
      </c>
      <c r="B4" s="7">
        <v>33530.314000000006</v>
      </c>
    </row>
    <row r="5" spans="1:2" x14ac:dyDescent="0.3">
      <c r="A5" s="9" t="s">
        <v>59</v>
      </c>
      <c r="B5" s="35">
        <v>33944.387999999977</v>
      </c>
    </row>
    <row r="6" spans="1:2" x14ac:dyDescent="0.3">
      <c r="A6" s="9" t="s">
        <v>56</v>
      </c>
      <c r="B6" s="35">
        <v>40607.486000000004</v>
      </c>
    </row>
    <row r="7" spans="1:2" x14ac:dyDescent="0.3">
      <c r="A7" s="9" t="s">
        <v>36</v>
      </c>
      <c r="B7" s="35">
        <v>43480.007999999965</v>
      </c>
    </row>
    <row r="8" spans="1:2" x14ac:dyDescent="0.3">
      <c r="A8" s="9" t="s">
        <v>72</v>
      </c>
      <c r="B8" s="35">
        <v>50465.735999999975</v>
      </c>
    </row>
    <row r="9" spans="1:2" x14ac:dyDescent="0.3">
      <c r="A9" s="10" t="s">
        <v>10934</v>
      </c>
      <c r="B9" s="36">
        <v>202027.93199999994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 YOY</vt:lpstr>
      <vt:lpstr>Final DashBoard</vt:lpstr>
      <vt:lpstr>Data</vt:lpstr>
      <vt:lpstr>KPIS</vt:lpstr>
      <vt:lpstr>DashBoard</vt:lpstr>
      <vt:lpstr>Sheet1</vt:lpstr>
      <vt:lpstr>Combo Chart</vt:lpstr>
      <vt:lpstr>Waterfall Chart</vt:lpstr>
      <vt:lpstr>Pie Chart</vt:lpstr>
      <vt:lpstr>Map Chart</vt:lpstr>
      <vt:lpstr>Top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kirit reddy</cp:lastModifiedBy>
  <dcterms:created xsi:type="dcterms:W3CDTF">2015-06-05T18:17:20Z</dcterms:created>
  <dcterms:modified xsi:type="dcterms:W3CDTF">2026-02-12T17:04:56Z</dcterms:modified>
</cp:coreProperties>
</file>