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8_{0CAE4656-B63A-0A42-BF54-E5ADA1BB804A}" xr6:coauthVersionLast="47" xr6:coauthVersionMax="47" xr10:uidLastSave="{00000000-0000-0000-0000-000000000000}"/>
  <bookViews>
    <workbookView xWindow="0" yWindow="0" windowWidth="20490" windowHeight="7455" tabRatio="952" firstSheet="6" activeTab="10" xr2:uid="{00000000-000D-0000-FFFF-FFFF00000000}"/>
  </bookViews>
  <sheets>
    <sheet name="Market wise KH-24 sales" sheetId="1" r:id="rId1"/>
    <sheet name="Season highlights" sheetId="17" r:id="rId2"/>
    <sheet name="Chanel Analysis" sheetId="4" r:id="rId3"/>
    <sheet name="Territory Non Rasi Distributors" sheetId="5" r:id="rId4"/>
    <sheet name="Top 10 Rasi Distributors" sheetId="6" r:id="rId5"/>
    <sheet name="Competitor Overview KH-24 Hybri" sheetId="9" r:id="rId6"/>
    <sheet name="Competiotor over view Company" sheetId="10" r:id="rId7"/>
    <sheet name="Market wise sales &amp;plan KH-24" sheetId="13" r:id="rId8"/>
    <sheet name="Hybrid wise sales &amp; plan KH-24" sheetId="14" r:id="rId9"/>
    <sheet name="Outstanding status" sheetId="16" r:id="rId10"/>
    <sheet name="Way forward Kh-25" sheetId="18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6" l="1"/>
  <c r="L6" i="13"/>
  <c r="F17" i="6"/>
  <c r="H17" i="6"/>
  <c r="I17" i="6"/>
  <c r="J17" i="6"/>
  <c r="K17" i="6"/>
  <c r="M17" i="6"/>
  <c r="O17" i="6"/>
  <c r="P17" i="6"/>
  <c r="Q17" i="6"/>
  <c r="D17" i="6"/>
  <c r="F17" i="10"/>
  <c r="G17" i="10"/>
  <c r="E17" i="10"/>
  <c r="F16" i="9"/>
  <c r="G16" i="9"/>
  <c r="E16" i="9"/>
  <c r="E15" i="5"/>
  <c r="I15" i="5"/>
  <c r="K15" i="5"/>
  <c r="L15" i="5"/>
  <c r="M15" i="5"/>
  <c r="O15" i="5"/>
  <c r="Q15" i="5"/>
  <c r="S15" i="5"/>
  <c r="T15" i="5"/>
  <c r="G15" i="5"/>
  <c r="L14" i="14"/>
  <c r="L15" i="14"/>
  <c r="K16" i="14"/>
  <c r="H16" i="14"/>
  <c r="E16" i="14"/>
  <c r="K10" i="13"/>
  <c r="J10" i="13"/>
  <c r="G10" i="13"/>
  <c r="D10" i="13"/>
  <c r="H10" i="13"/>
  <c r="E10" i="13"/>
  <c r="K8" i="1"/>
  <c r="H8" i="1"/>
  <c r="G8" i="1"/>
  <c r="E8" i="1"/>
  <c r="D8" i="1"/>
  <c r="L12" i="14"/>
  <c r="L13" i="14"/>
  <c r="L16" i="14"/>
  <c r="I12" i="14"/>
  <c r="I13" i="14"/>
  <c r="I16" i="14"/>
  <c r="L11" i="14"/>
  <c r="I11" i="14"/>
  <c r="L10" i="14"/>
  <c r="I10" i="14"/>
  <c r="L9" i="14"/>
  <c r="I9" i="14"/>
  <c r="L8" i="14"/>
  <c r="I8" i="14"/>
  <c r="L7" i="14"/>
  <c r="I7" i="14"/>
  <c r="L9" i="13"/>
  <c r="I9" i="13"/>
  <c r="L8" i="1"/>
  <c r="J8" i="1"/>
  <c r="M7" i="1"/>
  <c r="M6" i="1"/>
  <c r="M5" i="1"/>
  <c r="M4" i="1"/>
  <c r="M8" i="1"/>
  <c r="L7" i="13"/>
  <c r="L8" i="13"/>
  <c r="I7" i="13"/>
  <c r="I8" i="13"/>
  <c r="I6" i="13"/>
  <c r="I10" i="13"/>
  <c r="L10" i="13"/>
  <c r="F5" i="1"/>
  <c r="F6" i="1"/>
  <c r="F7" i="1"/>
  <c r="I5" i="1"/>
  <c r="I6" i="1"/>
  <c r="I7" i="1"/>
  <c r="I4" i="1"/>
  <c r="F4" i="1"/>
  <c r="F8" i="1"/>
  <c r="I8" i="1"/>
</calcChain>
</file>

<file path=xl/sharedStrings.xml><?xml version="1.0" encoding="utf-8"?>
<sst xmlns="http://schemas.openxmlformats.org/spreadsheetml/2006/main" count="377" uniqueCount="193">
  <si>
    <t>Market wise KH-24 Sales</t>
  </si>
  <si>
    <t>Figures in 000’ packets</t>
  </si>
  <si>
    <t>Market  (PO Name)</t>
  </si>
  <si>
    <t>Potential Kh 22 ‘000 PKTs</t>
  </si>
  <si>
    <t>Sales KH-22 ‘000PKTs</t>
  </si>
  <si>
    <t>MS%</t>
  </si>
  <si>
    <t>Potential Kh 23 ‘000 PKTs</t>
  </si>
  <si>
    <t>Sales KH-23 PKTs</t>
  </si>
  <si>
    <t>Potential Kh 24</t>
  </si>
  <si>
    <t>Plan KH-24</t>
  </si>
  <si>
    <t xml:space="preserve">Sales KH-24 </t>
  </si>
  <si>
    <t>Achampet​ (Mahesh)</t>
  </si>
  <si>
    <t>Devarakonda​ (Nagendhar)</t>
  </si>
  <si>
    <t>Kalwakurthy​ (Shankar)</t>
  </si>
  <si>
    <t>Nagar kurnool​ (Ashok)</t>
  </si>
  <si>
    <t>Total</t>
  </si>
  <si>
    <t>Season Highlights</t>
  </si>
  <si>
    <t>Market Size</t>
  </si>
  <si>
    <t>Sales</t>
  </si>
  <si>
    <t>Competetion</t>
  </si>
  <si>
    <t>Trade</t>
  </si>
  <si>
    <t>Others</t>
  </si>
  <si>
    <t>Channel Analysis</t>
  </si>
  <si>
    <t> Details</t>
  </si>
  <si>
    <t>Sales Plan (PKTS)</t>
  </si>
  <si>
    <t> 192000​</t>
  </si>
  <si>
    <t>Sales Actual (PKTs)</t>
  </si>
  <si>
    <t>No. of total distributors</t>
  </si>
  <si>
    <t> 15​</t>
  </si>
  <si>
    <t>No. of active distributors</t>
  </si>
  <si>
    <t>No. of retailers</t>
  </si>
  <si>
    <t>No. of retailers scanned in R-connect</t>
  </si>
  <si>
    <t>No. Of Distributors giving 80% business</t>
  </si>
  <si>
    <t>5 ​</t>
  </si>
  <si>
    <t xml:space="preserve">No. Of Distributors giving 20% business </t>
  </si>
  <si>
    <t>9 ​</t>
  </si>
  <si>
    <t>No. of Distributor Achieving Sales Plan</t>
  </si>
  <si>
    <t>0 ​</t>
  </si>
  <si>
    <t>Average Sales per distributor (PKTs)</t>
  </si>
  <si>
    <t>7048​</t>
  </si>
  <si>
    <t>Average Sales per Retailer (PKTs)</t>
  </si>
  <si>
    <t>Territory Non Rasi  Top 10 Distributors KH-24 sales</t>
  </si>
  <si>
    <t xml:space="preserve">Distributor Name </t>
  </si>
  <si>
    <t>Location</t>
  </si>
  <si>
    <t>Rasi Sales KH-23</t>
  </si>
  <si>
    <t>KH-23(Lac. PKTS)</t>
  </si>
  <si>
    <t>Total Counter sales</t>
  </si>
  <si>
    <t>Rasi Sales KH-24(Lac PKTs)</t>
  </si>
  <si>
    <t>KH-24(Lac. PKTS)</t>
  </si>
  <si>
    <t>Sri Sai fertilizers &amp; pesticides</t>
  </si>
  <si>
    <t>Kalwakurthy</t>
  </si>
  <si>
    <t>Veda</t>
  </si>
  <si>
    <t>Royal</t>
  </si>
  <si>
    <t>NSL</t>
  </si>
  <si>
    <t>Venakateshwara fertilizers</t>
  </si>
  <si>
    <t>Nagarkurnool</t>
  </si>
  <si>
    <t>Mahyco</t>
  </si>
  <si>
    <t>Jayalaxmi fertilizers &amp;pesticides</t>
  </si>
  <si>
    <t>peddakothapally</t>
  </si>
  <si>
    <t>Asain</t>
  </si>
  <si>
    <t>Manikanta traders</t>
  </si>
  <si>
    <t>Linagala</t>
  </si>
  <si>
    <t>Raithumithra Fertilizers &amp; peesticides</t>
  </si>
  <si>
    <t>Devarakonda</t>
  </si>
  <si>
    <t>Aditya</t>
  </si>
  <si>
    <t>Top 10 Rasi distributors and competition update</t>
  </si>
  <si>
    <t>Rasi Sales KH-23 (Lac. PKTs)</t>
  </si>
  <si>
    <t>Competitor Sales KH-23(Lac PKTs)</t>
  </si>
  <si>
    <t>Comp Total Sale</t>
  </si>
  <si>
    <t>Rasi Sales KH-24 (Lac. PKTs)</t>
  </si>
  <si>
    <t>Competitor Sales KH-24(Lac PKTs)</t>
  </si>
  <si>
    <t>ROC</t>
  </si>
  <si>
    <t>US Agri</t>
  </si>
  <si>
    <t>* ROC – Rest of Competition ; Please provide the top 2 competitors names. Top 2 competitors may be different for KH-23 &amp; KH24.</t>
  </si>
  <si>
    <t>Competitor Overview KH-24 Hybrid</t>
  </si>
  <si>
    <t>Hybrid Ranking</t>
  </si>
  <si>
    <t>KH-24</t>
  </si>
  <si>
    <t>KH-23</t>
  </si>
  <si>
    <t>KH-22</t>
  </si>
  <si>
    <t>Reasons for growth or decline of hybrid</t>
  </si>
  <si>
    <t>Hybrid</t>
  </si>
  <si>
    <t> 1</t>
  </si>
  <si>
    <t>US 7067</t>
  </si>
  <si>
    <t> 2</t>
  </si>
  <si>
    <t>Sadanand</t>
  </si>
  <si>
    <t> 3</t>
  </si>
  <si>
    <t>Ranadheer</t>
  </si>
  <si>
    <t> 4</t>
  </si>
  <si>
    <t>Dr Chandragold</t>
  </si>
  <si>
    <t> 5</t>
  </si>
  <si>
    <t>Adheera</t>
  </si>
  <si>
    <t>Sidda</t>
  </si>
  <si>
    <t>Dandev +</t>
  </si>
  <si>
    <t>Navaneeth</t>
  </si>
  <si>
    <t> 9</t>
  </si>
  <si>
    <t>Goldcot</t>
  </si>
  <si>
    <t> 10</t>
  </si>
  <si>
    <t>KCH 144</t>
  </si>
  <si>
    <t>Competitor Overview KH-23 Company</t>
  </si>
  <si>
    <t>Reasons for growth or decline of Company</t>
  </si>
  <si>
    <t>Crystal</t>
  </si>
  <si>
    <t>Nandini</t>
  </si>
  <si>
    <t>Kurnool</t>
  </si>
  <si>
    <t>Nuzuveedu</t>
  </si>
  <si>
    <t>Asian</t>
  </si>
  <si>
    <t>Kaveri</t>
  </si>
  <si>
    <t>Market wise Last three years Sales</t>
  </si>
  <si>
    <t>Market</t>
  </si>
  <si>
    <t xml:space="preserve">Reasons </t>
  </si>
  <si>
    <t>Mkt Potential</t>
  </si>
  <si>
    <t xml:space="preserve"> Sales (PKTs)</t>
  </si>
  <si>
    <t>% GOLY</t>
  </si>
  <si>
    <t xml:space="preserve"> Saless(PKTs)</t>
  </si>
  <si>
    <t>Achampet​</t>
  </si>
  <si>
    <t>Devarakonda​</t>
  </si>
  <si>
    <t>Kalwakurthy​</t>
  </si>
  <si>
    <t>Nagar kurnool​</t>
  </si>
  <si>
    <t>Total ​</t>
  </si>
  <si>
    <t xml:space="preserve">Hybrid wise Last three years Sales &amp; Sales Plan for KH-24 </t>
  </si>
  <si>
    <t xml:space="preserve"> Plan (PKTs)</t>
  </si>
  <si>
    <t>Reason</t>
  </si>
  <si>
    <t>RCH 659</t>
  </si>
  <si>
    <t>RCH 668</t>
  </si>
  <si>
    <t>RCH 797</t>
  </si>
  <si>
    <t>RCH 929</t>
  </si>
  <si>
    <t>Party Name</t>
  </si>
  <si>
    <t>Final Date of Complete Collection</t>
  </si>
  <si>
    <t>Remarks</t>
  </si>
  <si>
    <t>Segment</t>
  </si>
  <si>
    <t>Potential</t>
  </si>
  <si>
    <t>Focused Hybrids</t>
  </si>
  <si>
    <t>Hybrid Name 1</t>
  </si>
  <si>
    <t>Hybrid Name 2</t>
  </si>
  <si>
    <t>IRRI.</t>
  </si>
  <si>
    <t>S.IRRI – HVY</t>
  </si>
  <si>
    <t>S.IRRI – MDM-LGT</t>
  </si>
  <si>
    <t>R.F – MDM-HVY</t>
  </si>
  <si>
    <t>R.F - LGT</t>
  </si>
  <si>
    <t xml:space="preserve">Focused Hybrids – Rasi Prime, RCH 971 (Rasi Swift), RCH 797, RCH 929,  9520
</t>
  </si>
  <si>
    <t>DHANALAXMI ENTERPRISES</t>
  </si>
  <si>
    <t>VENKATESHWARA TRADERS FERTILIZERS</t>
  </si>
  <si>
    <t>SRI TIRUMALA FERTILIZERS,PESTICIDES</t>
  </si>
  <si>
    <t>NEW ANAND TRADERS SEEDS &amp; PESTICIDE</t>
  </si>
  <si>
    <t>ANIL TRADERS</t>
  </si>
  <si>
    <t>AYYAPPA TRADERS</t>
  </si>
  <si>
    <t>OM SAI RAM TRADERS</t>
  </si>
  <si>
    <t>DEEP TRADERS</t>
  </si>
  <si>
    <t>SHIRIDI SAI FERTILIZERS</t>
  </si>
  <si>
    <t>SANTHOSH TRADERS</t>
  </si>
  <si>
    <t>Maahyco</t>
  </si>
  <si>
    <t>Prabhath</t>
  </si>
  <si>
    <t>KUrnool</t>
  </si>
  <si>
    <t>Achhampet</t>
  </si>
  <si>
    <t>December</t>
  </si>
  <si>
    <t>Sai Shiva Traders</t>
  </si>
  <si>
    <t>Shanthigudem</t>
  </si>
  <si>
    <t>crystal</t>
  </si>
  <si>
    <t>Dhivya Traders</t>
  </si>
  <si>
    <t>Achampet</t>
  </si>
  <si>
    <t>Hanuman Fert&amp; pesticides</t>
  </si>
  <si>
    <t>Uppununthala</t>
  </si>
  <si>
    <t>Sri Rama Traders</t>
  </si>
  <si>
    <t>Vangoore</t>
  </si>
  <si>
    <t>veda</t>
  </si>
  <si>
    <t>Company</t>
  </si>
  <si>
    <t xml:space="preserve">Company </t>
  </si>
  <si>
    <t>Good Yield</t>
  </si>
  <si>
    <t>Brand Image</t>
  </si>
  <si>
    <t>No Credit supply in early season</t>
  </si>
  <si>
    <t>Availability of Sadanand Brand</t>
  </si>
  <si>
    <t>Net rate</t>
  </si>
  <si>
    <t>Maintained</t>
  </si>
  <si>
    <t>Short supply</t>
  </si>
  <si>
    <t>No awareness about the hybrid</t>
  </si>
  <si>
    <t>Hybrid performance&amp;Good yield</t>
  </si>
  <si>
    <t>Sadanand Brand Image</t>
  </si>
  <si>
    <t>Supply against cash</t>
  </si>
  <si>
    <t>Short Supply</t>
  </si>
  <si>
    <t>Net rate &amp; Maintained</t>
  </si>
  <si>
    <t>Aggressive PDA&amp;PSA on Rasi Swift</t>
  </si>
  <si>
    <t>Decreasing the Cotton Ac YBY &amp;  Distributor network</t>
  </si>
  <si>
    <t>Market turning to net rate hybrids</t>
  </si>
  <si>
    <t>Rasi Neo</t>
  </si>
  <si>
    <t>Rasi Magna</t>
  </si>
  <si>
    <t>Rasi Magic</t>
  </si>
  <si>
    <t>Rasi Prime</t>
  </si>
  <si>
    <t>Rasi Swift</t>
  </si>
  <si>
    <t>Aggressive Activities on PDA &amp; PSA</t>
  </si>
  <si>
    <t>Focused on Last year POG Villages</t>
  </si>
  <si>
    <t>Mixed Response from Farmers</t>
  </si>
  <si>
    <t>TSV &amp; low yields</t>
  </si>
  <si>
    <t>Pending OS (Lac Rs)</t>
  </si>
  <si>
    <t>Rasi Prime/9520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</si>
</sst>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6"/>
      <color rgb="FF000000"/>
      <name val="Calibri"/>
      <family val="2"/>
      <scheme val="minor"/>
    </font>
    <font>
      <sz val="18"/>
      <color rgb="FF000000"/>
      <name val="Calibri"/>
      <family val="2"/>
    </font>
    <font>
      <b/>
      <sz val="16"/>
      <color rgb="FF000000"/>
      <name val="Calibri"/>
      <scheme val="minor"/>
    </font>
    <font>
      <b/>
      <sz val="16"/>
      <name val="Calibri"/>
      <scheme val="minor"/>
    </font>
    <font>
      <b/>
      <sz val="16"/>
      <color theme="1"/>
      <name val="Calibri"/>
      <scheme val="minor"/>
    </font>
    <font>
      <b/>
      <i/>
      <sz val="16"/>
      <color rgb="FF000000"/>
      <name val="Calibri"/>
      <scheme val="minor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8"/>
      <name val="Calibri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4C7E7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EBF5"/>
        <bgColor rgb="FF000000"/>
      </patternFill>
    </fill>
    <fill>
      <patternFill patternType="solid">
        <fgColor rgb="FFCFD5EA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 style="medium">
        <color rgb="FF404040"/>
      </bottom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/>
      <diagonal/>
    </border>
    <border>
      <left style="medium">
        <color rgb="FF404040"/>
      </left>
      <right style="medium">
        <color rgb="FF404040"/>
      </right>
      <top/>
      <bottom style="medium">
        <color rgb="FF404040"/>
      </bottom>
      <diagonal/>
    </border>
    <border>
      <left style="medium">
        <color rgb="FF404040"/>
      </left>
      <right/>
      <top style="medium">
        <color rgb="FF404040"/>
      </top>
      <bottom style="medium">
        <color rgb="FF404040"/>
      </bottom>
      <diagonal/>
    </border>
    <border>
      <left/>
      <right style="medium">
        <color rgb="FF404040"/>
      </right>
      <top style="medium">
        <color rgb="FF404040"/>
      </top>
      <bottom style="medium">
        <color rgb="FF40404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6" fillId="0" borderId="0" xfId="0" applyFont="1"/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readingOrder="1"/>
    </xf>
    <xf numFmtId="0" fontId="11" fillId="3" borderId="1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1" fontId="12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indent="2"/>
    </xf>
    <xf numFmtId="0" fontId="5" fillId="0" borderId="0" xfId="0" applyFont="1" applyAlignment="1">
      <alignment horizontal="center" vertical="center" indent="2"/>
    </xf>
    <xf numFmtId="0" fontId="1" fillId="5" borderId="1" xfId="0" applyFont="1" applyFill="1" applyBorder="1" applyAlignment="1">
      <alignment horizontal="center" vertical="center" wrapText="1" indent="2" readingOrder="1"/>
    </xf>
    <xf numFmtId="0" fontId="1" fillId="3" borderId="1" xfId="0" applyFont="1" applyFill="1" applyBorder="1" applyAlignment="1">
      <alignment horizontal="center" vertical="center" wrapText="1" indent="2" readingOrder="1"/>
    </xf>
    <xf numFmtId="0" fontId="11" fillId="3" borderId="13" xfId="0" applyFont="1" applyFill="1" applyBorder="1" applyAlignment="1">
      <alignment horizontal="center" vertical="center" wrapText="1" indent="2"/>
    </xf>
    <xf numFmtId="0" fontId="11" fillId="3" borderId="1" xfId="0" applyFont="1" applyFill="1" applyBorder="1" applyAlignment="1">
      <alignment horizontal="center" vertical="center" wrapText="1" indent="2" readingOrder="1"/>
    </xf>
    <xf numFmtId="0" fontId="1" fillId="4" borderId="1" xfId="0" applyFont="1" applyFill="1" applyBorder="1" applyAlignment="1">
      <alignment horizontal="center" vertical="center" wrapText="1" indent="2" readingOrder="1"/>
    </xf>
    <xf numFmtId="0" fontId="11" fillId="4" borderId="13" xfId="0" applyFont="1" applyFill="1" applyBorder="1" applyAlignment="1">
      <alignment horizontal="center" vertical="center" wrapText="1" indent="2"/>
    </xf>
    <xf numFmtId="0" fontId="11" fillId="4" borderId="1" xfId="0" applyFont="1" applyFill="1" applyBorder="1" applyAlignment="1">
      <alignment horizontal="center" vertical="center" wrapText="1" indent="2" readingOrder="1"/>
    </xf>
    <xf numFmtId="0" fontId="12" fillId="4" borderId="1" xfId="0" applyFont="1" applyFill="1" applyBorder="1" applyAlignment="1">
      <alignment horizontal="center" vertical="center" wrapText="1" indent="2"/>
    </xf>
    <xf numFmtId="0" fontId="15" fillId="4" borderId="1" xfId="0" applyFont="1" applyFill="1" applyBorder="1" applyAlignment="1">
      <alignment horizontal="center" vertical="center" wrapText="1" indent="2"/>
    </xf>
    <xf numFmtId="0" fontId="12" fillId="3" borderId="1" xfId="0" applyFont="1" applyFill="1" applyBorder="1" applyAlignment="1">
      <alignment horizontal="center" vertical="center" wrapText="1" indent="2"/>
    </xf>
    <xf numFmtId="0" fontId="15" fillId="3" borderId="1" xfId="0" applyFont="1" applyFill="1" applyBorder="1" applyAlignment="1">
      <alignment horizontal="center" vertical="center" wrapText="1" indent="2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readingOrder="1"/>
    </xf>
    <xf numFmtId="0" fontId="11" fillId="2" borderId="1" xfId="0" applyFont="1" applyFill="1" applyBorder="1" applyAlignment="1">
      <alignment horizontal="center" vertical="center" wrapText="1" readingOrder="1"/>
    </xf>
    <xf numFmtId="0" fontId="11" fillId="9" borderId="13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 readingOrder="1"/>
    </xf>
    <xf numFmtId="0" fontId="16" fillId="0" borderId="0" xfId="0" applyFont="1"/>
    <xf numFmtId="0" fontId="22" fillId="10" borderId="2" xfId="0" applyFont="1" applyFill="1" applyBorder="1" applyAlignment="1">
      <alignment horizontal="center" vertical="center" wrapText="1" readingOrder="1"/>
    </xf>
    <xf numFmtId="0" fontId="23" fillId="0" borderId="2" xfId="0" applyFont="1" applyFill="1" applyBorder="1" applyAlignment="1">
      <alignment horizontal="left" vertical="center" wrapText="1" readingOrder="1"/>
    </xf>
    <xf numFmtId="0" fontId="23" fillId="0" borderId="2" xfId="0" applyFont="1" applyFill="1" applyBorder="1" applyAlignment="1">
      <alignment horizontal="center" vertical="center" wrapText="1" readingOrder="1"/>
    </xf>
    <xf numFmtId="0" fontId="24" fillId="0" borderId="2" xfId="0" applyFont="1" applyFill="1" applyBorder="1" applyAlignment="1">
      <alignment horizontal="center" vertical="center" wrapText="1" readingOrder="1"/>
    </xf>
    <xf numFmtId="0" fontId="20" fillId="10" borderId="2" xfId="0" applyFont="1" applyFill="1" applyBorder="1" applyAlignment="1">
      <alignment horizontal="center" vertical="center" wrapText="1" readingOrder="1"/>
    </xf>
    <xf numFmtId="0" fontId="21" fillId="0" borderId="2" xfId="0" applyFont="1" applyFill="1" applyBorder="1" applyAlignment="1">
      <alignment horizontal="center" vertical="center" wrapText="1" readingOrder="1"/>
    </xf>
    <xf numFmtId="0" fontId="17" fillId="10" borderId="2" xfId="0" applyFont="1" applyFill="1" applyBorder="1" applyAlignment="1">
      <alignment horizontal="center" vertical="center" wrapText="1" readingOrder="1"/>
    </xf>
    <xf numFmtId="0" fontId="10" fillId="0" borderId="2" xfId="0" applyFont="1" applyFill="1" applyBorder="1" applyAlignment="1">
      <alignment horizontal="center" vertical="center" wrapText="1" readingOrder="1"/>
    </xf>
    <xf numFmtId="0" fontId="25" fillId="0" borderId="2" xfId="0" applyFont="1" applyFill="1" applyBorder="1" applyAlignment="1">
      <alignment horizontal="center" vertical="center" wrapText="1"/>
    </xf>
    <xf numFmtId="0" fontId="16" fillId="10" borderId="2" xfId="0" applyFont="1" applyFill="1" applyBorder="1"/>
    <xf numFmtId="0" fontId="26" fillId="1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 readingOrder="1"/>
    </xf>
    <xf numFmtId="0" fontId="18" fillId="0" borderId="2" xfId="0" applyFont="1" applyFill="1" applyBorder="1" applyAlignment="1">
      <alignment horizontal="center" vertical="center" wrapText="1" readingOrder="1"/>
    </xf>
    <xf numFmtId="0" fontId="18" fillId="0" borderId="2" xfId="0" applyFont="1" applyFill="1" applyBorder="1" applyAlignment="1">
      <alignment vertical="center" wrapText="1" readingOrder="1"/>
    </xf>
    <xf numFmtId="0" fontId="3" fillId="10" borderId="2" xfId="0" applyFont="1" applyFill="1" applyBorder="1" applyAlignment="1">
      <alignment horizontal="center" vertical="center" wrapText="1" readingOrder="1"/>
    </xf>
    <xf numFmtId="0" fontId="28" fillId="0" borderId="2" xfId="0" applyFont="1" applyFill="1" applyBorder="1" applyAlignment="1">
      <alignment horizontal="center" vertical="center" wrapText="1" readingOrder="1"/>
    </xf>
    <xf numFmtId="0" fontId="29" fillId="10" borderId="2" xfId="0" applyFont="1" applyFill="1" applyBorder="1"/>
    <xf numFmtId="0" fontId="27" fillId="10" borderId="2" xfId="0" applyFont="1" applyFill="1" applyBorder="1" applyAlignment="1">
      <alignment horizontal="center" vertical="center"/>
    </xf>
    <xf numFmtId="0" fontId="30" fillId="10" borderId="2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 wrapText="1" readingOrder="1"/>
    </xf>
    <xf numFmtId="0" fontId="7" fillId="0" borderId="2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 readingOrder="1"/>
    </xf>
    <xf numFmtId="0" fontId="31" fillId="10" borderId="2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1" fontId="19" fillId="0" borderId="2" xfId="0" applyNumberFormat="1" applyFont="1" applyFill="1" applyBorder="1" applyAlignment="1">
      <alignment horizontal="center" vertical="center" wrapText="1"/>
    </xf>
    <xf numFmtId="0" fontId="32" fillId="10" borderId="2" xfId="0" applyFont="1" applyFill="1" applyBorder="1" applyAlignment="1">
      <alignment horizontal="center" vertical="center" wrapText="1"/>
    </xf>
    <xf numFmtId="1" fontId="32" fillId="10" borderId="2" xfId="0" applyNumberFormat="1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center" vertical="center" wrapText="1" readingOrder="1"/>
    </xf>
    <xf numFmtId="1" fontId="7" fillId="0" borderId="2" xfId="0" applyNumberFormat="1" applyFont="1" applyFill="1" applyBorder="1" applyAlignment="1">
      <alignment horizontal="center" vertical="center" wrapText="1"/>
    </xf>
    <xf numFmtId="1" fontId="20" fillId="10" borderId="2" xfId="0" applyNumberFormat="1" applyFont="1" applyFill="1" applyBorder="1" applyAlignment="1">
      <alignment horizontal="center" vertical="center" wrapText="1" readingOrder="1"/>
    </xf>
    <xf numFmtId="1" fontId="31" fillId="10" borderId="2" xfId="0" applyNumberFormat="1" applyFont="1" applyFill="1" applyBorder="1" applyAlignment="1">
      <alignment horizontal="center" vertical="center" wrapText="1"/>
    </xf>
    <xf numFmtId="1" fontId="3" fillId="11" borderId="2" xfId="0" applyNumberFormat="1" applyFont="1" applyFill="1" applyBorder="1" applyAlignment="1">
      <alignment horizontal="center" vertical="center" wrapText="1" readingOrder="1"/>
    </xf>
    <xf numFmtId="0" fontId="19" fillId="6" borderId="2" xfId="0" applyFont="1" applyFill="1" applyBorder="1" applyAlignment="1">
      <alignment horizontal="center" vertical="center" wrapText="1"/>
    </xf>
    <xf numFmtId="0" fontId="29" fillId="10" borderId="8" xfId="0" applyFont="1" applyFill="1" applyBorder="1" applyAlignment="1">
      <alignment horizontal="center" vertical="center" wrapText="1" readingOrder="1"/>
    </xf>
    <xf numFmtId="0" fontId="18" fillId="0" borderId="8" xfId="0" applyFont="1" applyFill="1" applyBorder="1" applyAlignment="1">
      <alignment horizontal="center" vertical="center" wrapText="1" readingOrder="1"/>
    </xf>
    <xf numFmtId="0" fontId="19" fillId="0" borderId="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 readingOrder="1"/>
    </xf>
    <xf numFmtId="0" fontId="0" fillId="0" borderId="6" xfId="0" applyBorder="1" applyAlignment="1"/>
    <xf numFmtId="0" fontId="0" fillId="0" borderId="7" xfId="0" applyBorder="1" applyAlignment="1"/>
    <xf numFmtId="0" fontId="2" fillId="7" borderId="3" xfId="0" applyFont="1" applyFill="1" applyBorder="1" applyAlignment="1">
      <alignment horizontal="center" vertical="center" readingOrder="1"/>
    </xf>
    <xf numFmtId="0" fontId="17" fillId="10" borderId="2" xfId="0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center"/>
    </xf>
    <xf numFmtId="0" fontId="17" fillId="10" borderId="2" xfId="0" applyFont="1" applyFill="1" applyBorder="1" applyAlignment="1">
      <alignment horizontal="center" wrapText="1" readingOrder="1"/>
    </xf>
    <xf numFmtId="0" fontId="22" fillId="10" borderId="2" xfId="0" applyFont="1" applyFill="1" applyBorder="1" applyAlignment="1">
      <alignment horizontal="center" vertical="center" wrapText="1" readingOrder="1"/>
    </xf>
    <xf numFmtId="0" fontId="3" fillId="10" borderId="2" xfId="0" applyFont="1" applyFill="1" applyBorder="1" applyAlignment="1">
      <alignment horizontal="center" vertical="center" wrapText="1" readingOrder="1"/>
    </xf>
    <xf numFmtId="0" fontId="29" fillId="10" borderId="3" xfId="0" applyFont="1" applyFill="1" applyBorder="1" applyAlignment="1">
      <alignment horizontal="center"/>
    </xf>
    <xf numFmtId="0" fontId="29" fillId="10" borderId="7" xfId="0" applyFont="1" applyFill="1" applyBorder="1" applyAlignment="1">
      <alignment horizontal="center"/>
    </xf>
    <xf numFmtId="0" fontId="20" fillId="10" borderId="2" xfId="0" applyFont="1" applyFill="1" applyBorder="1" applyAlignment="1">
      <alignment horizontal="center" vertical="center" wrapText="1" readingOrder="1"/>
    </xf>
    <xf numFmtId="0" fontId="29" fillId="10" borderId="9" xfId="0" applyFont="1" applyFill="1" applyBorder="1" applyAlignment="1">
      <alignment horizontal="center" vertical="center" wrapText="1" readingOrder="1"/>
    </xf>
    <xf numFmtId="0" fontId="29" fillId="10" borderId="10" xfId="0" applyFont="1" applyFill="1" applyBorder="1" applyAlignment="1">
      <alignment horizontal="center" vertical="center" wrapText="1" readingOrder="1"/>
    </xf>
    <xf numFmtId="0" fontId="29" fillId="10" borderId="11" xfId="0" applyFont="1" applyFill="1" applyBorder="1" applyAlignment="1">
      <alignment horizontal="center" vertical="center" wrapText="1" readingOrder="1"/>
    </xf>
    <xf numFmtId="0" fontId="29" fillId="10" borderId="12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calcChain" Target="calcChain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8"/>
  <sheetViews>
    <sheetView workbookViewId="0">
      <selection activeCell="A4" sqref="A4"/>
    </sheetView>
  </sheetViews>
  <sheetFormatPr defaultColWidth="9.14453125" defaultRowHeight="21" x14ac:dyDescent="0.2"/>
  <cols>
    <col min="1" max="2" width="9.14453125" style="26"/>
    <col min="3" max="3" width="21.25390625" style="26" customWidth="1"/>
    <col min="4" max="4" width="14.66015625" style="26" customWidth="1"/>
    <col min="5" max="5" width="12.9140625" style="26" customWidth="1"/>
    <col min="6" max="6" width="10.22265625" style="26" bestFit="1" customWidth="1"/>
    <col min="7" max="7" width="14.390625" style="26" customWidth="1"/>
    <col min="8" max="8" width="13.44921875" style="26" customWidth="1"/>
    <col min="9" max="9" width="13.5859375" style="26" customWidth="1"/>
    <col min="10" max="10" width="15.33203125" style="26" customWidth="1"/>
    <col min="11" max="11" width="12.5078125" style="26" customWidth="1"/>
    <col min="12" max="12" width="10.22265625" style="26" customWidth="1"/>
    <col min="13" max="16384" width="9.14453125" style="26"/>
  </cols>
  <sheetData>
    <row r="1" spans="3:13" x14ac:dyDescent="0.2">
      <c r="E1" s="26" t="s">
        <v>0</v>
      </c>
    </row>
    <row r="2" spans="3:13" x14ac:dyDescent="0.2">
      <c r="K2" s="27" t="s">
        <v>1</v>
      </c>
    </row>
    <row r="3" spans="3:13" ht="59.25" x14ac:dyDescent="0.3">
      <c r="C3" s="28" t="s">
        <v>2</v>
      </c>
      <c r="D3" s="28" t="s">
        <v>3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5</v>
      </c>
      <c r="J3" s="28" t="s">
        <v>8</v>
      </c>
      <c r="K3" s="28" t="s">
        <v>9</v>
      </c>
      <c r="L3" s="28" t="s">
        <v>10</v>
      </c>
      <c r="M3" s="28" t="s">
        <v>5</v>
      </c>
    </row>
    <row r="4" spans="3:13" ht="39.75" x14ac:dyDescent="0.3">
      <c r="C4" s="29" t="s">
        <v>11</v>
      </c>
      <c r="D4" s="4">
        <v>150000</v>
      </c>
      <c r="E4" s="4">
        <v>15491</v>
      </c>
      <c r="F4" s="10">
        <f>E4/D4%</f>
        <v>10.327333333333334</v>
      </c>
      <c r="G4" s="5">
        <v>150000</v>
      </c>
      <c r="H4" s="5">
        <v>3411</v>
      </c>
      <c r="I4" s="10">
        <f>H4/G4%</f>
        <v>2.274</v>
      </c>
      <c r="J4" s="5">
        <v>150000</v>
      </c>
      <c r="K4" s="6">
        <v>25000</v>
      </c>
      <c r="L4" s="5">
        <v>5410</v>
      </c>
      <c r="M4" s="10">
        <f>L4/J4%</f>
        <v>3.6066666666666665</v>
      </c>
    </row>
    <row r="5" spans="3:13" ht="39.75" x14ac:dyDescent="0.3">
      <c r="C5" s="30" t="s">
        <v>12</v>
      </c>
      <c r="D5" s="7">
        <v>280000</v>
      </c>
      <c r="E5" s="7">
        <v>44914</v>
      </c>
      <c r="F5" s="10">
        <f t="shared" ref="F5:F8" si="0">E5/D5%</f>
        <v>16.040714285714287</v>
      </c>
      <c r="G5" s="8">
        <v>230000</v>
      </c>
      <c r="H5" s="8">
        <v>13243</v>
      </c>
      <c r="I5" s="10">
        <f>H5/G5%</f>
        <v>5.7578260869565216</v>
      </c>
      <c r="J5" s="8">
        <v>210000</v>
      </c>
      <c r="K5" s="9">
        <v>32000</v>
      </c>
      <c r="L5" s="8">
        <v>16806</v>
      </c>
      <c r="M5" s="10">
        <f>L5/J5%</f>
        <v>8.0028571428571436</v>
      </c>
    </row>
    <row r="6" spans="3:13" ht="39.75" x14ac:dyDescent="0.3">
      <c r="C6" s="29" t="s">
        <v>13</v>
      </c>
      <c r="D6" s="4">
        <v>150000</v>
      </c>
      <c r="E6" s="4">
        <v>24754</v>
      </c>
      <c r="F6" s="10">
        <f t="shared" si="0"/>
        <v>16.502666666666666</v>
      </c>
      <c r="G6" s="5">
        <v>125000</v>
      </c>
      <c r="H6" s="5">
        <v>7399</v>
      </c>
      <c r="I6" s="10">
        <f>H6/G6%</f>
        <v>5.9192</v>
      </c>
      <c r="J6" s="5">
        <v>100000</v>
      </c>
      <c r="K6" s="6">
        <v>25000</v>
      </c>
      <c r="L6" s="5">
        <v>4855</v>
      </c>
      <c r="M6" s="10">
        <f>L6/J6%</f>
        <v>4.8550000000000004</v>
      </c>
    </row>
    <row r="7" spans="3:13" ht="39.75" x14ac:dyDescent="0.3">
      <c r="C7" s="30" t="s">
        <v>14</v>
      </c>
      <c r="D7" s="7">
        <v>120000</v>
      </c>
      <c r="E7" s="7">
        <v>13510</v>
      </c>
      <c r="F7" s="10">
        <f t="shared" si="0"/>
        <v>11.258333333333333</v>
      </c>
      <c r="G7" s="8">
        <v>80000</v>
      </c>
      <c r="H7" s="8">
        <v>3464</v>
      </c>
      <c r="I7" s="10">
        <f>H7/G7%</f>
        <v>4.33</v>
      </c>
      <c r="J7" s="8">
        <v>70000</v>
      </c>
      <c r="K7" s="9">
        <v>20000</v>
      </c>
      <c r="L7" s="8">
        <v>3130</v>
      </c>
      <c r="M7" s="10">
        <f>L7/J7%</f>
        <v>4.4714285714285715</v>
      </c>
    </row>
    <row r="8" spans="3:13" x14ac:dyDescent="0.2">
      <c r="C8" s="31" t="s">
        <v>15</v>
      </c>
      <c r="D8" s="5">
        <f>SUM(D4:D7)</f>
        <v>700000</v>
      </c>
      <c r="E8" s="5">
        <f>SUM(E4:E7)</f>
        <v>98669</v>
      </c>
      <c r="F8" s="10">
        <f t="shared" si="0"/>
        <v>14.095571428571429</v>
      </c>
      <c r="G8" s="5">
        <f>SUM(G4:G7)</f>
        <v>585000</v>
      </c>
      <c r="H8" s="5">
        <f>SUM(H4:H7)</f>
        <v>27517</v>
      </c>
      <c r="I8" s="10">
        <f>H8/G8%</f>
        <v>4.7037606837606836</v>
      </c>
      <c r="J8" s="5">
        <f>SUM(J4:J7)</f>
        <v>530000</v>
      </c>
      <c r="K8" s="5">
        <f>SUM(K4:K7)</f>
        <v>102000</v>
      </c>
      <c r="L8" s="5">
        <f>SUM(L4:L7)</f>
        <v>30201</v>
      </c>
      <c r="M8" s="10">
        <f>L8/J8%</f>
        <v>5.6983018867924526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G11"/>
  <sheetViews>
    <sheetView workbookViewId="0">
      <selection activeCell="C2" sqref="C2:G11"/>
    </sheetView>
  </sheetViews>
  <sheetFormatPr defaultRowHeight="15" x14ac:dyDescent="0.2"/>
  <cols>
    <col min="3" max="3" width="49.234375" bestFit="1" customWidth="1"/>
    <col min="4" max="4" width="17.21875" bestFit="1" customWidth="1"/>
    <col min="5" max="5" width="21.25390625" customWidth="1"/>
    <col min="6" max="6" width="23.40625" bestFit="1" customWidth="1"/>
    <col min="7" max="7" width="26.09765625" customWidth="1"/>
  </cols>
  <sheetData>
    <row r="2" spans="3:7" ht="35.25" x14ac:dyDescent="0.25">
      <c r="C2" s="55" t="s">
        <v>125</v>
      </c>
      <c r="D2" s="55" t="s">
        <v>43</v>
      </c>
      <c r="E2" s="55" t="s">
        <v>191</v>
      </c>
      <c r="F2" s="55" t="s">
        <v>126</v>
      </c>
      <c r="G2" s="55" t="s">
        <v>127</v>
      </c>
    </row>
    <row r="3" spans="3:7" ht="20.25" customHeight="1" x14ac:dyDescent="0.2">
      <c r="C3" s="46" t="s">
        <v>139</v>
      </c>
      <c r="D3" s="57" t="s">
        <v>63</v>
      </c>
      <c r="E3" s="57">
        <v>8413648</v>
      </c>
      <c r="F3" s="57" t="s">
        <v>153</v>
      </c>
      <c r="G3" s="57"/>
    </row>
    <row r="4" spans="3:7" ht="20.25" customHeight="1" x14ac:dyDescent="0.2">
      <c r="C4" s="46" t="s">
        <v>140</v>
      </c>
      <c r="D4" s="57" t="s">
        <v>50</v>
      </c>
      <c r="E4" s="57">
        <v>1745628</v>
      </c>
      <c r="F4" s="57" t="s">
        <v>153</v>
      </c>
      <c r="G4" s="57"/>
    </row>
    <row r="5" spans="3:7" ht="20.25" customHeight="1" x14ac:dyDescent="0.2">
      <c r="C5" s="46" t="s">
        <v>144</v>
      </c>
      <c r="D5" s="57" t="s">
        <v>152</v>
      </c>
      <c r="E5" s="57">
        <v>1066614</v>
      </c>
      <c r="F5" s="57" t="s">
        <v>153</v>
      </c>
      <c r="G5" s="57"/>
    </row>
    <row r="6" spans="3:7" ht="20.25" customHeight="1" x14ac:dyDescent="0.2">
      <c r="C6" s="46" t="s">
        <v>141</v>
      </c>
      <c r="D6" s="57" t="s">
        <v>50</v>
      </c>
      <c r="E6" s="57">
        <v>224447</v>
      </c>
      <c r="F6" s="57" t="s">
        <v>153</v>
      </c>
      <c r="G6" s="57"/>
    </row>
    <row r="7" spans="3:7" ht="20.25" customHeight="1" x14ac:dyDescent="0.2">
      <c r="C7" s="46" t="s">
        <v>145</v>
      </c>
      <c r="D7" s="57" t="s">
        <v>55</v>
      </c>
      <c r="E7" s="57">
        <v>728675</v>
      </c>
      <c r="F7" s="57" t="s">
        <v>153</v>
      </c>
      <c r="G7" s="57"/>
    </row>
    <row r="8" spans="3:7" ht="20.25" customHeight="1" x14ac:dyDescent="0.2">
      <c r="C8" s="46" t="s">
        <v>143</v>
      </c>
      <c r="D8" s="57" t="s">
        <v>152</v>
      </c>
      <c r="E8" s="57">
        <v>186768</v>
      </c>
      <c r="F8" s="57" t="s">
        <v>153</v>
      </c>
      <c r="G8" s="57"/>
    </row>
    <row r="9" spans="3:7" ht="20.25" customHeight="1" x14ac:dyDescent="0.2">
      <c r="C9" s="46" t="s">
        <v>142</v>
      </c>
      <c r="D9" s="57" t="s">
        <v>55</v>
      </c>
      <c r="E9" s="57">
        <v>1306800</v>
      </c>
      <c r="F9" s="57" t="s">
        <v>153</v>
      </c>
      <c r="G9" s="57"/>
    </row>
    <row r="10" spans="3:7" ht="20.25" customHeight="1" x14ac:dyDescent="0.2">
      <c r="C10" s="46" t="s">
        <v>148</v>
      </c>
      <c r="D10" s="57" t="s">
        <v>152</v>
      </c>
      <c r="E10" s="57">
        <v>552610</v>
      </c>
      <c r="F10" s="57" t="s">
        <v>153</v>
      </c>
      <c r="G10" s="57"/>
    </row>
    <row r="11" spans="3:7" ht="25.5" customHeight="1" x14ac:dyDescent="0.2">
      <c r="C11" s="42"/>
      <c r="D11" s="42"/>
      <c r="E11" s="50">
        <f>SUM(E3:E10)</f>
        <v>14225190</v>
      </c>
      <c r="F11" s="42"/>
      <c r="G11" s="4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6:H18"/>
  <sheetViews>
    <sheetView tabSelected="1" topLeftCell="D1" workbookViewId="0">
      <selection activeCell="G16" sqref="G16"/>
    </sheetView>
  </sheetViews>
  <sheetFormatPr defaultRowHeight="15" x14ac:dyDescent="0.2"/>
  <cols>
    <col min="5" max="5" width="21.25390625" style="25" customWidth="1"/>
    <col min="6" max="6" width="18.4296875" style="25" customWidth="1"/>
    <col min="7" max="7" width="20.84765625" style="25" customWidth="1"/>
    <col min="8" max="8" width="21.25390625" style="24" customWidth="1"/>
  </cols>
  <sheetData>
    <row r="6" spans="5:8" ht="15.75" thickBot="1" x14ac:dyDescent="0.25"/>
    <row r="7" spans="5:8" ht="19.5" thickBot="1" x14ac:dyDescent="0.25">
      <c r="E7" s="88" t="s">
        <v>128</v>
      </c>
      <c r="F7" s="88" t="s">
        <v>129</v>
      </c>
      <c r="G7" s="90" t="s">
        <v>130</v>
      </c>
      <c r="H7" s="91"/>
    </row>
    <row r="8" spans="5:8" ht="27" customHeight="1" thickBot="1" x14ac:dyDescent="0.25">
      <c r="E8" s="89"/>
      <c r="F8" s="89"/>
      <c r="G8" s="67" t="s">
        <v>131</v>
      </c>
      <c r="H8" s="67" t="s">
        <v>132</v>
      </c>
    </row>
    <row r="9" spans="5:8" ht="20.25" customHeight="1" thickBot="1" x14ac:dyDescent="0.25">
      <c r="E9" s="68" t="s">
        <v>133</v>
      </c>
      <c r="F9" s="69">
        <v>0</v>
      </c>
      <c r="G9" s="69"/>
      <c r="H9" s="69"/>
    </row>
    <row r="10" spans="5:8" ht="20.25" customHeight="1" thickBot="1" x14ac:dyDescent="0.3">
      <c r="E10" s="68" t="s">
        <v>134</v>
      </c>
      <c r="F10" s="69">
        <v>25000</v>
      </c>
      <c r="G10" s="69" t="s">
        <v>192</v>
      </c>
      <c r="H10" s="69" t="s">
        <v>186</v>
      </c>
    </row>
    <row r="11" spans="5:8" ht="20.25" customHeight="1" thickBot="1" x14ac:dyDescent="0.3">
      <c r="E11" s="68" t="s">
        <v>135</v>
      </c>
      <c r="F11" s="69">
        <v>75000</v>
      </c>
      <c r="G11" s="69" t="s">
        <v>186</v>
      </c>
      <c r="H11" s="69">
        <v>9520</v>
      </c>
    </row>
    <row r="12" spans="5:8" ht="20.25" customHeight="1" thickBot="1" x14ac:dyDescent="0.3">
      <c r="E12" s="68" t="s">
        <v>136</v>
      </c>
      <c r="F12" s="69">
        <v>130000</v>
      </c>
      <c r="G12" s="69" t="s">
        <v>186</v>
      </c>
      <c r="H12" s="69">
        <v>9520</v>
      </c>
    </row>
    <row r="13" spans="5:8" ht="20.25" customHeight="1" thickBot="1" x14ac:dyDescent="0.25">
      <c r="E13" s="68" t="s">
        <v>137</v>
      </c>
      <c r="F13" s="69">
        <v>300000</v>
      </c>
      <c r="G13" s="69" t="s">
        <v>186</v>
      </c>
      <c r="H13" s="69">
        <v>9520</v>
      </c>
    </row>
    <row r="18" spans="5:8" ht="90" customHeight="1" x14ac:dyDescent="0.2">
      <c r="E18" s="92" t="s">
        <v>138</v>
      </c>
      <c r="F18" s="92"/>
      <c r="G18" s="92"/>
      <c r="H18" s="92"/>
    </row>
  </sheetData>
  <mergeCells count="4">
    <mergeCell ref="E7:E8"/>
    <mergeCell ref="F7:F8"/>
    <mergeCell ref="G7:H7"/>
    <mergeCell ref="E18:H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0"/>
  <sheetViews>
    <sheetView topLeftCell="A4" workbookViewId="0">
      <selection activeCell="C9" sqref="C9:G9"/>
    </sheetView>
  </sheetViews>
  <sheetFormatPr defaultRowHeight="15" x14ac:dyDescent="0.2"/>
  <cols>
    <col min="2" max="2" width="20.4453125" customWidth="1"/>
    <col min="3" max="3" width="130.21875" customWidth="1"/>
    <col min="7" max="7" width="24.078125" customWidth="1"/>
  </cols>
  <sheetData>
    <row r="3" spans="2:7" ht="18.75" x14ac:dyDescent="0.2">
      <c r="B3" s="73" t="s">
        <v>16</v>
      </c>
      <c r="C3" s="73"/>
      <c r="D3" s="73"/>
      <c r="E3" s="73"/>
      <c r="F3" s="73"/>
      <c r="G3" s="73"/>
    </row>
    <row r="4" spans="2:7" ht="45.75" customHeight="1" x14ac:dyDescent="0.2">
      <c r="B4" s="74" t="s">
        <v>17</v>
      </c>
      <c r="C4" s="76"/>
      <c r="D4" s="77"/>
      <c r="E4" s="77"/>
      <c r="F4" s="77"/>
      <c r="G4" s="78"/>
    </row>
    <row r="5" spans="2:7" ht="36.75" customHeight="1" x14ac:dyDescent="0.2">
      <c r="B5" s="75"/>
      <c r="C5" s="79"/>
      <c r="D5" s="77"/>
      <c r="E5" s="77"/>
      <c r="F5" s="77"/>
      <c r="G5" s="78"/>
    </row>
    <row r="6" spans="2:7" ht="26.25" customHeight="1" x14ac:dyDescent="0.2">
      <c r="B6" s="74" t="s">
        <v>18</v>
      </c>
      <c r="C6" s="70"/>
      <c r="D6" s="71"/>
      <c r="E6" s="71"/>
      <c r="F6" s="71"/>
      <c r="G6" s="72"/>
    </row>
    <row r="7" spans="2:7" ht="37.5" customHeight="1" x14ac:dyDescent="0.2">
      <c r="B7" s="75"/>
      <c r="C7" s="70"/>
      <c r="D7" s="71"/>
      <c r="E7" s="71"/>
      <c r="F7" s="71"/>
      <c r="G7" s="72"/>
    </row>
    <row r="8" spans="2:7" ht="53.25" customHeight="1" x14ac:dyDescent="0.2">
      <c r="B8" s="2" t="s">
        <v>19</v>
      </c>
      <c r="C8" s="70"/>
      <c r="D8" s="71"/>
      <c r="E8" s="71"/>
      <c r="F8" s="71"/>
      <c r="G8" s="72"/>
    </row>
    <row r="9" spans="2:7" ht="53.25" customHeight="1" x14ac:dyDescent="0.2">
      <c r="B9" s="2" t="s">
        <v>20</v>
      </c>
      <c r="C9" s="70"/>
      <c r="D9" s="71"/>
      <c r="E9" s="71"/>
      <c r="F9" s="71"/>
      <c r="G9" s="72"/>
    </row>
    <row r="10" spans="2:7" ht="53.25" customHeight="1" x14ac:dyDescent="0.2">
      <c r="B10" s="2" t="s">
        <v>21</v>
      </c>
      <c r="C10" s="70"/>
      <c r="D10" s="71"/>
      <c r="E10" s="71"/>
      <c r="F10" s="71"/>
      <c r="G10" s="72"/>
    </row>
  </sheetData>
  <mergeCells count="10">
    <mergeCell ref="C9:G9"/>
    <mergeCell ref="C10:G10"/>
    <mergeCell ref="B3:G3"/>
    <mergeCell ref="B4:B5"/>
    <mergeCell ref="C4:G4"/>
    <mergeCell ref="C5:G5"/>
    <mergeCell ref="B6:B7"/>
    <mergeCell ref="C6:G6"/>
    <mergeCell ref="C7:G7"/>
    <mergeCell ref="C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F15"/>
  <sheetViews>
    <sheetView topLeftCell="A8" workbookViewId="0">
      <selection activeCell="J13" sqref="J13"/>
    </sheetView>
  </sheetViews>
  <sheetFormatPr defaultColWidth="9.14453125" defaultRowHeight="21" x14ac:dyDescent="0.2"/>
  <cols>
    <col min="1" max="2" width="9.14453125" style="12"/>
    <col min="3" max="3" width="32.41796875" style="12" customWidth="1"/>
    <col min="4" max="5" width="18.16015625" style="12" customWidth="1"/>
    <col min="6" max="6" width="21.1171875" style="12" customWidth="1"/>
    <col min="7" max="16384" width="9.14453125" style="12"/>
  </cols>
  <sheetData>
    <row r="2" spans="3:6" x14ac:dyDescent="0.2">
      <c r="C2" s="11" t="s">
        <v>22</v>
      </c>
    </row>
    <row r="4" spans="3:6" x14ac:dyDescent="0.3">
      <c r="C4" s="13" t="s">
        <v>23</v>
      </c>
      <c r="D4" s="13">
        <v>2022</v>
      </c>
      <c r="E4" s="13">
        <v>2023</v>
      </c>
      <c r="F4" s="13">
        <v>2024</v>
      </c>
    </row>
    <row r="5" spans="3:6" ht="30" customHeight="1" x14ac:dyDescent="0.3">
      <c r="C5" s="14" t="s">
        <v>24</v>
      </c>
      <c r="D5" s="15" t="s">
        <v>25</v>
      </c>
      <c r="E5" s="16">
        <v>175000</v>
      </c>
      <c r="F5" s="14">
        <v>102000</v>
      </c>
    </row>
    <row r="6" spans="3:6" ht="36" customHeight="1" x14ac:dyDescent="0.2">
      <c r="C6" s="17" t="s">
        <v>26</v>
      </c>
      <c r="D6" s="18">
        <v>98669</v>
      </c>
      <c r="E6" s="19">
        <v>27517</v>
      </c>
      <c r="F6" s="17">
        <v>30201</v>
      </c>
    </row>
    <row r="7" spans="3:6" ht="35.25" customHeight="1" x14ac:dyDescent="0.3">
      <c r="C7" s="14" t="s">
        <v>27</v>
      </c>
      <c r="D7" s="15" t="s">
        <v>28</v>
      </c>
      <c r="E7" s="16">
        <v>15</v>
      </c>
      <c r="F7" s="14">
        <v>15</v>
      </c>
    </row>
    <row r="8" spans="3:6" ht="41.25" customHeight="1" x14ac:dyDescent="0.3">
      <c r="C8" s="17" t="s">
        <v>29</v>
      </c>
      <c r="D8" s="18">
        <v>14</v>
      </c>
      <c r="E8" s="19">
        <v>10</v>
      </c>
      <c r="F8" s="17">
        <v>10</v>
      </c>
    </row>
    <row r="9" spans="3:6" ht="38.25" customHeight="1" x14ac:dyDescent="0.2">
      <c r="C9" s="14" t="s">
        <v>30</v>
      </c>
      <c r="D9" s="15">
        <v>220</v>
      </c>
      <c r="E9" s="16">
        <v>232</v>
      </c>
      <c r="F9" s="14">
        <v>232</v>
      </c>
    </row>
    <row r="10" spans="3:6" ht="39.75" x14ac:dyDescent="0.3">
      <c r="C10" s="17" t="s">
        <v>31</v>
      </c>
      <c r="D10" s="18">
        <v>81</v>
      </c>
      <c r="E10" s="19">
        <v>34</v>
      </c>
      <c r="F10" s="17">
        <v>30</v>
      </c>
    </row>
    <row r="11" spans="3:6" ht="39.75" x14ac:dyDescent="0.3">
      <c r="C11" s="14" t="s">
        <v>32</v>
      </c>
      <c r="D11" s="15" t="s">
        <v>33</v>
      </c>
      <c r="E11" s="16">
        <v>5</v>
      </c>
      <c r="F11" s="14">
        <v>5</v>
      </c>
    </row>
    <row r="12" spans="3:6" ht="39.75" x14ac:dyDescent="0.3">
      <c r="C12" s="17" t="s">
        <v>34</v>
      </c>
      <c r="D12" s="18" t="s">
        <v>35</v>
      </c>
      <c r="E12" s="19">
        <v>5</v>
      </c>
      <c r="F12" s="17">
        <v>5</v>
      </c>
    </row>
    <row r="13" spans="3:6" ht="39.75" x14ac:dyDescent="0.3">
      <c r="C13" s="14" t="s">
        <v>36</v>
      </c>
      <c r="D13" s="15" t="s">
        <v>37</v>
      </c>
      <c r="E13" s="16">
        <v>0</v>
      </c>
      <c r="F13" s="14">
        <v>0</v>
      </c>
    </row>
    <row r="14" spans="3:6" ht="39.75" x14ac:dyDescent="0.3">
      <c r="C14" s="17" t="s">
        <v>38</v>
      </c>
      <c r="D14" s="18" t="s">
        <v>39</v>
      </c>
      <c r="E14" s="20">
        <v>2752</v>
      </c>
      <c r="F14" s="21">
        <v>3020</v>
      </c>
    </row>
    <row r="15" spans="3:6" ht="39.75" x14ac:dyDescent="0.3">
      <c r="C15" s="14" t="s">
        <v>40</v>
      </c>
      <c r="D15" s="15">
        <v>448</v>
      </c>
      <c r="E15" s="22">
        <v>119</v>
      </c>
      <c r="F15" s="23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T15"/>
  <sheetViews>
    <sheetView topLeftCell="B1" zoomScale="60" zoomScaleNormal="60" workbookViewId="0">
      <selection activeCell="C4" sqref="C4:T15"/>
    </sheetView>
  </sheetViews>
  <sheetFormatPr defaultRowHeight="15" x14ac:dyDescent="0.2"/>
  <cols>
    <col min="3" max="3" width="55.2890625" bestFit="1" customWidth="1"/>
    <col min="4" max="4" width="24.078125" bestFit="1" customWidth="1"/>
    <col min="5" max="5" width="14.52734375" customWidth="1"/>
    <col min="6" max="6" width="16.8125" customWidth="1"/>
    <col min="7" max="7" width="8.7421875" bestFit="1" customWidth="1"/>
    <col min="8" max="8" width="14.796875" bestFit="1" customWidth="1"/>
    <col min="9" max="9" width="8.7421875" bestFit="1" customWidth="1"/>
    <col min="10" max="10" width="14.796875" bestFit="1" customWidth="1"/>
    <col min="11" max="11" width="8.7421875" bestFit="1" customWidth="1"/>
    <col min="12" max="12" width="14.52734375" customWidth="1"/>
    <col min="13" max="13" width="13.98828125" customWidth="1"/>
    <col min="14" max="14" width="14.796875" bestFit="1" customWidth="1"/>
    <col min="15" max="15" width="8.7421875" bestFit="1" customWidth="1"/>
    <col min="16" max="16" width="14.796875" bestFit="1" customWidth="1"/>
    <col min="17" max="17" width="8.7421875" bestFit="1" customWidth="1"/>
    <col min="18" max="18" width="14.796875" bestFit="1" customWidth="1"/>
    <col min="19" max="19" width="8.7421875" bestFit="1" customWidth="1"/>
    <col min="20" max="20" width="12.9140625" customWidth="1"/>
  </cols>
  <sheetData>
    <row r="2" spans="3:20" ht="23.25" x14ac:dyDescent="0.3">
      <c r="I2" s="81" t="s">
        <v>41</v>
      </c>
      <c r="J2" s="81"/>
      <c r="K2" s="81"/>
      <c r="L2" s="81"/>
      <c r="M2" s="81"/>
    </row>
    <row r="4" spans="3:20" ht="23.25" x14ac:dyDescent="0.2">
      <c r="C4" s="80" t="s">
        <v>42</v>
      </c>
      <c r="D4" s="80" t="s">
        <v>43</v>
      </c>
      <c r="E4" s="80" t="s">
        <v>44</v>
      </c>
      <c r="F4" s="80" t="s">
        <v>45</v>
      </c>
      <c r="G4" s="80"/>
      <c r="H4" s="80"/>
      <c r="I4" s="80"/>
      <c r="J4" s="80"/>
      <c r="K4" s="80"/>
      <c r="L4" s="82" t="s">
        <v>46</v>
      </c>
      <c r="M4" s="82" t="s">
        <v>47</v>
      </c>
      <c r="N4" s="80" t="s">
        <v>48</v>
      </c>
      <c r="O4" s="80"/>
      <c r="P4" s="80"/>
      <c r="Q4" s="80"/>
      <c r="R4" s="80"/>
      <c r="S4" s="80"/>
      <c r="T4" s="80" t="s">
        <v>46</v>
      </c>
    </row>
    <row r="5" spans="3:20" ht="23.25" x14ac:dyDescent="0.2">
      <c r="C5" s="80"/>
      <c r="D5" s="80"/>
      <c r="E5" s="80"/>
      <c r="F5" s="39" t="s">
        <v>164</v>
      </c>
      <c r="G5" s="39" t="s">
        <v>18</v>
      </c>
      <c r="H5" s="39" t="s">
        <v>164</v>
      </c>
      <c r="I5" s="39" t="s">
        <v>18</v>
      </c>
      <c r="J5" s="39" t="s">
        <v>164</v>
      </c>
      <c r="K5" s="39" t="s">
        <v>18</v>
      </c>
      <c r="L5" s="82"/>
      <c r="M5" s="82"/>
      <c r="N5" s="39" t="s">
        <v>164</v>
      </c>
      <c r="O5" s="39" t="s">
        <v>18</v>
      </c>
      <c r="P5" s="39" t="s">
        <v>164</v>
      </c>
      <c r="Q5" s="39" t="s">
        <v>18</v>
      </c>
      <c r="R5" s="39" t="s">
        <v>164</v>
      </c>
      <c r="S5" s="39" t="s">
        <v>18</v>
      </c>
      <c r="T5" s="80"/>
    </row>
    <row r="6" spans="3:20" ht="33" customHeight="1" x14ac:dyDescent="0.2">
      <c r="C6" s="44" t="s">
        <v>49</v>
      </c>
      <c r="D6" s="40" t="s">
        <v>50</v>
      </c>
      <c r="E6" s="41">
        <v>384</v>
      </c>
      <c r="F6" s="40" t="s">
        <v>51</v>
      </c>
      <c r="G6" s="40">
        <v>1200</v>
      </c>
      <c r="H6" s="40" t="s">
        <v>52</v>
      </c>
      <c r="I6" s="40">
        <v>1850</v>
      </c>
      <c r="J6" s="40" t="s">
        <v>53</v>
      </c>
      <c r="K6" s="40">
        <v>550</v>
      </c>
      <c r="L6" s="40">
        <v>8000</v>
      </c>
      <c r="M6" s="41">
        <v>320</v>
      </c>
      <c r="N6" s="40" t="s">
        <v>156</v>
      </c>
      <c r="O6" s="40">
        <v>1100</v>
      </c>
      <c r="P6" s="40" t="s">
        <v>52</v>
      </c>
      <c r="Q6" s="40">
        <v>1050</v>
      </c>
      <c r="R6" s="40" t="s">
        <v>53</v>
      </c>
      <c r="S6" s="40">
        <v>550</v>
      </c>
      <c r="T6" s="40">
        <v>8000</v>
      </c>
    </row>
    <row r="7" spans="3:20" ht="33" customHeight="1" x14ac:dyDescent="0.2">
      <c r="C7" s="44" t="s">
        <v>54</v>
      </c>
      <c r="D7" s="40" t="s">
        <v>55</v>
      </c>
      <c r="E7" s="41">
        <v>352</v>
      </c>
      <c r="F7" s="40" t="s">
        <v>51</v>
      </c>
      <c r="G7" s="40">
        <v>800</v>
      </c>
      <c r="H7" s="40" t="s">
        <v>52</v>
      </c>
      <c r="I7" s="40">
        <v>1500</v>
      </c>
      <c r="J7" s="40" t="s">
        <v>56</v>
      </c>
      <c r="K7" s="40">
        <v>500</v>
      </c>
      <c r="L7" s="40">
        <v>6500</v>
      </c>
      <c r="M7" s="41">
        <v>288</v>
      </c>
      <c r="N7" s="40" t="s">
        <v>52</v>
      </c>
      <c r="O7" s="40">
        <v>950</v>
      </c>
      <c r="P7" s="40" t="s">
        <v>156</v>
      </c>
      <c r="Q7" s="40">
        <v>800</v>
      </c>
      <c r="R7" s="40" t="s">
        <v>56</v>
      </c>
      <c r="S7" s="40">
        <v>500</v>
      </c>
      <c r="T7" s="40">
        <v>6500</v>
      </c>
    </row>
    <row r="8" spans="3:20" ht="33" customHeight="1" x14ac:dyDescent="0.2">
      <c r="C8" s="44" t="s">
        <v>57</v>
      </c>
      <c r="D8" s="40" t="s">
        <v>58</v>
      </c>
      <c r="E8" s="41">
        <v>320</v>
      </c>
      <c r="F8" s="40" t="s">
        <v>51</v>
      </c>
      <c r="G8" s="40">
        <v>800</v>
      </c>
      <c r="H8" s="40" t="s">
        <v>52</v>
      </c>
      <c r="I8" s="40">
        <v>1000</v>
      </c>
      <c r="J8" s="40" t="s">
        <v>59</v>
      </c>
      <c r="K8" s="40">
        <v>350</v>
      </c>
      <c r="L8" s="40">
        <v>5000</v>
      </c>
      <c r="M8" s="41">
        <v>256</v>
      </c>
      <c r="N8" s="40" t="s">
        <v>156</v>
      </c>
      <c r="O8" s="40">
        <v>800</v>
      </c>
      <c r="P8" s="40" t="s">
        <v>52</v>
      </c>
      <c r="Q8" s="40">
        <v>750</v>
      </c>
      <c r="R8" s="40" t="s">
        <v>59</v>
      </c>
      <c r="S8" s="40">
        <v>350</v>
      </c>
      <c r="T8" s="40">
        <v>5000</v>
      </c>
    </row>
    <row r="9" spans="3:20" ht="33" customHeight="1" x14ac:dyDescent="0.2">
      <c r="C9" s="44" t="s">
        <v>60</v>
      </c>
      <c r="D9" s="40" t="s">
        <v>61</v>
      </c>
      <c r="E9" s="41">
        <v>224</v>
      </c>
      <c r="F9" s="40" t="s">
        <v>51</v>
      </c>
      <c r="G9" s="40">
        <v>700</v>
      </c>
      <c r="H9" s="40" t="s">
        <v>52</v>
      </c>
      <c r="I9" s="40">
        <v>950</v>
      </c>
      <c r="J9" s="40" t="s">
        <v>53</v>
      </c>
      <c r="K9" s="40">
        <v>300</v>
      </c>
      <c r="L9" s="40">
        <v>6000</v>
      </c>
      <c r="M9" s="41">
        <v>224</v>
      </c>
      <c r="N9" s="40" t="s">
        <v>156</v>
      </c>
      <c r="O9" s="40">
        <v>700</v>
      </c>
      <c r="P9" s="40" t="s">
        <v>52</v>
      </c>
      <c r="Q9" s="40">
        <v>680</v>
      </c>
      <c r="R9" s="40" t="s">
        <v>53</v>
      </c>
      <c r="S9" s="40">
        <v>300</v>
      </c>
      <c r="T9" s="40">
        <v>6000</v>
      </c>
    </row>
    <row r="10" spans="3:20" ht="33" customHeight="1" x14ac:dyDescent="0.2">
      <c r="C10" s="44" t="s">
        <v>62</v>
      </c>
      <c r="D10" s="40" t="s">
        <v>63</v>
      </c>
      <c r="E10" s="41">
        <v>186</v>
      </c>
      <c r="F10" s="40" t="s">
        <v>51</v>
      </c>
      <c r="G10" s="40">
        <v>600</v>
      </c>
      <c r="H10" s="40" t="s">
        <v>52</v>
      </c>
      <c r="I10" s="40">
        <v>1100</v>
      </c>
      <c r="J10" s="40" t="s">
        <v>64</v>
      </c>
      <c r="K10" s="40">
        <v>300</v>
      </c>
      <c r="L10" s="40">
        <v>17000</v>
      </c>
      <c r="M10" s="41">
        <v>200</v>
      </c>
      <c r="N10" s="40" t="s">
        <v>156</v>
      </c>
      <c r="O10" s="40">
        <v>650</v>
      </c>
      <c r="P10" s="40" t="s">
        <v>52</v>
      </c>
      <c r="Q10" s="40">
        <v>500</v>
      </c>
      <c r="R10" s="40" t="s">
        <v>64</v>
      </c>
      <c r="S10" s="40">
        <v>300</v>
      </c>
      <c r="T10" s="40">
        <v>17000</v>
      </c>
    </row>
    <row r="11" spans="3:20" ht="33" customHeight="1" x14ac:dyDescent="0.2">
      <c r="C11" s="44" t="s">
        <v>154</v>
      </c>
      <c r="D11" s="40" t="s">
        <v>155</v>
      </c>
      <c r="E11" s="41">
        <v>160</v>
      </c>
      <c r="F11" s="40" t="s">
        <v>156</v>
      </c>
      <c r="G11" s="40">
        <v>350</v>
      </c>
      <c r="H11" s="40" t="s">
        <v>52</v>
      </c>
      <c r="I11" s="40">
        <v>550</v>
      </c>
      <c r="J11" s="40" t="s">
        <v>53</v>
      </c>
      <c r="K11" s="40">
        <v>450</v>
      </c>
      <c r="L11" s="40">
        <v>5000</v>
      </c>
      <c r="M11" s="41">
        <v>186</v>
      </c>
      <c r="N11" s="40" t="s">
        <v>52</v>
      </c>
      <c r="O11" s="40">
        <v>580</v>
      </c>
      <c r="P11" s="40" t="s">
        <v>156</v>
      </c>
      <c r="Q11" s="40">
        <v>550</v>
      </c>
      <c r="R11" s="40" t="s">
        <v>53</v>
      </c>
      <c r="S11" s="40">
        <v>450</v>
      </c>
      <c r="T11" s="40">
        <v>5000</v>
      </c>
    </row>
    <row r="12" spans="3:20" ht="33" customHeight="1" x14ac:dyDescent="0.2">
      <c r="C12" s="44" t="s">
        <v>157</v>
      </c>
      <c r="D12" s="40" t="s">
        <v>158</v>
      </c>
      <c r="E12" s="41">
        <v>160</v>
      </c>
      <c r="F12" s="40" t="s">
        <v>51</v>
      </c>
      <c r="G12" s="40">
        <v>450</v>
      </c>
      <c r="H12" s="40" t="s">
        <v>52</v>
      </c>
      <c r="I12" s="40">
        <v>400</v>
      </c>
      <c r="J12" s="40" t="s">
        <v>56</v>
      </c>
      <c r="K12" s="40">
        <v>300</v>
      </c>
      <c r="L12" s="40">
        <v>4500</v>
      </c>
      <c r="M12" s="41">
        <v>160</v>
      </c>
      <c r="N12" s="40" t="s">
        <v>52</v>
      </c>
      <c r="O12" s="40">
        <v>450</v>
      </c>
      <c r="P12" s="40" t="s">
        <v>156</v>
      </c>
      <c r="Q12" s="40">
        <v>400</v>
      </c>
      <c r="R12" s="40" t="s">
        <v>56</v>
      </c>
      <c r="S12" s="40">
        <v>300</v>
      </c>
      <c r="T12" s="40">
        <v>4500</v>
      </c>
    </row>
    <row r="13" spans="3:20" ht="33" customHeight="1" x14ac:dyDescent="0.2">
      <c r="C13" s="44" t="s">
        <v>159</v>
      </c>
      <c r="D13" s="40" t="s">
        <v>160</v>
      </c>
      <c r="E13" s="41">
        <v>140</v>
      </c>
      <c r="F13" s="40" t="s">
        <v>51</v>
      </c>
      <c r="G13" s="40">
        <v>500</v>
      </c>
      <c r="H13" s="40" t="s">
        <v>52</v>
      </c>
      <c r="I13" s="40">
        <v>400</v>
      </c>
      <c r="J13" s="40" t="s">
        <v>53</v>
      </c>
      <c r="K13" s="40">
        <v>350</v>
      </c>
      <c r="L13" s="40">
        <v>4500</v>
      </c>
      <c r="M13" s="41">
        <v>145</v>
      </c>
      <c r="N13" s="40" t="s">
        <v>52</v>
      </c>
      <c r="O13" s="40">
        <v>400</v>
      </c>
      <c r="P13" s="40" t="s">
        <v>156</v>
      </c>
      <c r="Q13" s="40">
        <v>400</v>
      </c>
      <c r="R13" s="40" t="s">
        <v>53</v>
      </c>
      <c r="S13" s="40">
        <v>350</v>
      </c>
      <c r="T13" s="40">
        <v>4500</v>
      </c>
    </row>
    <row r="14" spans="3:20" ht="33" customHeight="1" x14ac:dyDescent="0.2">
      <c r="C14" s="44" t="s">
        <v>161</v>
      </c>
      <c r="D14" s="40" t="s">
        <v>162</v>
      </c>
      <c r="E14" s="41">
        <v>120</v>
      </c>
      <c r="F14" s="40" t="s">
        <v>156</v>
      </c>
      <c r="G14" s="40">
        <v>600</v>
      </c>
      <c r="H14" s="40" t="s">
        <v>52</v>
      </c>
      <c r="I14" s="40">
        <v>450</v>
      </c>
      <c r="J14" s="40" t="s">
        <v>163</v>
      </c>
      <c r="K14" s="40">
        <v>300</v>
      </c>
      <c r="L14" s="40">
        <v>4000</v>
      </c>
      <c r="M14" s="41">
        <v>130</v>
      </c>
      <c r="N14" s="40" t="s">
        <v>156</v>
      </c>
      <c r="O14" s="40">
        <v>400</v>
      </c>
      <c r="P14" s="40" t="s">
        <v>52</v>
      </c>
      <c r="Q14" s="40">
        <v>380</v>
      </c>
      <c r="R14" s="40" t="s">
        <v>163</v>
      </c>
      <c r="S14" s="40">
        <v>300</v>
      </c>
      <c r="T14" s="40">
        <v>4000</v>
      </c>
    </row>
    <row r="15" spans="3:20" ht="33" customHeight="1" x14ac:dyDescent="0.2">
      <c r="C15" s="42"/>
      <c r="D15" s="42"/>
      <c r="E15" s="43">
        <f>SUM(E6:E14)</f>
        <v>2046</v>
      </c>
      <c r="F15" s="42"/>
      <c r="G15" s="43">
        <f>SUM(G6:G14)</f>
        <v>6000</v>
      </c>
      <c r="H15" s="43"/>
      <c r="I15" s="43">
        <f t="shared" ref="H15:T15" si="0">SUM(I6:I14)</f>
        <v>8200</v>
      </c>
      <c r="J15" s="43"/>
      <c r="K15" s="43">
        <f t="shared" si="0"/>
        <v>3400</v>
      </c>
      <c r="L15" s="43">
        <f t="shared" si="0"/>
        <v>60500</v>
      </c>
      <c r="M15" s="43">
        <f t="shared" si="0"/>
        <v>1909</v>
      </c>
      <c r="N15" s="43"/>
      <c r="O15" s="43">
        <f t="shared" si="0"/>
        <v>6030</v>
      </c>
      <c r="P15" s="43"/>
      <c r="Q15" s="43">
        <f t="shared" si="0"/>
        <v>5510</v>
      </c>
      <c r="R15" s="43"/>
      <c r="S15" s="43">
        <f t="shared" si="0"/>
        <v>3400</v>
      </c>
      <c r="T15" s="43">
        <f t="shared" si="0"/>
        <v>60500</v>
      </c>
    </row>
  </sheetData>
  <mergeCells count="9">
    <mergeCell ref="N4:S4"/>
    <mergeCell ref="T4:T5"/>
    <mergeCell ref="I2:M2"/>
    <mergeCell ref="C4:C5"/>
    <mergeCell ref="D4:D5"/>
    <mergeCell ref="E4:E5"/>
    <mergeCell ref="F4:K4"/>
    <mergeCell ref="M4:M5"/>
    <mergeCell ref="L4:L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Q19"/>
  <sheetViews>
    <sheetView topLeftCell="B4" workbookViewId="0">
      <selection activeCell="C5" sqref="C5:Q17"/>
    </sheetView>
  </sheetViews>
  <sheetFormatPr defaultRowHeight="15" x14ac:dyDescent="0.2"/>
  <cols>
    <col min="3" max="3" width="40.48828125" customWidth="1"/>
    <col min="4" max="4" width="9.14453125" customWidth="1"/>
    <col min="5" max="5" width="10.76171875" bestFit="1" customWidth="1"/>
    <col min="6" max="6" width="6.72265625" bestFit="1" customWidth="1"/>
    <col min="7" max="7" width="11.56640625" customWidth="1"/>
    <col min="8" max="8" width="6.72265625" bestFit="1" customWidth="1"/>
    <col min="9" max="10" width="7.80078125" bestFit="1" customWidth="1"/>
    <col min="11" max="11" width="8.47265625" customWidth="1"/>
    <col min="12" max="12" width="11.8359375" bestFit="1" customWidth="1"/>
    <col min="13" max="13" width="6.72265625" bestFit="1" customWidth="1"/>
    <col min="14" max="14" width="11.8359375" bestFit="1" customWidth="1"/>
    <col min="15" max="15" width="6.72265625" bestFit="1" customWidth="1"/>
    <col min="16" max="17" width="7.80078125" bestFit="1" customWidth="1"/>
  </cols>
  <sheetData>
    <row r="3" spans="3:17" ht="21" x14ac:dyDescent="0.3">
      <c r="G3" s="1" t="s">
        <v>65</v>
      </c>
    </row>
    <row r="5" spans="3:17" s="32" customFormat="1" x14ac:dyDescent="0.2">
      <c r="C5" s="83" t="s">
        <v>42</v>
      </c>
      <c r="D5" s="83" t="s">
        <v>66</v>
      </c>
      <c r="E5" s="83" t="s">
        <v>67</v>
      </c>
      <c r="F5" s="83"/>
      <c r="G5" s="83"/>
      <c r="H5" s="83"/>
      <c r="I5" s="83"/>
      <c r="J5" s="83" t="s">
        <v>68</v>
      </c>
      <c r="K5" s="83" t="s">
        <v>69</v>
      </c>
      <c r="L5" s="83" t="s">
        <v>70</v>
      </c>
      <c r="M5" s="83"/>
      <c r="N5" s="83"/>
      <c r="O5" s="83"/>
      <c r="P5" s="83"/>
      <c r="Q5" s="83" t="s">
        <v>68</v>
      </c>
    </row>
    <row r="6" spans="3:17" s="32" customFormat="1" x14ac:dyDescent="0.2">
      <c r="C6" s="83"/>
      <c r="D6" s="83"/>
      <c r="E6" s="33" t="s">
        <v>165</v>
      </c>
      <c r="F6" s="33" t="s">
        <v>18</v>
      </c>
      <c r="G6" s="33" t="s">
        <v>165</v>
      </c>
      <c r="H6" s="33" t="s">
        <v>18</v>
      </c>
      <c r="I6" s="33" t="s">
        <v>71</v>
      </c>
      <c r="J6" s="83"/>
      <c r="K6" s="83"/>
      <c r="L6" s="33" t="s">
        <v>165</v>
      </c>
      <c r="M6" s="33" t="s">
        <v>18</v>
      </c>
      <c r="N6" s="33" t="s">
        <v>165</v>
      </c>
      <c r="O6" s="33" t="s">
        <v>18</v>
      </c>
      <c r="P6" s="33" t="s">
        <v>71</v>
      </c>
      <c r="Q6" s="83"/>
    </row>
    <row r="7" spans="3:17" ht="17.25" customHeight="1" x14ac:dyDescent="0.2">
      <c r="C7" s="34" t="s">
        <v>139</v>
      </c>
      <c r="D7" s="35">
        <v>13243</v>
      </c>
      <c r="E7" s="35" t="s">
        <v>149</v>
      </c>
      <c r="F7" s="35">
        <v>14000</v>
      </c>
      <c r="G7" s="35" t="s">
        <v>53</v>
      </c>
      <c r="H7" s="35">
        <v>12000</v>
      </c>
      <c r="I7" s="35">
        <v>90000</v>
      </c>
      <c r="J7" s="35">
        <v>116000</v>
      </c>
      <c r="K7" s="35">
        <v>16806</v>
      </c>
      <c r="L7" s="35" t="s">
        <v>56</v>
      </c>
      <c r="M7" s="35">
        <v>12000</v>
      </c>
      <c r="N7" s="35" t="s">
        <v>53</v>
      </c>
      <c r="O7" s="35">
        <v>14000</v>
      </c>
      <c r="P7" s="35">
        <v>87000</v>
      </c>
      <c r="Q7" s="36">
        <v>113000</v>
      </c>
    </row>
    <row r="8" spans="3:17" ht="17.25" customHeight="1" x14ac:dyDescent="0.2">
      <c r="C8" s="34" t="s">
        <v>140</v>
      </c>
      <c r="D8" s="35">
        <v>4738</v>
      </c>
      <c r="E8" s="35" t="s">
        <v>51</v>
      </c>
      <c r="F8" s="35">
        <v>8000</v>
      </c>
      <c r="G8" s="35" t="s">
        <v>100</v>
      </c>
      <c r="H8" s="36">
        <v>5000</v>
      </c>
      <c r="I8" s="35">
        <v>32000</v>
      </c>
      <c r="J8" s="36">
        <v>45000</v>
      </c>
      <c r="K8" s="35">
        <v>2960</v>
      </c>
      <c r="L8" s="35" t="s">
        <v>100</v>
      </c>
      <c r="M8" s="36">
        <v>8000</v>
      </c>
      <c r="N8" s="35" t="s">
        <v>51</v>
      </c>
      <c r="O8" s="36">
        <v>4000</v>
      </c>
      <c r="P8" s="35">
        <v>45000</v>
      </c>
      <c r="Q8" s="36">
        <v>57000</v>
      </c>
    </row>
    <row r="9" spans="3:17" ht="17.25" customHeight="1" x14ac:dyDescent="0.2">
      <c r="C9" s="34" t="s">
        <v>144</v>
      </c>
      <c r="D9" s="35">
        <v>1345</v>
      </c>
      <c r="E9" s="35" t="s">
        <v>51</v>
      </c>
      <c r="F9" s="36">
        <v>3000</v>
      </c>
      <c r="G9" s="35" t="s">
        <v>105</v>
      </c>
      <c r="H9" s="36">
        <v>2100</v>
      </c>
      <c r="I9" s="35">
        <v>18500</v>
      </c>
      <c r="J9" s="36">
        <v>23500</v>
      </c>
      <c r="K9" s="35">
        <v>2926</v>
      </c>
      <c r="L9" s="35" t="s">
        <v>51</v>
      </c>
      <c r="M9" s="36">
        <v>2500</v>
      </c>
      <c r="N9" s="35" t="s">
        <v>105</v>
      </c>
      <c r="O9" s="36">
        <v>1500</v>
      </c>
      <c r="P9" s="35">
        <v>18000</v>
      </c>
      <c r="Q9" s="36">
        <v>22000</v>
      </c>
    </row>
    <row r="10" spans="3:17" ht="17.25" customHeight="1" x14ac:dyDescent="0.2">
      <c r="C10" s="34" t="s">
        <v>141</v>
      </c>
      <c r="D10" s="35">
        <v>1902</v>
      </c>
      <c r="E10" s="35" t="s">
        <v>51</v>
      </c>
      <c r="F10" s="36">
        <v>5500</v>
      </c>
      <c r="G10" s="35" t="s">
        <v>52</v>
      </c>
      <c r="H10" s="36">
        <v>4000</v>
      </c>
      <c r="I10" s="35">
        <v>28500</v>
      </c>
      <c r="J10" s="36">
        <v>38000</v>
      </c>
      <c r="K10" s="35">
        <v>1735</v>
      </c>
      <c r="L10" s="35" t="s">
        <v>72</v>
      </c>
      <c r="M10" s="36">
        <v>3500</v>
      </c>
      <c r="N10" s="35" t="s">
        <v>100</v>
      </c>
      <c r="O10" s="36">
        <v>3000</v>
      </c>
      <c r="P10" s="36">
        <v>31500</v>
      </c>
      <c r="Q10" s="36">
        <v>38000</v>
      </c>
    </row>
    <row r="11" spans="3:17" ht="17.25" customHeight="1" x14ac:dyDescent="0.2">
      <c r="C11" s="34" t="s">
        <v>145</v>
      </c>
      <c r="D11" s="35">
        <v>991</v>
      </c>
      <c r="E11" s="35" t="s">
        <v>51</v>
      </c>
      <c r="F11" s="36">
        <v>3000</v>
      </c>
      <c r="G11" s="35" t="s">
        <v>150</v>
      </c>
      <c r="H11" s="36">
        <v>1100</v>
      </c>
      <c r="I11" s="35">
        <v>20000</v>
      </c>
      <c r="J11" s="36">
        <v>24000</v>
      </c>
      <c r="K11" s="35">
        <v>1470</v>
      </c>
      <c r="L11" s="35" t="s">
        <v>51</v>
      </c>
      <c r="M11" s="36">
        <v>2200</v>
      </c>
      <c r="N11" s="35" t="s">
        <v>52</v>
      </c>
      <c r="O11" s="36">
        <v>2000</v>
      </c>
      <c r="P11" s="36">
        <v>19300</v>
      </c>
      <c r="Q11" s="36">
        <v>23500</v>
      </c>
    </row>
    <row r="12" spans="3:17" ht="17.25" customHeight="1" x14ac:dyDescent="0.2">
      <c r="C12" s="34" t="s">
        <v>143</v>
      </c>
      <c r="D12" s="35">
        <v>1466</v>
      </c>
      <c r="E12" s="35" t="s">
        <v>51</v>
      </c>
      <c r="F12" s="36">
        <v>4500</v>
      </c>
      <c r="G12" s="35" t="s">
        <v>150</v>
      </c>
      <c r="H12" s="36">
        <v>2500</v>
      </c>
      <c r="I12" s="35">
        <v>21500</v>
      </c>
      <c r="J12" s="36">
        <v>28500</v>
      </c>
      <c r="K12" s="35">
        <v>1312</v>
      </c>
      <c r="L12" s="35" t="s">
        <v>72</v>
      </c>
      <c r="M12" s="36">
        <v>3000</v>
      </c>
      <c r="N12" s="35" t="s">
        <v>52</v>
      </c>
      <c r="O12" s="36">
        <v>2300</v>
      </c>
      <c r="P12" s="36">
        <v>23200</v>
      </c>
      <c r="Q12" s="36">
        <v>28500</v>
      </c>
    </row>
    <row r="13" spans="3:17" ht="17.25" customHeight="1" x14ac:dyDescent="0.2">
      <c r="C13" s="34" t="s">
        <v>142</v>
      </c>
      <c r="D13" s="35">
        <v>1844</v>
      </c>
      <c r="E13" s="35" t="s">
        <v>52</v>
      </c>
      <c r="F13" s="36">
        <v>5000</v>
      </c>
      <c r="G13" s="35" t="s">
        <v>51</v>
      </c>
      <c r="H13" s="36">
        <v>5000</v>
      </c>
      <c r="I13" s="35">
        <v>23000</v>
      </c>
      <c r="J13" s="36">
        <v>33000</v>
      </c>
      <c r="K13" s="35">
        <v>1189</v>
      </c>
      <c r="L13" s="35" t="s">
        <v>151</v>
      </c>
      <c r="M13" s="36">
        <v>5400</v>
      </c>
      <c r="N13" s="35" t="s">
        <v>52</v>
      </c>
      <c r="O13" s="36">
        <v>3200</v>
      </c>
      <c r="P13" s="36">
        <v>25200</v>
      </c>
      <c r="Q13" s="36">
        <v>33800</v>
      </c>
    </row>
    <row r="14" spans="3:17" ht="17.25" customHeight="1" x14ac:dyDescent="0.2">
      <c r="C14" s="34" t="s">
        <v>148</v>
      </c>
      <c r="D14" s="35">
        <v>600</v>
      </c>
      <c r="E14" s="35" t="s">
        <v>53</v>
      </c>
      <c r="F14" s="36">
        <v>1500</v>
      </c>
      <c r="G14" s="35" t="s">
        <v>51</v>
      </c>
      <c r="H14" s="36">
        <v>1100</v>
      </c>
      <c r="I14" s="35">
        <v>11800</v>
      </c>
      <c r="J14" s="36">
        <v>14400</v>
      </c>
      <c r="K14" s="35">
        <v>1172</v>
      </c>
      <c r="L14" s="35" t="s">
        <v>100</v>
      </c>
      <c r="M14" s="36">
        <v>2400</v>
      </c>
      <c r="N14" s="35" t="s">
        <v>53</v>
      </c>
      <c r="O14" s="36">
        <v>1200</v>
      </c>
      <c r="P14" s="36">
        <v>10000</v>
      </c>
      <c r="Q14" s="36">
        <v>13700</v>
      </c>
    </row>
    <row r="15" spans="3:17" ht="17.25" customHeight="1" x14ac:dyDescent="0.2">
      <c r="C15" s="34" t="s">
        <v>147</v>
      </c>
      <c r="D15" s="35">
        <v>629</v>
      </c>
      <c r="E15" s="35" t="s">
        <v>105</v>
      </c>
      <c r="F15" s="36">
        <v>2000</v>
      </c>
      <c r="G15" s="35" t="s">
        <v>51</v>
      </c>
      <c r="H15" s="36">
        <v>800</v>
      </c>
      <c r="I15" s="35">
        <v>4600</v>
      </c>
      <c r="J15" s="36">
        <v>7400</v>
      </c>
      <c r="K15" s="35">
        <v>471</v>
      </c>
      <c r="L15" s="35" t="s">
        <v>72</v>
      </c>
      <c r="M15" s="36">
        <v>1200</v>
      </c>
      <c r="N15" s="35" t="s">
        <v>52</v>
      </c>
      <c r="O15" s="36">
        <v>1000</v>
      </c>
      <c r="P15" s="36">
        <v>5300</v>
      </c>
      <c r="Q15" s="36">
        <v>7500</v>
      </c>
    </row>
    <row r="16" spans="3:17" ht="17.25" customHeight="1" x14ac:dyDescent="0.2">
      <c r="C16" s="34" t="s">
        <v>146</v>
      </c>
      <c r="D16" s="35">
        <v>759</v>
      </c>
      <c r="E16" s="35" t="s">
        <v>51</v>
      </c>
      <c r="F16" s="36">
        <v>2200</v>
      </c>
      <c r="G16" s="35" t="s">
        <v>53</v>
      </c>
      <c r="H16" s="36">
        <v>2100</v>
      </c>
      <c r="I16" s="35">
        <v>24700</v>
      </c>
      <c r="J16" s="36">
        <v>29000</v>
      </c>
      <c r="K16" s="35">
        <v>160</v>
      </c>
      <c r="L16" s="35" t="s">
        <v>72</v>
      </c>
      <c r="M16" s="36">
        <v>2200</v>
      </c>
      <c r="N16" s="35" t="s">
        <v>51</v>
      </c>
      <c r="O16" s="36">
        <v>1200</v>
      </c>
      <c r="P16" s="36">
        <v>26500</v>
      </c>
      <c r="Q16" s="36">
        <v>30000</v>
      </c>
    </row>
    <row r="17" spans="3:17" ht="17.25" customHeight="1" x14ac:dyDescent="0.2">
      <c r="C17" s="51" t="s">
        <v>15</v>
      </c>
      <c r="D17" s="51">
        <f>SUM(D7:D16)</f>
        <v>27517</v>
      </c>
      <c r="E17" s="51"/>
      <c r="F17" s="51">
        <f t="shared" ref="E17:Q17" si="0">SUM(F7:F16)</f>
        <v>48700</v>
      </c>
      <c r="G17" s="51"/>
      <c r="H17" s="51">
        <f t="shared" si="0"/>
        <v>35700</v>
      </c>
      <c r="I17" s="51">
        <f t="shared" si="0"/>
        <v>274600</v>
      </c>
      <c r="J17" s="51">
        <f t="shared" si="0"/>
        <v>358800</v>
      </c>
      <c r="K17" s="51">
        <f t="shared" si="0"/>
        <v>30201</v>
      </c>
      <c r="L17" s="51"/>
      <c r="M17" s="51">
        <f t="shared" si="0"/>
        <v>42400</v>
      </c>
      <c r="N17" s="51"/>
      <c r="O17" s="51">
        <f t="shared" si="0"/>
        <v>33400</v>
      </c>
      <c r="P17" s="51">
        <f t="shared" si="0"/>
        <v>291000</v>
      </c>
      <c r="Q17" s="51">
        <f t="shared" si="0"/>
        <v>367000</v>
      </c>
    </row>
    <row r="19" spans="3:17" ht="21" x14ac:dyDescent="0.2">
      <c r="C19" s="3" t="s">
        <v>73</v>
      </c>
    </row>
  </sheetData>
  <mergeCells count="7">
    <mergeCell ref="L5:P5"/>
    <mergeCell ref="Q5:Q6"/>
    <mergeCell ref="C5:C6"/>
    <mergeCell ref="D5:D6"/>
    <mergeCell ref="K5:K6"/>
    <mergeCell ref="E5:I5"/>
    <mergeCell ref="J5:J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H16"/>
  <sheetViews>
    <sheetView topLeftCell="A4" workbookViewId="0">
      <selection activeCell="C4" sqref="C4:H16"/>
    </sheetView>
  </sheetViews>
  <sheetFormatPr defaultRowHeight="15" x14ac:dyDescent="0.2"/>
  <cols>
    <col min="3" max="3" width="16.54296875" customWidth="1"/>
    <col min="4" max="4" width="19.1015625" customWidth="1"/>
    <col min="5" max="7" width="9.81640625" bestFit="1" customWidth="1"/>
    <col min="8" max="8" width="47.08203125" bestFit="1" customWidth="1"/>
  </cols>
  <sheetData>
    <row r="2" spans="3:8" ht="21" x14ac:dyDescent="0.3">
      <c r="D2" s="1" t="s">
        <v>74</v>
      </c>
    </row>
    <row r="4" spans="3:8" ht="18.75" x14ac:dyDescent="0.2">
      <c r="C4" s="84" t="s">
        <v>75</v>
      </c>
      <c r="D4" s="84" t="s">
        <v>76</v>
      </c>
      <c r="E4" s="84"/>
      <c r="F4" s="47" t="s">
        <v>77</v>
      </c>
      <c r="G4" s="47" t="s">
        <v>78</v>
      </c>
      <c r="H4" s="84" t="s">
        <v>79</v>
      </c>
    </row>
    <row r="5" spans="3:8" ht="18.75" x14ac:dyDescent="0.2">
      <c r="C5" s="84"/>
      <c r="D5" s="47" t="s">
        <v>80</v>
      </c>
      <c r="E5" s="47" t="s">
        <v>18</v>
      </c>
      <c r="F5" s="47" t="s">
        <v>18</v>
      </c>
      <c r="G5" s="47" t="s">
        <v>18</v>
      </c>
      <c r="H5" s="84"/>
    </row>
    <row r="6" spans="3:8" ht="18.75" x14ac:dyDescent="0.25">
      <c r="C6" s="45" t="s">
        <v>81</v>
      </c>
      <c r="D6" s="45" t="s">
        <v>82</v>
      </c>
      <c r="E6" s="45">
        <v>41000</v>
      </c>
      <c r="F6" s="45">
        <v>35000</v>
      </c>
      <c r="G6" s="45">
        <v>22000</v>
      </c>
      <c r="H6" s="45" t="s">
        <v>166</v>
      </c>
    </row>
    <row r="7" spans="3:8" ht="18.75" x14ac:dyDescent="0.25">
      <c r="C7" s="45" t="s">
        <v>83</v>
      </c>
      <c r="D7" s="45" t="s">
        <v>84</v>
      </c>
      <c r="E7" s="45">
        <v>36000</v>
      </c>
      <c r="F7" s="45">
        <v>22000</v>
      </c>
      <c r="G7" s="45">
        <v>0</v>
      </c>
      <c r="H7" s="45" t="s">
        <v>167</v>
      </c>
    </row>
    <row r="8" spans="3:8" ht="18.75" x14ac:dyDescent="0.25">
      <c r="C8" s="45" t="s">
        <v>85</v>
      </c>
      <c r="D8" s="45" t="s">
        <v>86</v>
      </c>
      <c r="E8" s="45">
        <v>36000</v>
      </c>
      <c r="F8" s="45">
        <v>55000</v>
      </c>
      <c r="G8" s="45">
        <v>25000</v>
      </c>
      <c r="H8" s="48" t="s">
        <v>168</v>
      </c>
    </row>
    <row r="9" spans="3:8" ht="18.75" x14ac:dyDescent="0.25">
      <c r="C9" s="45" t="s">
        <v>87</v>
      </c>
      <c r="D9" s="45" t="s">
        <v>88</v>
      </c>
      <c r="E9" s="45">
        <v>35000</v>
      </c>
      <c r="F9" s="45">
        <v>70000</v>
      </c>
      <c r="G9" s="45">
        <v>80000</v>
      </c>
      <c r="H9" s="48" t="s">
        <v>169</v>
      </c>
    </row>
    <row r="10" spans="3:8" ht="18.75" x14ac:dyDescent="0.25">
      <c r="C10" s="45" t="s">
        <v>89</v>
      </c>
      <c r="D10" s="45" t="s">
        <v>90</v>
      </c>
      <c r="E10" s="45">
        <v>15000</v>
      </c>
      <c r="F10" s="45">
        <v>14000</v>
      </c>
      <c r="G10" s="45">
        <v>9000</v>
      </c>
      <c r="H10" s="45" t="s">
        <v>170</v>
      </c>
    </row>
    <row r="11" spans="3:8" ht="18.75" x14ac:dyDescent="0.2">
      <c r="C11" s="45">
        <v>6</v>
      </c>
      <c r="D11" s="45" t="s">
        <v>91</v>
      </c>
      <c r="E11" s="45">
        <v>14000</v>
      </c>
      <c r="F11" s="45">
        <v>22000</v>
      </c>
      <c r="G11" s="45">
        <v>18000</v>
      </c>
      <c r="H11" s="48" t="s">
        <v>172</v>
      </c>
    </row>
    <row r="12" spans="3:8" ht="18.75" x14ac:dyDescent="0.2">
      <c r="C12" s="45">
        <v>7</v>
      </c>
      <c r="D12" s="45" t="s">
        <v>92</v>
      </c>
      <c r="E12" s="45">
        <v>15000</v>
      </c>
      <c r="F12" s="45">
        <v>17000</v>
      </c>
      <c r="G12" s="45">
        <v>13000</v>
      </c>
      <c r="H12" s="45" t="s">
        <v>171</v>
      </c>
    </row>
    <row r="13" spans="3:8" ht="18.75" x14ac:dyDescent="0.2">
      <c r="C13" s="45">
        <v>8</v>
      </c>
      <c r="D13" s="45" t="s">
        <v>93</v>
      </c>
      <c r="E13" s="45">
        <v>8000</v>
      </c>
      <c r="F13" s="45">
        <v>10000</v>
      </c>
      <c r="G13" s="45">
        <v>14000</v>
      </c>
      <c r="H13" s="48" t="s">
        <v>172</v>
      </c>
    </row>
    <row r="14" spans="3:8" ht="18.75" x14ac:dyDescent="0.25">
      <c r="C14" s="45" t="s">
        <v>94</v>
      </c>
      <c r="D14" s="45" t="s">
        <v>95</v>
      </c>
      <c r="E14" s="45">
        <v>8000</v>
      </c>
      <c r="F14" s="45">
        <v>10000</v>
      </c>
      <c r="G14" s="45">
        <v>24000</v>
      </c>
      <c r="H14" s="48" t="s">
        <v>172</v>
      </c>
    </row>
    <row r="15" spans="3:8" ht="18.75" x14ac:dyDescent="0.25">
      <c r="C15" s="45" t="s">
        <v>96</v>
      </c>
      <c r="D15" s="45" t="s">
        <v>97</v>
      </c>
      <c r="E15" s="45">
        <v>6000</v>
      </c>
      <c r="F15" s="45">
        <v>7000</v>
      </c>
      <c r="G15" s="45">
        <v>4000</v>
      </c>
      <c r="H15" s="45" t="s">
        <v>173</v>
      </c>
    </row>
    <row r="16" spans="3:8" ht="18.75" x14ac:dyDescent="0.25">
      <c r="C16" s="85" t="s">
        <v>15</v>
      </c>
      <c r="D16" s="86"/>
      <c r="E16" s="49">
        <f>SUM(E6:E15)</f>
        <v>214000</v>
      </c>
      <c r="F16" s="49">
        <f t="shared" ref="F16:G16" si="0">SUM(F6:F15)</f>
        <v>262000</v>
      </c>
      <c r="G16" s="49">
        <f t="shared" si="0"/>
        <v>209000</v>
      </c>
      <c r="H16" s="49"/>
    </row>
  </sheetData>
  <mergeCells count="4">
    <mergeCell ref="C4:C5"/>
    <mergeCell ref="H4:H5"/>
    <mergeCell ref="D4:E4"/>
    <mergeCell ref="C16:D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H17"/>
  <sheetViews>
    <sheetView topLeftCell="A3" workbookViewId="0">
      <selection activeCell="K17" sqref="K17"/>
    </sheetView>
  </sheetViews>
  <sheetFormatPr defaultRowHeight="15" x14ac:dyDescent="0.2"/>
  <cols>
    <col min="3" max="3" width="12.23828125" customWidth="1"/>
    <col min="4" max="4" width="19.234375" customWidth="1"/>
    <col min="5" max="7" width="9.81640625" bestFit="1" customWidth="1"/>
    <col min="8" max="8" width="50.4453125" bestFit="1" customWidth="1"/>
  </cols>
  <sheetData>
    <row r="2" spans="3:8" ht="21" x14ac:dyDescent="0.3">
      <c r="D2" s="1" t="s">
        <v>98</v>
      </c>
    </row>
    <row r="5" spans="3:8" ht="18.75" x14ac:dyDescent="0.2">
      <c r="C5" s="84" t="s">
        <v>75</v>
      </c>
      <c r="D5" s="84" t="s">
        <v>76</v>
      </c>
      <c r="E5" s="84"/>
      <c r="F5" s="47" t="s">
        <v>77</v>
      </c>
      <c r="G5" s="47" t="s">
        <v>78</v>
      </c>
      <c r="H5" s="84" t="s">
        <v>99</v>
      </c>
    </row>
    <row r="6" spans="3:8" ht="18.75" x14ac:dyDescent="0.2">
      <c r="C6" s="84"/>
      <c r="D6" s="47" t="s">
        <v>80</v>
      </c>
      <c r="E6" s="47" t="s">
        <v>18</v>
      </c>
      <c r="F6" s="47" t="s">
        <v>18</v>
      </c>
      <c r="G6" s="47" t="s">
        <v>18</v>
      </c>
      <c r="H6" s="84"/>
    </row>
    <row r="7" spans="3:8" ht="18.75" x14ac:dyDescent="0.25">
      <c r="C7" s="45" t="s">
        <v>81</v>
      </c>
      <c r="D7" s="45" t="s">
        <v>72</v>
      </c>
      <c r="E7" s="45">
        <v>52000</v>
      </c>
      <c r="F7" s="45">
        <v>38000</v>
      </c>
      <c r="G7" s="45">
        <v>24000</v>
      </c>
      <c r="H7" s="45" t="s">
        <v>174</v>
      </c>
    </row>
    <row r="8" spans="3:8" ht="18.75" x14ac:dyDescent="0.2">
      <c r="C8" s="45">
        <v>2</v>
      </c>
      <c r="D8" s="45" t="s">
        <v>51</v>
      </c>
      <c r="E8" s="45">
        <v>48000</v>
      </c>
      <c r="F8" s="45">
        <v>75000</v>
      </c>
      <c r="G8" s="45">
        <v>91000</v>
      </c>
      <c r="H8" s="48" t="s">
        <v>169</v>
      </c>
    </row>
    <row r="9" spans="3:8" ht="18.75" x14ac:dyDescent="0.2">
      <c r="C9" s="45">
        <v>3</v>
      </c>
      <c r="D9" s="45" t="s">
        <v>100</v>
      </c>
      <c r="E9" s="45">
        <v>40000</v>
      </c>
      <c r="F9" s="45">
        <v>12000</v>
      </c>
      <c r="G9" s="45">
        <v>15000</v>
      </c>
      <c r="H9" s="45" t="s">
        <v>175</v>
      </c>
    </row>
    <row r="10" spans="3:8" ht="18.75" x14ac:dyDescent="0.2">
      <c r="C10" s="45">
        <v>4</v>
      </c>
      <c r="D10" s="45" t="s">
        <v>52</v>
      </c>
      <c r="E10" s="45">
        <v>38000</v>
      </c>
      <c r="F10" s="45">
        <v>55000</v>
      </c>
      <c r="G10" s="45">
        <v>27000</v>
      </c>
      <c r="H10" s="48" t="s">
        <v>176</v>
      </c>
    </row>
    <row r="11" spans="3:8" ht="18.75" x14ac:dyDescent="0.2">
      <c r="C11" s="45">
        <v>5</v>
      </c>
      <c r="D11" s="45" t="s">
        <v>56</v>
      </c>
      <c r="E11" s="45">
        <v>25000</v>
      </c>
      <c r="F11" s="45">
        <v>28000</v>
      </c>
      <c r="G11" s="45">
        <v>35000</v>
      </c>
      <c r="H11" s="45" t="s">
        <v>171</v>
      </c>
    </row>
    <row r="12" spans="3:8" ht="18.75" x14ac:dyDescent="0.2">
      <c r="C12" s="45">
        <v>6</v>
      </c>
      <c r="D12" s="45" t="s">
        <v>101</v>
      </c>
      <c r="E12" s="45">
        <v>21000</v>
      </c>
      <c r="F12" s="45">
        <v>26000</v>
      </c>
      <c r="G12" s="45">
        <v>25000</v>
      </c>
      <c r="H12" s="48" t="s">
        <v>177</v>
      </c>
    </row>
    <row r="13" spans="3:8" ht="18.75" x14ac:dyDescent="0.2">
      <c r="C13" s="45">
        <v>7</v>
      </c>
      <c r="D13" s="45" t="s">
        <v>102</v>
      </c>
      <c r="E13" s="45">
        <v>15000</v>
      </c>
      <c r="F13" s="45">
        <v>16000</v>
      </c>
      <c r="G13" s="45">
        <v>10000</v>
      </c>
      <c r="H13" s="45" t="s">
        <v>178</v>
      </c>
    </row>
    <row r="14" spans="3:8" ht="18.75" x14ac:dyDescent="0.2">
      <c r="C14" s="45">
        <v>8</v>
      </c>
      <c r="D14" s="45" t="s">
        <v>103</v>
      </c>
      <c r="E14" s="45">
        <v>15000</v>
      </c>
      <c r="F14" s="45">
        <v>15000</v>
      </c>
      <c r="G14" s="45">
        <v>22000</v>
      </c>
      <c r="H14" s="45" t="s">
        <v>171</v>
      </c>
    </row>
    <row r="15" spans="3:8" ht="18.75" x14ac:dyDescent="0.25">
      <c r="C15" s="45" t="s">
        <v>94</v>
      </c>
      <c r="D15" s="45" t="s">
        <v>104</v>
      </c>
      <c r="E15" s="45">
        <v>12000</v>
      </c>
      <c r="F15" s="45">
        <v>15000</v>
      </c>
      <c r="G15" s="45">
        <v>26000</v>
      </c>
      <c r="H15" s="48" t="s">
        <v>177</v>
      </c>
    </row>
    <row r="16" spans="3:8" ht="20.25" customHeight="1" x14ac:dyDescent="0.25">
      <c r="C16" s="45" t="s">
        <v>96</v>
      </c>
      <c r="D16" s="45" t="s">
        <v>105</v>
      </c>
      <c r="E16" s="45">
        <v>10000</v>
      </c>
      <c r="F16" s="45">
        <v>12000</v>
      </c>
      <c r="G16" s="45">
        <v>15000</v>
      </c>
      <c r="H16" s="45"/>
    </row>
    <row r="17" spans="3:8" ht="20.25" customHeight="1" x14ac:dyDescent="0.2">
      <c r="C17" s="50"/>
      <c r="D17" s="50"/>
      <c r="E17" s="50">
        <f>SUM(E7:E16)</f>
        <v>276000</v>
      </c>
      <c r="F17" s="50">
        <f t="shared" ref="F17:H17" si="0">SUM(F7:F16)</f>
        <v>292000</v>
      </c>
      <c r="G17" s="50">
        <f t="shared" si="0"/>
        <v>290000</v>
      </c>
      <c r="H17" s="50"/>
    </row>
  </sheetData>
  <mergeCells count="3">
    <mergeCell ref="C5:C6"/>
    <mergeCell ref="H5:H6"/>
    <mergeCell ref="D5:E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M10"/>
  <sheetViews>
    <sheetView workbookViewId="0">
      <selection activeCell="C4" sqref="C4:M10"/>
    </sheetView>
  </sheetViews>
  <sheetFormatPr defaultRowHeight="15" x14ac:dyDescent="0.2"/>
  <cols>
    <col min="3" max="3" width="17.08203125" bestFit="1" customWidth="1"/>
    <col min="4" max="4" width="13.5859375" customWidth="1"/>
    <col min="6" max="6" width="9.953125" bestFit="1" customWidth="1"/>
    <col min="7" max="7" width="12.23828125" customWidth="1"/>
    <col min="8" max="8" width="10.89453125" bestFit="1" customWidth="1"/>
    <col min="9" max="9" width="9.953125" bestFit="1" customWidth="1"/>
    <col min="10" max="10" width="13.85546875" customWidth="1"/>
    <col min="11" max="11" width="8.7421875" customWidth="1"/>
    <col min="12" max="12" width="9.953125" bestFit="1" customWidth="1"/>
    <col min="13" max="13" width="43.31640625" customWidth="1"/>
  </cols>
  <sheetData>
    <row r="1" spans="3:13" ht="21" x14ac:dyDescent="0.3">
      <c r="E1" s="1" t="s">
        <v>106</v>
      </c>
    </row>
    <row r="4" spans="3:13" ht="18.75" x14ac:dyDescent="0.2">
      <c r="C4" s="87" t="s">
        <v>107</v>
      </c>
      <c r="D4" s="87" t="s">
        <v>78</v>
      </c>
      <c r="E4" s="87"/>
      <c r="F4" s="87"/>
      <c r="G4" s="87" t="s">
        <v>77</v>
      </c>
      <c r="H4" s="87"/>
      <c r="I4" s="87"/>
      <c r="J4" s="87" t="s">
        <v>76</v>
      </c>
      <c r="K4" s="87"/>
      <c r="L4" s="87"/>
      <c r="M4" s="87" t="s">
        <v>108</v>
      </c>
    </row>
    <row r="5" spans="3:13" ht="51.75" x14ac:dyDescent="0.25">
      <c r="C5" s="87"/>
      <c r="D5" s="37" t="s">
        <v>109</v>
      </c>
      <c r="E5" s="37" t="s">
        <v>110</v>
      </c>
      <c r="F5" s="37" t="s">
        <v>111</v>
      </c>
      <c r="G5" s="37" t="s">
        <v>109</v>
      </c>
      <c r="H5" s="37" t="s">
        <v>110</v>
      </c>
      <c r="I5" s="37" t="s">
        <v>111</v>
      </c>
      <c r="J5" s="37" t="s">
        <v>109</v>
      </c>
      <c r="K5" s="37" t="s">
        <v>112</v>
      </c>
      <c r="L5" s="37" t="s">
        <v>111</v>
      </c>
      <c r="M5" s="87"/>
    </row>
    <row r="6" spans="3:13" ht="18.75" x14ac:dyDescent="0.2">
      <c r="C6" s="52" t="s">
        <v>113</v>
      </c>
      <c r="D6" s="52">
        <v>150000</v>
      </c>
      <c r="E6" s="38">
        <v>15491</v>
      </c>
      <c r="F6" s="61">
        <v>-41</v>
      </c>
      <c r="G6" s="54">
        <v>150000</v>
      </c>
      <c r="H6" s="54">
        <v>3411</v>
      </c>
      <c r="I6" s="62">
        <f>H6/E6%-100</f>
        <v>-77.980763023691168</v>
      </c>
      <c r="J6" s="54">
        <v>150000</v>
      </c>
      <c r="K6" s="54">
        <v>5410</v>
      </c>
      <c r="L6" s="62">
        <f>K6/H6%-100</f>
        <v>58.604514805042498</v>
      </c>
      <c r="M6" s="54" t="s">
        <v>179</v>
      </c>
    </row>
    <row r="7" spans="3:13" ht="18.75" x14ac:dyDescent="0.2">
      <c r="C7" s="52" t="s">
        <v>114</v>
      </c>
      <c r="D7" s="52">
        <v>280000</v>
      </c>
      <c r="E7" s="38">
        <v>44914</v>
      </c>
      <c r="F7" s="61">
        <v>-34</v>
      </c>
      <c r="G7" s="54">
        <v>230000</v>
      </c>
      <c r="H7" s="54">
        <v>13243</v>
      </c>
      <c r="I7" s="62">
        <f t="shared" ref="I7:I10" si="0">H7/E7%-100</f>
        <v>-70.514761544284625</v>
      </c>
      <c r="J7" s="54">
        <v>210000</v>
      </c>
      <c r="K7" s="54">
        <v>16806</v>
      </c>
      <c r="L7" s="62">
        <f t="shared" ref="L7:L10" si="1">K7/H7%-100</f>
        <v>26.904779883712138</v>
      </c>
      <c r="M7" s="54" t="s">
        <v>179</v>
      </c>
    </row>
    <row r="8" spans="3:13" ht="35.25" x14ac:dyDescent="0.25">
      <c r="C8" s="52" t="s">
        <v>115</v>
      </c>
      <c r="D8" s="52">
        <v>150000</v>
      </c>
      <c r="E8" s="38">
        <v>24754</v>
      </c>
      <c r="F8" s="61">
        <v>-15</v>
      </c>
      <c r="G8" s="54">
        <v>125000</v>
      </c>
      <c r="H8" s="54">
        <v>7399</v>
      </c>
      <c r="I8" s="62">
        <f t="shared" si="0"/>
        <v>-70.109881231316152</v>
      </c>
      <c r="J8" s="54">
        <v>100000</v>
      </c>
      <c r="K8" s="54">
        <v>4855</v>
      </c>
      <c r="L8" s="62">
        <f t="shared" si="1"/>
        <v>-34.383024733072034</v>
      </c>
      <c r="M8" s="54" t="s">
        <v>180</v>
      </c>
    </row>
    <row r="9" spans="3:13" ht="18.75" x14ac:dyDescent="0.25">
      <c r="C9" s="52" t="s">
        <v>116</v>
      </c>
      <c r="D9" s="52">
        <v>120000</v>
      </c>
      <c r="E9" s="38">
        <v>13510</v>
      </c>
      <c r="F9" s="61">
        <v>-40</v>
      </c>
      <c r="G9" s="54">
        <v>80000</v>
      </c>
      <c r="H9" s="54">
        <v>3464</v>
      </c>
      <c r="I9" s="62">
        <f t="shared" si="0"/>
        <v>-74.359733530717989</v>
      </c>
      <c r="J9" s="54">
        <v>70000</v>
      </c>
      <c r="K9" s="54">
        <v>3130</v>
      </c>
      <c r="L9" s="62">
        <f t="shared" si="1"/>
        <v>-9.6420323325635167</v>
      </c>
      <c r="M9" s="54" t="s">
        <v>181</v>
      </c>
    </row>
    <row r="10" spans="3:13" ht="18.75" x14ac:dyDescent="0.25">
      <c r="C10" s="37" t="s">
        <v>117</v>
      </c>
      <c r="D10" s="56">
        <f>SUM(D6:D9)</f>
        <v>700000</v>
      </c>
      <c r="E10" s="37">
        <f>SUM(E6:E9)</f>
        <v>98669</v>
      </c>
      <c r="F10" s="63">
        <v>-32</v>
      </c>
      <c r="G10" s="56">
        <f>SUM(G6:G9)</f>
        <v>585000</v>
      </c>
      <c r="H10" s="56">
        <f>SUM(H6:H9)</f>
        <v>27517</v>
      </c>
      <c r="I10" s="64">
        <f t="shared" si="0"/>
        <v>-72.111808166698765</v>
      </c>
      <c r="J10" s="56">
        <f>SUM(J6:J9)</f>
        <v>530000</v>
      </c>
      <c r="K10" s="56">
        <f>SUM(K6:K9)</f>
        <v>30201</v>
      </c>
      <c r="L10" s="64">
        <f t="shared" si="1"/>
        <v>9.7539702729221887</v>
      </c>
      <c r="M10" s="56"/>
    </row>
  </sheetData>
  <mergeCells count="5">
    <mergeCell ref="M4:M5"/>
    <mergeCell ref="C4:C5"/>
    <mergeCell ref="D4:F4"/>
    <mergeCell ref="G4:I4"/>
    <mergeCell ref="J4:L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M16"/>
  <sheetViews>
    <sheetView topLeftCell="A3" workbookViewId="0">
      <selection activeCell="C5" sqref="C5:M16"/>
    </sheetView>
  </sheetViews>
  <sheetFormatPr defaultRowHeight="15" x14ac:dyDescent="0.2"/>
  <cols>
    <col min="3" max="3" width="14.2578125" customWidth="1"/>
    <col min="4" max="4" width="12.64453125" customWidth="1"/>
    <col min="5" max="5" width="11.02734375" customWidth="1"/>
    <col min="7" max="7" width="12.5078125" customWidth="1"/>
    <col min="8" max="8" width="11.02734375" customWidth="1"/>
    <col min="10" max="10" width="12.5078125" customWidth="1"/>
    <col min="11" max="11" width="11.02734375" customWidth="1"/>
    <col min="12" max="12" width="10.22265625" customWidth="1"/>
    <col min="13" max="13" width="40.625" bestFit="1" customWidth="1"/>
  </cols>
  <sheetData>
    <row r="2" spans="3:13" ht="21" x14ac:dyDescent="0.3">
      <c r="E2" s="1" t="s">
        <v>118</v>
      </c>
    </row>
    <row r="5" spans="3:13" ht="18.75" x14ac:dyDescent="0.2">
      <c r="C5" s="84" t="s">
        <v>80</v>
      </c>
      <c r="D5" s="84" t="s">
        <v>78</v>
      </c>
      <c r="E5" s="84"/>
      <c r="F5" s="84"/>
      <c r="G5" s="84" t="s">
        <v>77</v>
      </c>
      <c r="H5" s="84"/>
      <c r="I5" s="84"/>
      <c r="J5" s="84" t="s">
        <v>76</v>
      </c>
      <c r="K5" s="84"/>
      <c r="L5" s="84"/>
      <c r="M5" s="47"/>
    </row>
    <row r="6" spans="3:13" ht="35.25" x14ac:dyDescent="0.25">
      <c r="C6" s="84"/>
      <c r="D6" s="47" t="s">
        <v>109</v>
      </c>
      <c r="E6" s="47" t="s">
        <v>110</v>
      </c>
      <c r="F6" s="47" t="s">
        <v>111</v>
      </c>
      <c r="G6" s="47" t="s">
        <v>109</v>
      </c>
      <c r="H6" s="47" t="s">
        <v>110</v>
      </c>
      <c r="I6" s="47" t="s">
        <v>111</v>
      </c>
      <c r="J6" s="47" t="s">
        <v>109</v>
      </c>
      <c r="K6" s="47" t="s">
        <v>119</v>
      </c>
      <c r="L6" s="47" t="s">
        <v>111</v>
      </c>
      <c r="M6" s="47" t="s">
        <v>120</v>
      </c>
    </row>
    <row r="7" spans="3:13" ht="20.100000000000001" customHeight="1" x14ac:dyDescent="0.2">
      <c r="C7" s="45" t="s">
        <v>121</v>
      </c>
      <c r="D7" s="45">
        <v>700000</v>
      </c>
      <c r="E7" s="45">
        <v>49324</v>
      </c>
      <c r="F7" s="53">
        <v>-45</v>
      </c>
      <c r="G7" s="53">
        <v>585000</v>
      </c>
      <c r="H7" s="57">
        <v>2894</v>
      </c>
      <c r="I7" s="58">
        <f>H7/E7%-100</f>
        <v>-94.132673749087672</v>
      </c>
      <c r="J7" s="58">
        <v>530000</v>
      </c>
      <c r="K7" s="58">
        <v>992</v>
      </c>
      <c r="L7" s="58">
        <f>K7/H7%-100</f>
        <v>-65.722183828610923</v>
      </c>
      <c r="M7" s="57" t="s">
        <v>190</v>
      </c>
    </row>
    <row r="8" spans="3:13" ht="20.100000000000001" customHeight="1" x14ac:dyDescent="0.2">
      <c r="C8" s="45" t="s">
        <v>122</v>
      </c>
      <c r="D8" s="45">
        <v>700000</v>
      </c>
      <c r="E8" s="45">
        <v>3486</v>
      </c>
      <c r="F8" s="53">
        <v>-29</v>
      </c>
      <c r="G8" s="53">
        <v>585000</v>
      </c>
      <c r="H8" s="57">
        <v>508</v>
      </c>
      <c r="I8" s="58">
        <f t="shared" ref="I8:I16" si="0">H8/E8%-100</f>
        <v>-85.427423981640857</v>
      </c>
      <c r="J8" s="58">
        <v>530000</v>
      </c>
      <c r="K8" s="57">
        <v>0</v>
      </c>
      <c r="L8" s="58">
        <f t="shared" ref="L8:L16" si="1">K8/H8%-100</f>
        <v>-100</v>
      </c>
      <c r="M8" s="66"/>
    </row>
    <row r="9" spans="3:13" ht="20.100000000000001" customHeight="1" x14ac:dyDescent="0.2">
      <c r="C9" s="45" t="s">
        <v>182</v>
      </c>
      <c r="D9" s="45">
        <v>700000</v>
      </c>
      <c r="E9" s="45">
        <v>12115</v>
      </c>
      <c r="F9" s="53">
        <v>-25</v>
      </c>
      <c r="G9" s="53">
        <v>585000</v>
      </c>
      <c r="H9" s="57">
        <v>3194</v>
      </c>
      <c r="I9" s="58">
        <f t="shared" si="0"/>
        <v>-73.635988444077583</v>
      </c>
      <c r="J9" s="58">
        <v>530000</v>
      </c>
      <c r="K9" s="57">
        <v>96</v>
      </c>
      <c r="L9" s="58">
        <f t="shared" si="1"/>
        <v>-96.994364433312455</v>
      </c>
      <c r="M9" s="57" t="s">
        <v>177</v>
      </c>
    </row>
    <row r="10" spans="3:13" ht="20.100000000000001" customHeight="1" x14ac:dyDescent="0.2">
      <c r="C10" s="45" t="s">
        <v>183</v>
      </c>
      <c r="D10" s="45">
        <v>700000</v>
      </c>
      <c r="E10" s="45">
        <v>1179</v>
      </c>
      <c r="F10" s="53">
        <v>-67</v>
      </c>
      <c r="G10" s="53">
        <v>585000</v>
      </c>
      <c r="H10" s="57">
        <v>1637</v>
      </c>
      <c r="I10" s="58">
        <f t="shared" si="0"/>
        <v>38.846480067854117</v>
      </c>
      <c r="J10" s="58">
        <v>530000</v>
      </c>
      <c r="K10" s="57">
        <v>0</v>
      </c>
      <c r="L10" s="58">
        <f t="shared" si="1"/>
        <v>-100</v>
      </c>
      <c r="M10" s="66"/>
    </row>
    <row r="11" spans="3:13" ht="20.100000000000001" customHeight="1" x14ac:dyDescent="0.2">
      <c r="C11" s="45" t="s">
        <v>184</v>
      </c>
      <c r="D11" s="45">
        <v>700000</v>
      </c>
      <c r="E11" s="45">
        <v>23174</v>
      </c>
      <c r="F11" s="53">
        <v>9</v>
      </c>
      <c r="G11" s="53">
        <v>585000</v>
      </c>
      <c r="H11" s="57">
        <v>9472</v>
      </c>
      <c r="I11" s="58">
        <f t="shared" si="0"/>
        <v>-59.126607404850262</v>
      </c>
      <c r="J11" s="58">
        <v>530000</v>
      </c>
      <c r="K11" s="57">
        <v>2768</v>
      </c>
      <c r="L11" s="58">
        <f t="shared" si="1"/>
        <v>-70.777027027027032</v>
      </c>
      <c r="M11" s="57" t="s">
        <v>177</v>
      </c>
    </row>
    <row r="12" spans="3:13" ht="20.100000000000001" customHeight="1" x14ac:dyDescent="0.2">
      <c r="C12" s="45" t="s">
        <v>123</v>
      </c>
      <c r="D12" s="45">
        <v>700000</v>
      </c>
      <c r="E12" s="45">
        <v>5646</v>
      </c>
      <c r="F12" s="45">
        <v>-38</v>
      </c>
      <c r="G12" s="53">
        <v>585000</v>
      </c>
      <c r="H12" s="45">
        <v>7171</v>
      </c>
      <c r="I12" s="58">
        <f t="shared" si="0"/>
        <v>27.01027275947574</v>
      </c>
      <c r="J12" s="58">
        <v>530000</v>
      </c>
      <c r="K12" s="57">
        <v>5780</v>
      </c>
      <c r="L12" s="58">
        <f t="shared" si="1"/>
        <v>-19.397573560172916</v>
      </c>
      <c r="M12" s="57" t="s">
        <v>189</v>
      </c>
    </row>
    <row r="13" spans="3:13" ht="20.100000000000001" customHeight="1" x14ac:dyDescent="0.2">
      <c r="C13" s="45" t="s">
        <v>185</v>
      </c>
      <c r="D13" s="45">
        <v>700000</v>
      </c>
      <c r="E13" s="45">
        <v>363</v>
      </c>
      <c r="F13" s="45"/>
      <c r="G13" s="53">
        <v>585000</v>
      </c>
      <c r="H13" s="45">
        <v>1554</v>
      </c>
      <c r="I13" s="58">
        <f t="shared" si="0"/>
        <v>328.09917355371903</v>
      </c>
      <c r="J13" s="58">
        <v>530000</v>
      </c>
      <c r="K13" s="57">
        <v>1922</v>
      </c>
      <c r="L13" s="58">
        <f t="shared" si="1"/>
        <v>23.680823680823693</v>
      </c>
      <c r="M13" s="57" t="s">
        <v>177</v>
      </c>
    </row>
    <row r="14" spans="3:13" ht="20.100000000000001" customHeight="1" x14ac:dyDescent="0.2">
      <c r="C14" s="45" t="s">
        <v>186</v>
      </c>
      <c r="D14" s="45">
        <v>700000</v>
      </c>
      <c r="E14" s="45">
        <v>0</v>
      </c>
      <c r="F14" s="45"/>
      <c r="G14" s="53">
        <v>585000</v>
      </c>
      <c r="H14" s="45">
        <v>743</v>
      </c>
      <c r="I14" s="58"/>
      <c r="J14" s="58">
        <v>530000</v>
      </c>
      <c r="K14" s="57">
        <v>17563</v>
      </c>
      <c r="L14" s="58">
        <f t="shared" si="1"/>
        <v>2263.7954239569312</v>
      </c>
      <c r="M14" s="57" t="s">
        <v>187</v>
      </c>
    </row>
    <row r="15" spans="3:13" ht="20.100000000000001" customHeight="1" x14ac:dyDescent="0.2">
      <c r="C15" s="45" t="s">
        <v>124</v>
      </c>
      <c r="D15" s="45">
        <v>700000</v>
      </c>
      <c r="E15" s="45">
        <v>0</v>
      </c>
      <c r="F15" s="45"/>
      <c r="G15" s="53">
        <v>585000</v>
      </c>
      <c r="H15" s="45">
        <v>344</v>
      </c>
      <c r="I15" s="58"/>
      <c r="J15" s="58">
        <v>530000</v>
      </c>
      <c r="K15" s="57">
        <v>1080</v>
      </c>
      <c r="L15" s="58">
        <f t="shared" si="1"/>
        <v>213.95348837209303</v>
      </c>
      <c r="M15" s="57" t="s">
        <v>188</v>
      </c>
    </row>
    <row r="16" spans="3:13" ht="20.100000000000001" customHeight="1" x14ac:dyDescent="0.2">
      <c r="C16" s="47" t="s">
        <v>15</v>
      </c>
      <c r="D16" s="47"/>
      <c r="E16" s="47">
        <f>SUM(E7:E15)</f>
        <v>95287</v>
      </c>
      <c r="F16" s="47"/>
      <c r="G16" s="65"/>
      <c r="H16" s="47">
        <f>SUM(H7:H15)</f>
        <v>27517</v>
      </c>
      <c r="I16" s="60">
        <f t="shared" si="0"/>
        <v>-71.121978863853414</v>
      </c>
      <c r="J16" s="60"/>
      <c r="K16" s="47">
        <f>SUM(K7:K15)</f>
        <v>30201</v>
      </c>
      <c r="L16" s="60">
        <f t="shared" si="1"/>
        <v>9.7539702729221887</v>
      </c>
      <c r="M16" s="59"/>
    </row>
  </sheetData>
  <mergeCells count="4">
    <mergeCell ref="C5:C6"/>
    <mergeCell ref="D5:F5"/>
    <mergeCell ref="G5:I5"/>
    <mergeCell ref="J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Market wise KH-24 sales</vt:lpstr>
      <vt:lpstr>Season highlights</vt:lpstr>
      <vt:lpstr>Chanel Analysis</vt:lpstr>
      <vt:lpstr>Territory Non Rasi Distributors</vt:lpstr>
      <vt:lpstr>Top 10 Rasi Distributors</vt:lpstr>
      <vt:lpstr>Competitor Overview KH-24 Hybri</vt:lpstr>
      <vt:lpstr>Competiotor over view Company</vt:lpstr>
      <vt:lpstr>Market wise sales &amp;plan KH-24</vt:lpstr>
      <vt:lpstr>Hybrid wise sales &amp; plan KH-24</vt:lpstr>
      <vt:lpstr>Outstanding status</vt:lpstr>
      <vt:lpstr>Way forward Kh-25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2024-07-26T11:06:05Z</dcterms:modified>
  <cp:category/>
  <cp:contentStatus/>
</cp:coreProperties>
</file>