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anuk.santanderuk.corp\andfs\Homedirs\02\C0250802\Home\Personal\Accounts\"/>
    </mc:Choice>
  </mc:AlternateContent>
  <bookViews>
    <workbookView xWindow="0" yWindow="0" windowWidth="20250" windowHeight="6105"/>
  </bookViews>
  <sheets>
    <sheet name="Players" sheetId="1" r:id="rId1"/>
    <sheet name="Sheet1" sheetId="3" r:id="rId2"/>
    <sheet name="Accounts" sheetId="2" r:id="rId3"/>
  </sheets>
  <definedNames>
    <definedName name="_xlnm._FilterDatabase" localSheetId="0" hidden="1">Players!$A$1:$U$32</definedName>
    <definedName name="_xlnm._FilterDatabase" localSheetId="1" hidden="1">Sheet1!$A$1:$F$15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E5" i="1"/>
  <c r="F5" i="1"/>
  <c r="G5" i="1"/>
  <c r="H5" i="1"/>
  <c r="I5" i="1"/>
  <c r="J5" i="1"/>
  <c r="K5" i="1"/>
  <c r="L5" i="1"/>
  <c r="N5" i="1"/>
  <c r="O5" i="1"/>
  <c r="P5" i="1"/>
  <c r="Q5" i="1"/>
  <c r="R5" i="1"/>
  <c r="D5" i="1"/>
  <c r="F4" i="1"/>
  <c r="G4" i="1"/>
  <c r="H4" i="1"/>
  <c r="I4" i="1"/>
  <c r="J4" i="1"/>
  <c r="K4" i="1"/>
  <c r="L4" i="1"/>
  <c r="M4" i="1"/>
  <c r="N4" i="1"/>
  <c r="O4" i="1"/>
  <c r="P4" i="1"/>
  <c r="Q4" i="1"/>
  <c r="R4" i="1"/>
  <c r="E4" i="1"/>
  <c r="D4" i="1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0" i="1"/>
  <c r="C31" i="1"/>
  <c r="C32" i="1"/>
  <c r="C27" i="1"/>
  <c r="C29" i="1"/>
  <c r="C28" i="1"/>
  <c r="C26" i="1"/>
  <c r="C25" i="1"/>
  <c r="C24" i="1"/>
  <c r="C23" i="1"/>
  <c r="C22" i="1"/>
  <c r="C21" i="1"/>
  <c r="C20" i="1"/>
  <c r="C19" i="1"/>
  <c r="C15" i="1"/>
  <c r="C14" i="1"/>
  <c r="C13" i="1"/>
  <c r="C12" i="1"/>
  <c r="C11" i="1"/>
  <c r="C10" i="1"/>
  <c r="C9" i="1"/>
  <c r="C8" i="1"/>
  <c r="C7" i="1"/>
  <c r="C6" i="1"/>
  <c r="D5" i="2"/>
  <c r="D16" i="2"/>
  <c r="D22" i="2"/>
  <c r="D30" i="2"/>
  <c r="D36" i="2"/>
  <c r="D43" i="2"/>
  <c r="D53" i="2"/>
  <c r="D47" i="2"/>
  <c r="G51" i="2"/>
  <c r="G50" i="2"/>
  <c r="G49" i="2"/>
  <c r="G48" i="2"/>
  <c r="G55" i="2"/>
  <c r="G54" i="2"/>
  <c r="V3" i="2"/>
  <c r="V2" i="2" s="1"/>
  <c r="C4" i="1" l="1"/>
  <c r="T3" i="2" l="1"/>
  <c r="T2" i="2" s="1"/>
  <c r="U3" i="2"/>
  <c r="U2" i="2" s="1"/>
  <c r="G45" i="2"/>
  <c r="G44" i="2"/>
  <c r="H3" i="2" l="1"/>
  <c r="H4" i="2" s="1"/>
  <c r="W12" i="2"/>
  <c r="C5" i="1" l="1"/>
  <c r="G39" i="2"/>
  <c r="G40" i="2"/>
  <c r="G41" i="2"/>
  <c r="P3" i="2"/>
  <c r="D3" i="2" s="1"/>
  <c r="S3" i="2"/>
  <c r="S2" i="2" s="1"/>
  <c r="G14" i="2"/>
  <c r="G13" i="2"/>
  <c r="G12" i="2"/>
  <c r="G11" i="2"/>
  <c r="G10" i="2"/>
  <c r="G9" i="2"/>
  <c r="G8" i="2"/>
  <c r="G7" i="2"/>
  <c r="G6" i="2"/>
  <c r="G20" i="2"/>
  <c r="G19" i="2"/>
  <c r="G18" i="2"/>
  <c r="G17" i="2"/>
  <c r="G28" i="2"/>
  <c r="G27" i="2"/>
  <c r="G26" i="2"/>
  <c r="G23" i="2"/>
  <c r="G34" i="2"/>
  <c r="G33" i="2"/>
  <c r="G32" i="2"/>
  <c r="G31" i="2"/>
  <c r="G37" i="2"/>
  <c r="G38" i="2" l="1"/>
  <c r="R3" i="2"/>
  <c r="R2" i="2" s="1"/>
  <c r="Q3" i="2" l="1"/>
  <c r="Q2" i="2" s="1"/>
  <c r="W4" i="2" l="1"/>
  <c r="P2" i="2" l="1"/>
  <c r="X8" i="2"/>
  <c r="K4" i="2" s="1"/>
  <c r="H2" i="2" l="1"/>
  <c r="M3" i="2"/>
  <c r="M4" i="2" s="1"/>
  <c r="I3" i="2"/>
  <c r="J3" i="2"/>
  <c r="K3" i="2"/>
  <c r="K2" i="2" s="1"/>
  <c r="L3" i="2"/>
  <c r="L4" i="2" s="1"/>
  <c r="N3" i="2"/>
  <c r="N2" i="2" s="1"/>
  <c r="O3" i="2"/>
  <c r="O2" i="2" s="1"/>
  <c r="J4" i="2" l="1"/>
  <c r="J2" i="2" s="1"/>
  <c r="I4" i="2"/>
  <c r="I2" i="2" s="1"/>
  <c r="L2" i="2"/>
  <c r="M2" i="2"/>
</calcChain>
</file>

<file path=xl/comments1.xml><?xml version="1.0" encoding="utf-8"?>
<comments xmlns="http://schemas.openxmlformats.org/spreadsheetml/2006/main">
  <authors>
    <author>Pradhan, Suraraj (ISBANUK)</author>
  </authors>
  <commentList>
    <comment ref="K3" authorId="0" shapeId="0">
      <text>
        <r>
          <rPr>
            <b/>
            <sz val="9"/>
            <color indexed="81"/>
            <rFont val="Tahoma"/>
            <charset val="1"/>
          </rPr>
          <t>Pradhan, Suraraj (ISBANUK):</t>
        </r>
        <r>
          <rPr>
            <sz val="9"/>
            <color indexed="81"/>
            <rFont val="Tahoma"/>
            <charset val="1"/>
          </rPr>
          <t xml:space="preserve">
Discontinued from Begingin of Febguray 2019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Pradhan, Suraraj (ISBANUK):
Date : 13-11-2018 : 
For 6 sessions till this date 7*6 : £42 + Nitesh 3mons due £25*3= £75 
total : £117
Previsous acc settlemnet £29+shuttles 2 pack £32.5 
Total : 61.5
so finally both Mukesh settle till 13th Nov and Nitesh till end of Nov : received balance £117-£61.5= £45.5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did not pay for first month to comapniate the booking and shuttles price
</t>
        </r>
      </text>
    </comment>
    <comment ref="M13" authorId="0" shapeId="0">
      <text>
        <r>
          <rPr>
            <b/>
            <sz val="9"/>
            <color indexed="81"/>
            <rFont val="Tahoma"/>
            <charset val="1"/>
          </rPr>
          <t>Pradhan, Suraraj (ISBANUK):</t>
        </r>
        <r>
          <rPr>
            <sz val="9"/>
            <color indexed="81"/>
            <rFont val="Tahoma"/>
            <charset val="1"/>
          </rPr>
          <t xml:space="preserve">
bought 3 shuttles for 51 and messaged me on 13th Feb. So he has paid for feb and advance paid till march.</t>
        </r>
      </text>
    </comment>
  </commentList>
</comments>
</file>

<file path=xl/comments2.xml><?xml version="1.0" encoding="utf-8"?>
<comments xmlns="http://schemas.openxmlformats.org/spreadsheetml/2006/main">
  <authors>
    <author>Pradhan, Suraraj (ISBANUK)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Mukesh Brother in law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5th july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9th july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paid on 6th august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15tj july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Paid on Date03 Aug 18
Played 4 matches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Away for a month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Absence to India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Absence to India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4th oct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3rd oct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Pradhan, Suraraj (ISBANUK):</t>
        </r>
        <r>
          <rPr>
            <sz val="9"/>
            <color indexed="81"/>
            <rFont val="Tahoma"/>
            <family val="2"/>
          </rPr>
          <t xml:space="preserve">
4th oct</t>
        </r>
      </text>
    </comment>
  </commentList>
</comments>
</file>

<file path=xl/sharedStrings.xml><?xml version="1.0" encoding="utf-8"?>
<sst xmlns="http://schemas.openxmlformats.org/spreadsheetml/2006/main" count="344" uniqueCount="50">
  <si>
    <t>Name</t>
  </si>
  <si>
    <t>SL No</t>
  </si>
  <si>
    <t>Paid By</t>
  </si>
  <si>
    <t>Expences Head</t>
  </si>
  <si>
    <t>Amount</t>
  </si>
  <si>
    <t>NBC Membership</t>
  </si>
  <si>
    <t>Date</t>
  </si>
  <si>
    <t>Court Booking</t>
  </si>
  <si>
    <t>Monthly Fee</t>
  </si>
  <si>
    <t>Total</t>
  </si>
  <si>
    <t>Chintan</t>
  </si>
  <si>
    <t>Y</t>
  </si>
  <si>
    <t>Shuttles Purchase</t>
  </si>
  <si>
    <t>Booking</t>
  </si>
  <si>
    <t>Membership</t>
  </si>
  <si>
    <t>Shuttles</t>
  </si>
  <si>
    <t>Booked For</t>
  </si>
  <si>
    <t>September-2018-Month-3</t>
  </si>
  <si>
    <t>August-2018-Month-2</t>
  </si>
  <si>
    <t>JULY-2018-Month-1</t>
  </si>
  <si>
    <t>October-2018-Month-4</t>
  </si>
  <si>
    <t>Fees</t>
  </si>
  <si>
    <t>Puspinder</t>
  </si>
  <si>
    <t>wk Count</t>
  </si>
  <si>
    <t>November-2018-Month-5</t>
  </si>
  <si>
    <t>Soumen</t>
  </si>
  <si>
    <t>Nitesh</t>
  </si>
  <si>
    <t>PAYG</t>
  </si>
  <si>
    <t>Members</t>
  </si>
  <si>
    <t>Type</t>
  </si>
  <si>
    <t>Member</t>
  </si>
  <si>
    <t>Expences</t>
  </si>
  <si>
    <t>Month</t>
  </si>
  <si>
    <t>Expences paid</t>
  </si>
  <si>
    <t>Court Fees</t>
  </si>
  <si>
    <t>December-2018-Month-6</t>
  </si>
  <si>
    <t>January-2019-Month-7</t>
  </si>
  <si>
    <t>Febuary-2019-Month-8</t>
  </si>
  <si>
    <t>Prithivi</t>
  </si>
  <si>
    <t>Sren</t>
  </si>
  <si>
    <t xml:space="preserve">                                                       </t>
  </si>
  <si>
    <t>Vickey</t>
  </si>
  <si>
    <t>Suraraj P</t>
  </si>
  <si>
    <t>Srimanta P</t>
  </si>
  <si>
    <t>Deepak P</t>
  </si>
  <si>
    <t>Sukanta P</t>
  </si>
  <si>
    <t>Abhijit P</t>
  </si>
  <si>
    <t>Arun T</t>
  </si>
  <si>
    <t>Mukesh k</t>
  </si>
  <si>
    <t>Pramod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</si>
</sst>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6" fontId="1" fillId="2" borderId="1" xfId="0" applyNumberFormat="1" applyFont="1" applyFill="1" applyBorder="1" applyAlignment="1">
      <alignment horizontal="right" vertical="center"/>
    </xf>
    <xf numFmtId="14" fontId="0" fillId="0" borderId="1" xfId="0" applyNumberFormat="1" applyBorder="1"/>
    <xf numFmtId="6" fontId="0" fillId="0" borderId="1" xfId="0" applyNumberFormat="1" applyBorder="1"/>
    <xf numFmtId="8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6" fontId="0" fillId="3" borderId="1" xfId="0" applyNumberFormat="1" applyFill="1" applyBorder="1"/>
    <xf numFmtId="44" fontId="0" fillId="3" borderId="1" xfId="1" applyFont="1" applyFill="1" applyBorder="1"/>
    <xf numFmtId="0" fontId="0" fillId="0" borderId="1" xfId="0" applyBorder="1" applyAlignment="1">
      <alignment horizontal="center" vertical="center"/>
    </xf>
    <xf numFmtId="44" fontId="0" fillId="3" borderId="1" xfId="0" applyNumberFormat="1" applyFill="1" applyBorder="1"/>
    <xf numFmtId="44" fontId="1" fillId="2" borderId="1" xfId="0" applyNumberFormat="1" applyFont="1" applyFill="1" applyBorder="1" applyAlignment="1">
      <alignment horizontal="center" vertical="center"/>
    </xf>
    <xf numFmtId="44" fontId="1" fillId="2" borderId="3" xfId="1" applyFont="1" applyFill="1" applyBorder="1" applyAlignment="1">
      <alignment horizontal="center" vertical="center"/>
    </xf>
    <xf numFmtId="44" fontId="0" fillId="4" borderId="1" xfId="1" applyFont="1" applyFill="1" applyBorder="1"/>
    <xf numFmtId="17" fontId="0" fillId="0" borderId="1" xfId="0" applyNumberFormat="1" applyBorder="1"/>
    <xf numFmtId="0" fontId="1" fillId="2" borderId="0" xfId="0" applyFont="1" applyFill="1" applyBorder="1" applyAlignment="1">
      <alignment horizontal="center" vertical="center"/>
    </xf>
    <xf numFmtId="14" fontId="0" fillId="6" borderId="1" xfId="0" applyNumberFormat="1" applyFill="1" applyBorder="1"/>
    <xf numFmtId="6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8" fontId="0" fillId="6" borderId="1" xfId="0" applyNumberFormat="1" applyFill="1" applyBorder="1"/>
    <xf numFmtId="0" fontId="6" fillId="0" borderId="0" xfId="0" applyFont="1"/>
    <xf numFmtId="0" fontId="1" fillId="5" borderId="2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0" fontId="5" fillId="4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17" fontId="0" fillId="8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32"/>
  <sheetViews>
    <sheetView tabSelected="1" zoomScaleNormal="100" workbookViewId="0">
      <selection activeCell="Q19" sqref="Q19"/>
    </sheetView>
  </sheetViews>
  <sheetFormatPr defaultColWidth="20" defaultRowHeight="15" x14ac:dyDescent="0.25"/>
  <cols>
    <col min="1" max="1" width="19.85546875" bestFit="1" customWidth="1"/>
    <col min="2" max="2" width="7.28515625" bestFit="1" customWidth="1"/>
    <col min="3" max="3" width="7.5703125" bestFit="1" customWidth="1"/>
    <col min="4" max="4" width="13.5703125" bestFit="1" customWidth="1"/>
    <col min="5" max="5" width="10.42578125" bestFit="1" customWidth="1"/>
    <col min="6" max="6" width="12.42578125" bestFit="1" customWidth="1"/>
    <col min="7" max="7" width="9.5703125" bestFit="1" customWidth="1"/>
    <col min="8" max="8" width="9.28515625" bestFit="1" customWidth="1"/>
    <col min="9" max="12" width="8.7109375" bestFit="1" customWidth="1"/>
    <col min="13" max="13" width="9.5703125" bestFit="1" customWidth="1"/>
    <col min="14" max="14" width="6.85546875" bestFit="1" customWidth="1"/>
    <col min="15" max="15" width="10" bestFit="1" customWidth="1"/>
    <col min="16" max="16" width="6" bestFit="1" customWidth="1"/>
    <col min="17" max="18" width="8.7109375" bestFit="1" customWidth="1"/>
    <col min="21" max="21" width="25" bestFit="1" customWidth="1"/>
  </cols>
  <sheetData>
    <row r="1" spans="1:18" ht="31.5" x14ac:dyDescent="0.5">
      <c r="A1" s="25" t="s">
        <v>28</v>
      </c>
    </row>
    <row r="2" spans="1:18" ht="22.5" customHeight="1" x14ac:dyDescent="0.25">
      <c r="A2" s="2" t="s">
        <v>29</v>
      </c>
      <c r="B2" s="2"/>
      <c r="C2" s="2"/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6" t="s">
        <v>27</v>
      </c>
      <c r="N2" s="26" t="s">
        <v>27</v>
      </c>
      <c r="O2" s="26" t="s">
        <v>27</v>
      </c>
      <c r="P2" s="26" t="s">
        <v>27</v>
      </c>
      <c r="Q2" s="2" t="s">
        <v>30</v>
      </c>
      <c r="R2" s="2" t="s">
        <v>30</v>
      </c>
    </row>
    <row r="3" spans="1:18" ht="21" customHeight="1" x14ac:dyDescent="0.25">
      <c r="A3" s="2" t="s">
        <v>0</v>
      </c>
      <c r="B3" s="2" t="s">
        <v>32</v>
      </c>
      <c r="C3" s="2" t="s">
        <v>9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49</v>
      </c>
      <c r="I3" s="2" t="s">
        <v>46</v>
      </c>
      <c r="J3" s="2" t="s">
        <v>47</v>
      </c>
      <c r="K3" s="3" t="s">
        <v>10</v>
      </c>
      <c r="L3" s="3" t="s">
        <v>25</v>
      </c>
      <c r="M3" s="2" t="s">
        <v>48</v>
      </c>
      <c r="N3" s="2" t="s">
        <v>26</v>
      </c>
      <c r="O3" s="2" t="s">
        <v>22</v>
      </c>
      <c r="P3" s="19" t="s">
        <v>39</v>
      </c>
      <c r="Q3" s="19" t="s">
        <v>38</v>
      </c>
      <c r="R3" s="19" t="s">
        <v>41</v>
      </c>
    </row>
    <row r="4" spans="1:18" ht="21" customHeight="1" x14ac:dyDescent="0.25">
      <c r="A4" s="2" t="s">
        <v>34</v>
      </c>
      <c r="B4" s="2"/>
      <c r="C4" s="2">
        <f>SUM(D4:R4)</f>
        <v>969.5</v>
      </c>
      <c r="D4" s="2">
        <f>SUM(D6:D15)</f>
        <v>150</v>
      </c>
      <c r="E4" s="2">
        <f>SUM(E6:E15)</f>
        <v>175</v>
      </c>
      <c r="F4" s="2">
        <f t="shared" ref="F4:R4" si="0">SUM(F6:F15)</f>
        <v>75</v>
      </c>
      <c r="G4" s="2">
        <f t="shared" si="0"/>
        <v>25</v>
      </c>
      <c r="H4" s="2">
        <f t="shared" si="0"/>
        <v>150</v>
      </c>
      <c r="I4" s="2">
        <f t="shared" si="0"/>
        <v>138.5</v>
      </c>
      <c r="J4" s="2">
        <f t="shared" si="0"/>
        <v>0</v>
      </c>
      <c r="K4" s="2">
        <f t="shared" si="0"/>
        <v>25</v>
      </c>
      <c r="L4" s="2">
        <f t="shared" si="0"/>
        <v>32</v>
      </c>
      <c r="M4" s="2">
        <f t="shared" si="0"/>
        <v>92</v>
      </c>
      <c r="N4" s="2">
        <f t="shared" si="0"/>
        <v>100</v>
      </c>
      <c r="O4" s="2">
        <f t="shared" si="0"/>
        <v>7</v>
      </c>
      <c r="P4" s="2">
        <f t="shared" si="0"/>
        <v>0</v>
      </c>
      <c r="Q4" s="2">
        <f t="shared" si="0"/>
        <v>0</v>
      </c>
      <c r="R4" s="2">
        <f t="shared" si="0"/>
        <v>0</v>
      </c>
    </row>
    <row r="5" spans="1:18" ht="21" customHeight="1" x14ac:dyDescent="0.25">
      <c r="A5" s="2" t="s">
        <v>33</v>
      </c>
      <c r="B5" s="2"/>
      <c r="C5" s="2">
        <f>SUM(D5:O5)</f>
        <v>720.65</v>
      </c>
      <c r="D5" s="2">
        <f>SUMIF($A$19:$A$32,D3,$C$19:$C$32)</f>
        <v>600.15</v>
      </c>
      <c r="E5" s="2">
        <f t="shared" ref="E5:R5" si="1">SUMIF($A$19:$A$32,E3,$C$19:$C$32)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36.5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>SUMIF($A$19:$A$32,M3,$C$19:$C$32)</f>
        <v>84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</row>
    <row r="6" spans="1:18" x14ac:dyDescent="0.25">
      <c r="A6" s="1" t="s">
        <v>8</v>
      </c>
      <c r="B6" s="18">
        <v>43282</v>
      </c>
      <c r="C6" s="1">
        <f>SUM(D6:Q6)</f>
        <v>125</v>
      </c>
      <c r="D6" s="1">
        <v>25</v>
      </c>
      <c r="E6" s="1">
        <v>25</v>
      </c>
      <c r="F6" s="1">
        <v>25</v>
      </c>
      <c r="G6" s="1">
        <v>25</v>
      </c>
      <c r="H6" s="1">
        <v>25</v>
      </c>
      <c r="I6" s="1">
        <v>-25</v>
      </c>
      <c r="J6" s="30">
        <v>0</v>
      </c>
      <c r="K6" s="1">
        <v>25</v>
      </c>
      <c r="L6" s="1"/>
      <c r="M6" s="1"/>
      <c r="N6" s="1"/>
      <c r="O6" s="1"/>
      <c r="P6" s="29"/>
      <c r="Q6" s="1"/>
      <c r="R6" s="1"/>
    </row>
    <row r="7" spans="1:18" x14ac:dyDescent="0.25">
      <c r="A7" s="1" t="s">
        <v>8</v>
      </c>
      <c r="B7" s="18">
        <v>43313</v>
      </c>
      <c r="C7" s="1">
        <f t="shared" ref="C7:C15" si="2">SUM(D7:Q7)</f>
        <v>115.5</v>
      </c>
      <c r="D7" s="1">
        <v>25</v>
      </c>
      <c r="E7" s="1">
        <v>25</v>
      </c>
      <c r="F7" s="1">
        <v>25</v>
      </c>
      <c r="G7" s="30">
        <v>0</v>
      </c>
      <c r="H7" s="1">
        <v>20</v>
      </c>
      <c r="I7" s="1">
        <v>13.5</v>
      </c>
      <c r="J7" s="30">
        <v>0</v>
      </c>
      <c r="K7" s="30">
        <v>0</v>
      </c>
      <c r="L7" s="1"/>
      <c r="M7" s="1">
        <v>7</v>
      </c>
      <c r="N7" s="1"/>
      <c r="O7" s="29"/>
      <c r="P7" s="29"/>
      <c r="Q7" s="1"/>
      <c r="R7" s="1"/>
    </row>
    <row r="8" spans="1:18" x14ac:dyDescent="0.25">
      <c r="A8" s="1" t="s">
        <v>8</v>
      </c>
      <c r="B8" s="18">
        <v>43344</v>
      </c>
      <c r="C8" s="1">
        <f t="shared" si="2"/>
        <v>178</v>
      </c>
      <c r="D8" s="1">
        <v>25</v>
      </c>
      <c r="E8" s="1">
        <v>25</v>
      </c>
      <c r="F8" s="1">
        <v>25</v>
      </c>
      <c r="G8" s="30">
        <v>0</v>
      </c>
      <c r="H8" s="1">
        <v>25</v>
      </c>
      <c r="I8" s="1">
        <v>25</v>
      </c>
      <c r="J8" s="30">
        <v>0</v>
      </c>
      <c r="K8" s="30">
        <v>0</v>
      </c>
      <c r="L8" s="1"/>
      <c r="M8" s="1">
        <v>21</v>
      </c>
      <c r="N8" s="1">
        <v>25</v>
      </c>
      <c r="O8" s="29">
        <v>7</v>
      </c>
      <c r="P8" s="29"/>
      <c r="Q8" s="1"/>
      <c r="R8" s="1"/>
    </row>
    <row r="9" spans="1:18" x14ac:dyDescent="0.25">
      <c r="A9" s="1" t="s">
        <v>8</v>
      </c>
      <c r="B9" s="18">
        <v>43374</v>
      </c>
      <c r="C9" s="1">
        <f t="shared" si="2"/>
        <v>144</v>
      </c>
      <c r="D9" s="1">
        <v>25</v>
      </c>
      <c r="E9" s="1">
        <v>25</v>
      </c>
      <c r="F9" s="30">
        <v>0</v>
      </c>
      <c r="G9" s="30">
        <v>0</v>
      </c>
      <c r="H9" s="1">
        <v>30</v>
      </c>
      <c r="I9" s="1">
        <v>25</v>
      </c>
      <c r="J9" s="30">
        <v>0</v>
      </c>
      <c r="K9" s="30">
        <v>0</v>
      </c>
      <c r="L9" s="28">
        <v>7</v>
      </c>
      <c r="M9" s="1">
        <v>7</v>
      </c>
      <c r="N9" s="1">
        <v>25</v>
      </c>
      <c r="O9" s="30">
        <v>0</v>
      </c>
      <c r="P9" s="29"/>
      <c r="Q9" s="1"/>
      <c r="R9" s="1"/>
    </row>
    <row r="10" spans="1:18" x14ac:dyDescent="0.25">
      <c r="A10" s="31" t="s">
        <v>8</v>
      </c>
      <c r="B10" s="32">
        <v>43405</v>
      </c>
      <c r="C10" s="1">
        <f t="shared" si="2"/>
        <v>132</v>
      </c>
      <c r="D10" s="1">
        <v>25</v>
      </c>
      <c r="E10" s="1">
        <v>25</v>
      </c>
      <c r="F10" s="30">
        <v>0</v>
      </c>
      <c r="G10" s="30">
        <v>0</v>
      </c>
      <c r="H10" s="1">
        <v>25</v>
      </c>
      <c r="I10" s="1">
        <v>25</v>
      </c>
      <c r="J10" s="30">
        <v>0</v>
      </c>
      <c r="K10" s="30">
        <v>0</v>
      </c>
      <c r="L10" s="1"/>
      <c r="M10" s="1">
        <v>7</v>
      </c>
      <c r="N10" s="1">
        <v>25</v>
      </c>
      <c r="O10" s="30">
        <v>0</v>
      </c>
      <c r="P10" s="29"/>
      <c r="Q10" s="1"/>
      <c r="R10" s="1"/>
    </row>
    <row r="11" spans="1:18" x14ac:dyDescent="0.25">
      <c r="A11" s="1" t="s">
        <v>8</v>
      </c>
      <c r="B11" s="18">
        <v>43435</v>
      </c>
      <c r="C11" s="1">
        <f t="shared" si="2"/>
        <v>25</v>
      </c>
      <c r="D11" s="30">
        <v>0</v>
      </c>
      <c r="E11" s="1"/>
      <c r="F11" s="30">
        <v>0</v>
      </c>
      <c r="G11" s="30">
        <v>0</v>
      </c>
      <c r="H11" s="1"/>
      <c r="I11" s="1">
        <v>25</v>
      </c>
      <c r="J11" s="30">
        <v>0</v>
      </c>
      <c r="K11" s="30">
        <v>0</v>
      </c>
      <c r="L11" s="1"/>
      <c r="M11" s="1"/>
      <c r="N11" s="1"/>
      <c r="O11" s="30">
        <v>0</v>
      </c>
      <c r="P11" s="29"/>
      <c r="Q11" s="1"/>
      <c r="R11" s="1"/>
    </row>
    <row r="12" spans="1:18" x14ac:dyDescent="0.25">
      <c r="A12" s="1" t="s">
        <v>8</v>
      </c>
      <c r="B12" s="18">
        <v>43466</v>
      </c>
      <c r="C12" s="1">
        <f t="shared" si="2"/>
        <v>150</v>
      </c>
      <c r="D12" s="30">
        <v>0</v>
      </c>
      <c r="E12" s="1">
        <v>25</v>
      </c>
      <c r="F12" s="30">
        <v>0</v>
      </c>
      <c r="G12" s="30">
        <v>0</v>
      </c>
      <c r="H12" s="1">
        <v>25</v>
      </c>
      <c r="I12" s="1">
        <v>25</v>
      </c>
      <c r="J12" s="30">
        <v>0</v>
      </c>
      <c r="K12" s="30">
        <v>0</v>
      </c>
      <c r="L12" s="1">
        <v>25</v>
      </c>
      <c r="M12" s="1">
        <v>25</v>
      </c>
      <c r="N12" s="1">
        <v>25</v>
      </c>
      <c r="O12" s="30">
        <v>0</v>
      </c>
      <c r="P12" s="29"/>
      <c r="Q12" s="1"/>
      <c r="R12" s="29"/>
    </row>
    <row r="13" spans="1:18" x14ac:dyDescent="0.25">
      <c r="A13" s="1" t="s">
        <v>8</v>
      </c>
      <c r="B13" s="18">
        <v>43497</v>
      </c>
      <c r="C13" s="1">
        <f t="shared" si="2"/>
        <v>100</v>
      </c>
      <c r="D13" s="1">
        <v>25</v>
      </c>
      <c r="E13" s="1">
        <v>25</v>
      </c>
      <c r="F13" s="30">
        <v>0</v>
      </c>
      <c r="G13" s="30">
        <v>0</v>
      </c>
      <c r="H13" s="1"/>
      <c r="I13" s="1">
        <v>25</v>
      </c>
      <c r="J13" s="30">
        <v>0</v>
      </c>
      <c r="K13" s="30">
        <v>0</v>
      </c>
      <c r="L13" s="1"/>
      <c r="M13" s="1">
        <v>25</v>
      </c>
      <c r="O13" s="30">
        <v>0</v>
      </c>
      <c r="P13" s="1"/>
      <c r="Q13" s="29"/>
      <c r="R13" s="29"/>
    </row>
    <row r="14" spans="1:18" x14ac:dyDescent="0.25">
      <c r="A14" s="1" t="s">
        <v>8</v>
      </c>
      <c r="B14" s="18">
        <v>43525</v>
      </c>
      <c r="C14" s="1">
        <f t="shared" si="2"/>
        <v>0</v>
      </c>
      <c r="D14" s="1"/>
      <c r="E14" s="1"/>
      <c r="F14" s="30">
        <v>0</v>
      </c>
      <c r="G14" s="30">
        <v>0</v>
      </c>
      <c r="H14" s="1"/>
      <c r="I14" s="1"/>
      <c r="J14" s="30">
        <v>0</v>
      </c>
      <c r="K14" s="30">
        <v>0</v>
      </c>
      <c r="L14" s="1"/>
      <c r="M14" s="1"/>
      <c r="N14" s="1"/>
      <c r="O14" s="30">
        <v>0</v>
      </c>
      <c r="P14" s="1"/>
      <c r="Q14" s="1"/>
      <c r="R14" s="1"/>
    </row>
    <row r="15" spans="1:18" x14ac:dyDescent="0.25">
      <c r="A15" s="1" t="s">
        <v>8</v>
      </c>
      <c r="B15" s="18">
        <v>43556</v>
      </c>
      <c r="C15" s="1">
        <f t="shared" si="2"/>
        <v>0</v>
      </c>
      <c r="D15" s="1"/>
      <c r="E15" s="1"/>
      <c r="F15" s="30">
        <v>0</v>
      </c>
      <c r="G15" s="30">
        <v>0</v>
      </c>
      <c r="H15" s="1"/>
      <c r="I15" s="1"/>
      <c r="J15" s="30">
        <v>0</v>
      </c>
      <c r="K15" s="30">
        <v>0</v>
      </c>
      <c r="L15" s="1"/>
      <c r="M15" s="1"/>
      <c r="N15" s="1"/>
      <c r="O15" s="30">
        <v>0</v>
      </c>
      <c r="P15" s="1"/>
      <c r="Q15" s="1"/>
      <c r="R15" s="1"/>
    </row>
    <row r="17" spans="1:21" ht="31.5" x14ac:dyDescent="0.5">
      <c r="A17" s="25" t="s">
        <v>31</v>
      </c>
    </row>
    <row r="18" spans="1:21" x14ac:dyDescent="0.25">
      <c r="A18" s="2"/>
      <c r="B18" s="2" t="s">
        <v>32</v>
      </c>
      <c r="C18" s="2"/>
      <c r="D18" s="2" t="s">
        <v>7</v>
      </c>
      <c r="E18" s="2" t="s">
        <v>15</v>
      </c>
      <c r="F18" s="3" t="s">
        <v>14</v>
      </c>
    </row>
    <row r="19" spans="1:21" x14ac:dyDescent="0.25">
      <c r="A19" s="1" t="s">
        <v>42</v>
      </c>
      <c r="B19" s="18">
        <v>43252</v>
      </c>
      <c r="C19" s="27">
        <f>SUM(D19:F19)</f>
        <v>49</v>
      </c>
      <c r="D19" s="27">
        <v>14</v>
      </c>
      <c r="E19" s="27">
        <v>0</v>
      </c>
      <c r="F19" s="27">
        <v>35</v>
      </c>
    </row>
    <row r="20" spans="1:21" x14ac:dyDescent="0.25">
      <c r="A20" s="1" t="s">
        <v>42</v>
      </c>
      <c r="B20" s="18">
        <v>43282</v>
      </c>
      <c r="C20" s="27">
        <f t="shared" ref="C20:C32" si="3">SUM(D20:F20)</f>
        <v>103.15</v>
      </c>
      <c r="D20" s="27">
        <v>70</v>
      </c>
      <c r="E20" s="27">
        <v>33.15</v>
      </c>
      <c r="F20" s="27"/>
    </row>
    <row r="21" spans="1:21" x14ac:dyDescent="0.25">
      <c r="A21" s="1" t="s">
        <v>46</v>
      </c>
      <c r="B21" s="18">
        <v>43282</v>
      </c>
      <c r="C21" s="1">
        <f t="shared" si="3"/>
        <v>36.5</v>
      </c>
      <c r="D21" s="27">
        <v>17</v>
      </c>
      <c r="E21" s="27">
        <v>19.5</v>
      </c>
      <c r="F21" s="27"/>
    </row>
    <row r="22" spans="1:21" x14ac:dyDescent="0.25">
      <c r="A22" s="1" t="s">
        <v>42</v>
      </c>
      <c r="B22" s="18">
        <v>43313</v>
      </c>
      <c r="C22" s="1">
        <f t="shared" si="3"/>
        <v>56</v>
      </c>
      <c r="D22" s="27">
        <v>56</v>
      </c>
      <c r="E22" s="27">
        <v>0</v>
      </c>
      <c r="F22" s="27"/>
      <c r="H22">
        <v>42</v>
      </c>
    </row>
    <row r="23" spans="1:21" x14ac:dyDescent="0.25">
      <c r="A23" s="1" t="s">
        <v>42</v>
      </c>
      <c r="B23" s="18">
        <v>43344</v>
      </c>
      <c r="C23" s="1">
        <f t="shared" si="3"/>
        <v>98</v>
      </c>
      <c r="D23" s="27">
        <v>56</v>
      </c>
      <c r="E23" s="27">
        <v>42</v>
      </c>
      <c r="F23" s="27"/>
    </row>
    <row r="24" spans="1:21" x14ac:dyDescent="0.25">
      <c r="A24" s="1" t="s">
        <v>48</v>
      </c>
      <c r="B24" s="18">
        <v>43344</v>
      </c>
      <c r="C24" s="1">
        <f t="shared" si="3"/>
        <v>33</v>
      </c>
      <c r="D24" s="27">
        <v>0</v>
      </c>
      <c r="E24" s="27">
        <v>33</v>
      </c>
      <c r="F24" s="27"/>
    </row>
    <row r="25" spans="1:21" x14ac:dyDescent="0.25">
      <c r="A25" s="1" t="s">
        <v>42</v>
      </c>
      <c r="B25" s="18">
        <v>43374</v>
      </c>
      <c r="C25" s="1">
        <f t="shared" si="3"/>
        <v>56</v>
      </c>
      <c r="D25" s="27">
        <v>56</v>
      </c>
      <c r="E25" s="27">
        <v>0</v>
      </c>
      <c r="F25" s="27"/>
    </row>
    <row r="26" spans="1:21" x14ac:dyDescent="0.25">
      <c r="A26" s="1" t="s">
        <v>42</v>
      </c>
      <c r="B26" s="18">
        <v>43405</v>
      </c>
      <c r="C26" s="1">
        <f t="shared" si="3"/>
        <v>70</v>
      </c>
      <c r="D26" s="27">
        <v>70</v>
      </c>
      <c r="E26" s="27">
        <v>0</v>
      </c>
      <c r="F26" s="27"/>
    </row>
    <row r="27" spans="1:21" x14ac:dyDescent="0.25">
      <c r="A27" s="1" t="s">
        <v>42</v>
      </c>
      <c r="B27" s="18">
        <v>43435</v>
      </c>
      <c r="C27" s="1">
        <f t="shared" si="3"/>
        <v>56</v>
      </c>
      <c r="D27" s="27">
        <v>56</v>
      </c>
      <c r="E27" s="27">
        <v>0</v>
      </c>
      <c r="F27" s="27"/>
    </row>
    <row r="28" spans="1:21" x14ac:dyDescent="0.25">
      <c r="A28" s="1" t="s">
        <v>42</v>
      </c>
      <c r="B28" s="18">
        <v>43466</v>
      </c>
      <c r="C28" s="1">
        <f t="shared" si="3"/>
        <v>56</v>
      </c>
      <c r="D28" s="27">
        <v>56</v>
      </c>
      <c r="E28" s="27">
        <v>0</v>
      </c>
      <c r="F28" s="27"/>
    </row>
    <row r="29" spans="1:21" x14ac:dyDescent="0.25">
      <c r="A29" s="1" t="s">
        <v>48</v>
      </c>
      <c r="B29" s="18">
        <v>43466</v>
      </c>
      <c r="C29" s="1">
        <f t="shared" si="3"/>
        <v>51</v>
      </c>
      <c r="D29" s="27">
        <v>0</v>
      </c>
      <c r="E29" s="27">
        <v>51</v>
      </c>
      <c r="F29" s="27"/>
    </row>
    <row r="30" spans="1:21" x14ac:dyDescent="0.25">
      <c r="A30" s="1" t="s">
        <v>42</v>
      </c>
      <c r="B30" s="18">
        <v>43497</v>
      </c>
      <c r="C30" s="1">
        <f t="shared" si="3"/>
        <v>56</v>
      </c>
      <c r="D30" s="27">
        <v>56</v>
      </c>
      <c r="E30" s="27"/>
      <c r="F30" s="27"/>
    </row>
    <row r="31" spans="1:21" x14ac:dyDescent="0.25">
      <c r="A31" s="1"/>
      <c r="B31" s="18">
        <v>43525</v>
      </c>
      <c r="C31" s="1">
        <f t="shared" si="3"/>
        <v>0</v>
      </c>
      <c r="D31" s="27"/>
      <c r="E31" s="27"/>
      <c r="F31" s="27"/>
      <c r="U31" t="s">
        <v>40</v>
      </c>
    </row>
    <row r="32" spans="1:21" x14ac:dyDescent="0.25">
      <c r="A32" s="1"/>
      <c r="B32" s="18">
        <v>43556</v>
      </c>
      <c r="C32" s="1">
        <f t="shared" si="3"/>
        <v>0</v>
      </c>
      <c r="D32" s="27"/>
      <c r="E32" s="27"/>
      <c r="F32" s="27"/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"/>
  <sheetViews>
    <sheetView workbookViewId="0">
      <selection activeCell="D2" sqref="D2:D13"/>
    </sheetView>
  </sheetViews>
  <sheetFormatPr defaultRowHeight="15" x14ac:dyDescent="0.25"/>
  <cols>
    <col min="1" max="1" width="9.42578125" bestFit="1" customWidth="1"/>
    <col min="2" max="2" width="7.28515625" bestFit="1" customWidth="1"/>
    <col min="3" max="3" width="7.5703125" bestFit="1" customWidth="1"/>
    <col min="4" max="4" width="13.5703125" bestFit="1" customWidth="1"/>
    <col min="5" max="5" width="8.28515625" bestFit="1" customWidth="1"/>
    <col min="6" max="6" width="12.42578125" bestFit="1" customWidth="1"/>
  </cols>
  <sheetData>
    <row r="1" spans="1:6" x14ac:dyDescent="0.25">
      <c r="A1" s="2"/>
      <c r="B1" s="2" t="s">
        <v>32</v>
      </c>
      <c r="C1" s="2"/>
      <c r="D1" s="2" t="s">
        <v>7</v>
      </c>
      <c r="E1" s="2" t="s">
        <v>15</v>
      </c>
      <c r="F1" s="3" t="s">
        <v>14</v>
      </c>
    </row>
    <row r="2" spans="1:6" x14ac:dyDescent="0.25">
      <c r="A2" s="1" t="s">
        <v>42</v>
      </c>
      <c r="B2" s="18">
        <v>43252</v>
      </c>
      <c r="C2" s="27">
        <f>SUM(D2:F2)</f>
        <v>49</v>
      </c>
      <c r="D2" s="27">
        <v>14</v>
      </c>
      <c r="E2" s="27">
        <v>0</v>
      </c>
      <c r="F2" s="27">
        <v>35</v>
      </c>
    </row>
    <row r="3" spans="1:6" x14ac:dyDescent="0.25">
      <c r="A3" s="1" t="s">
        <v>42</v>
      </c>
      <c r="B3" s="18">
        <v>43282</v>
      </c>
      <c r="C3" s="27">
        <f t="shared" ref="C3:C15" si="0">SUM(D3:F3)</f>
        <v>103.15</v>
      </c>
      <c r="D3" s="27">
        <v>70</v>
      </c>
      <c r="E3" s="27">
        <v>33.15</v>
      </c>
      <c r="F3" s="27"/>
    </row>
    <row r="4" spans="1:6" hidden="1" x14ac:dyDescent="0.25">
      <c r="A4" s="1" t="s">
        <v>46</v>
      </c>
      <c r="B4" s="18">
        <v>43282</v>
      </c>
      <c r="C4" s="1">
        <f t="shared" si="0"/>
        <v>36.5</v>
      </c>
      <c r="D4" s="27">
        <v>17</v>
      </c>
      <c r="E4" s="27">
        <v>19.5</v>
      </c>
      <c r="F4" s="27"/>
    </row>
    <row r="5" spans="1:6" x14ac:dyDescent="0.25">
      <c r="A5" s="1" t="s">
        <v>42</v>
      </c>
      <c r="B5" s="18">
        <v>43313</v>
      </c>
      <c r="C5" s="1">
        <f t="shared" si="0"/>
        <v>56</v>
      </c>
      <c r="D5" s="27">
        <v>56</v>
      </c>
      <c r="E5" s="27">
        <v>0</v>
      </c>
      <c r="F5" s="27"/>
    </row>
    <row r="6" spans="1:6" x14ac:dyDescent="0.25">
      <c r="A6" s="1" t="s">
        <v>42</v>
      </c>
      <c r="B6" s="18">
        <v>43344</v>
      </c>
      <c r="C6" s="1">
        <f t="shared" si="0"/>
        <v>98</v>
      </c>
      <c r="D6" s="27">
        <v>56</v>
      </c>
      <c r="E6" s="27">
        <v>42</v>
      </c>
      <c r="F6" s="27"/>
    </row>
    <row r="7" spans="1:6" hidden="1" x14ac:dyDescent="0.25">
      <c r="A7" s="1" t="s">
        <v>48</v>
      </c>
      <c r="B7" s="18">
        <v>43344</v>
      </c>
      <c r="C7" s="1">
        <f t="shared" si="0"/>
        <v>33</v>
      </c>
      <c r="D7" s="27">
        <v>0</v>
      </c>
      <c r="E7" s="27">
        <v>33</v>
      </c>
      <c r="F7" s="27"/>
    </row>
    <row r="8" spans="1:6" x14ac:dyDescent="0.25">
      <c r="A8" s="1" t="s">
        <v>42</v>
      </c>
      <c r="B8" s="18">
        <v>43374</v>
      </c>
      <c r="C8" s="1">
        <f t="shared" si="0"/>
        <v>56</v>
      </c>
      <c r="D8" s="27">
        <v>56</v>
      </c>
      <c r="E8" s="27">
        <v>0</v>
      </c>
      <c r="F8" s="27"/>
    </row>
    <row r="9" spans="1:6" x14ac:dyDescent="0.25">
      <c r="A9" s="1" t="s">
        <v>42</v>
      </c>
      <c r="B9" s="18">
        <v>43405</v>
      </c>
      <c r="C9" s="1">
        <f t="shared" si="0"/>
        <v>70</v>
      </c>
      <c r="D9" s="27">
        <v>70</v>
      </c>
      <c r="E9" s="27">
        <v>0</v>
      </c>
      <c r="F9" s="27"/>
    </row>
    <row r="10" spans="1:6" x14ac:dyDescent="0.25">
      <c r="A10" s="1" t="s">
        <v>42</v>
      </c>
      <c r="B10" s="18">
        <v>43435</v>
      </c>
      <c r="C10" s="1">
        <f t="shared" si="0"/>
        <v>56</v>
      </c>
      <c r="D10" s="27">
        <v>56</v>
      </c>
      <c r="E10" s="27">
        <v>0</v>
      </c>
      <c r="F10" s="27"/>
    </row>
    <row r="11" spans="1:6" x14ac:dyDescent="0.25">
      <c r="A11" s="1" t="s">
        <v>42</v>
      </c>
      <c r="B11" s="18">
        <v>43466</v>
      </c>
      <c r="C11" s="1">
        <f t="shared" si="0"/>
        <v>56</v>
      </c>
      <c r="D11" s="27">
        <v>56</v>
      </c>
      <c r="E11" s="27">
        <v>0</v>
      </c>
      <c r="F11" s="27"/>
    </row>
    <row r="12" spans="1:6" hidden="1" x14ac:dyDescent="0.25">
      <c r="A12" s="1" t="s">
        <v>48</v>
      </c>
      <c r="B12" s="18">
        <v>43466</v>
      </c>
      <c r="C12" s="1">
        <f t="shared" si="0"/>
        <v>51</v>
      </c>
      <c r="D12" s="27">
        <v>0</v>
      </c>
      <c r="E12" s="27">
        <v>51</v>
      </c>
      <c r="F12" s="27"/>
    </row>
    <row r="13" spans="1:6" x14ac:dyDescent="0.25">
      <c r="A13" s="1" t="s">
        <v>42</v>
      </c>
      <c r="B13" s="18">
        <v>43497</v>
      </c>
      <c r="C13" s="1">
        <f t="shared" si="0"/>
        <v>56</v>
      </c>
      <c r="D13" s="27">
        <v>56</v>
      </c>
      <c r="E13" s="27"/>
      <c r="F13" s="27"/>
    </row>
    <row r="14" spans="1:6" hidden="1" x14ac:dyDescent="0.25">
      <c r="A14" s="1"/>
      <c r="B14" s="18">
        <v>43525</v>
      </c>
      <c r="C14" s="1">
        <f t="shared" si="0"/>
        <v>0</v>
      </c>
      <c r="D14" s="27"/>
      <c r="E14" s="27"/>
      <c r="F14" s="27"/>
    </row>
    <row r="15" spans="1:6" hidden="1" x14ac:dyDescent="0.25">
      <c r="A15" s="1"/>
      <c r="B15" s="18">
        <v>43556</v>
      </c>
      <c r="C15" s="1">
        <f t="shared" si="0"/>
        <v>0</v>
      </c>
      <c r="D15" s="27"/>
      <c r="E15" s="27"/>
      <c r="F15" s="27"/>
    </row>
  </sheetData>
  <autoFilter ref="A1:F15">
    <filterColumn colId="0">
      <filters>
        <filter val="Suraraj 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57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7" sqref="C17:C19"/>
    </sheetView>
  </sheetViews>
  <sheetFormatPr defaultRowHeight="15" x14ac:dyDescent="0.25"/>
  <cols>
    <col min="1" max="1" width="5.85546875" bestFit="1" customWidth="1"/>
    <col min="2" max="2" width="17.85546875" bestFit="1" customWidth="1"/>
    <col min="3" max="3" width="24.5703125" bestFit="1" customWidth="1"/>
    <col min="4" max="4" width="9" bestFit="1" customWidth="1"/>
    <col min="5" max="5" width="17.85546875" bestFit="1" customWidth="1"/>
    <col min="6" max="6" width="9.85546875" bestFit="1" customWidth="1"/>
    <col min="7" max="7" width="9.28515625" bestFit="1" customWidth="1"/>
    <col min="8" max="8" width="9" bestFit="1" customWidth="1"/>
    <col min="9" max="9" width="10.42578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" bestFit="1" customWidth="1"/>
    <col min="14" max="14" width="6.7109375" bestFit="1" customWidth="1"/>
    <col min="15" max="15" width="8" bestFit="1" customWidth="1"/>
    <col min="16" max="16" width="9.5703125" bestFit="1" customWidth="1"/>
    <col min="17" max="17" width="8" bestFit="1" customWidth="1"/>
    <col min="18" max="18" width="10" bestFit="1" customWidth="1"/>
    <col min="19" max="19" width="8.28515625" bestFit="1" customWidth="1"/>
    <col min="20" max="20" width="5" bestFit="1" customWidth="1"/>
    <col min="21" max="21" width="7.42578125" bestFit="1" customWidth="1"/>
    <col min="22" max="22" width="6.85546875" bestFit="1" customWidth="1"/>
    <col min="23" max="23" width="8.42578125" bestFit="1" customWidth="1"/>
    <col min="24" max="24" width="6" bestFit="1" customWidth="1"/>
    <col min="25" max="25" width="3" bestFit="1" customWidth="1"/>
    <col min="26" max="26" width="5" bestFit="1" customWidth="1"/>
  </cols>
  <sheetData>
    <row r="1" spans="1:24" x14ac:dyDescent="0.25">
      <c r="A1" s="4" t="s">
        <v>1</v>
      </c>
      <c r="B1" s="4" t="s">
        <v>3</v>
      </c>
      <c r="C1" s="4" t="s">
        <v>6</v>
      </c>
      <c r="D1" s="4" t="s">
        <v>4</v>
      </c>
      <c r="E1" s="4"/>
      <c r="F1" s="4" t="s">
        <v>2</v>
      </c>
      <c r="G1" s="4" t="s">
        <v>23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49</v>
      </c>
      <c r="M1" s="4" t="s">
        <v>46</v>
      </c>
      <c r="N1" s="4" t="s">
        <v>47</v>
      </c>
      <c r="O1" s="3" t="s">
        <v>10</v>
      </c>
      <c r="P1" s="3" t="s">
        <v>48</v>
      </c>
      <c r="Q1" s="3" t="s">
        <v>26</v>
      </c>
      <c r="R1" s="19" t="s">
        <v>22</v>
      </c>
      <c r="S1" s="19" t="s">
        <v>25</v>
      </c>
      <c r="T1" s="19" t="s">
        <v>39</v>
      </c>
      <c r="U1" s="19" t="s">
        <v>38</v>
      </c>
      <c r="V1" s="19" t="s">
        <v>41</v>
      </c>
    </row>
    <row r="2" spans="1:24" x14ac:dyDescent="0.25">
      <c r="A2" s="4"/>
      <c r="B2" s="4"/>
      <c r="C2" s="4" t="s">
        <v>21</v>
      </c>
      <c r="D2" s="16">
        <v>25</v>
      </c>
      <c r="E2" s="4"/>
      <c r="F2" s="4"/>
      <c r="G2" s="4"/>
      <c r="H2" s="2">
        <f t="shared" ref="H2:P2" si="0">COUNTIF(H3:H42,"Y")</f>
        <v>19</v>
      </c>
      <c r="I2" s="2">
        <f t="shared" si="0"/>
        <v>22</v>
      </c>
      <c r="J2" s="2">
        <f t="shared" si="0"/>
        <v>11</v>
      </c>
      <c r="K2" s="2">
        <f t="shared" si="0"/>
        <v>6</v>
      </c>
      <c r="L2" s="2">
        <f t="shared" si="0"/>
        <v>14</v>
      </c>
      <c r="M2" s="2">
        <f t="shared" si="0"/>
        <v>12</v>
      </c>
      <c r="N2" s="2">
        <f t="shared" si="0"/>
        <v>0</v>
      </c>
      <c r="O2" s="2">
        <f t="shared" si="0"/>
        <v>4</v>
      </c>
      <c r="P2" s="2">
        <f t="shared" si="0"/>
        <v>6</v>
      </c>
      <c r="Q2" s="2">
        <f>COUNTIF(Q3:Q42,"Y")</f>
        <v>9</v>
      </c>
      <c r="R2" s="2">
        <f>COUNTIF(R3:R42,"Y")</f>
        <v>1</v>
      </c>
      <c r="S2" s="2">
        <f>COUNTIF(S3:S42,"Y")</f>
        <v>2</v>
      </c>
      <c r="T2" s="2">
        <f t="shared" ref="T2:V2" si="1">COUNTIF(T3:T42,"Y")</f>
        <v>0</v>
      </c>
      <c r="U2" s="2">
        <f t="shared" si="1"/>
        <v>0</v>
      </c>
      <c r="V2" s="2">
        <f t="shared" si="1"/>
        <v>0</v>
      </c>
    </row>
    <row r="3" spans="1:24" x14ac:dyDescent="0.25">
      <c r="A3" s="2"/>
      <c r="B3" s="2"/>
      <c r="C3" s="2"/>
      <c r="D3" s="5" t="b">
        <f>P3=SUM(D5:D38)</f>
        <v>0</v>
      </c>
      <c r="E3" s="5"/>
      <c r="F3" s="2"/>
      <c r="G3" s="2"/>
      <c r="H3" s="2">
        <f>SUMIF($F$5:$F$1002,H1,$D$5:$D$1002)</f>
        <v>544.12</v>
      </c>
      <c r="I3" s="2">
        <f>SUMIF($F$5:$F$1002,I1,$D$5:$D$1002)</f>
        <v>0</v>
      </c>
      <c r="J3" s="2">
        <f>SUMIF($F$5:$F$1002,J1,$D$5:$D$1002)</f>
        <v>0</v>
      </c>
      <c r="K3" s="2">
        <f>SUMIF($F$5:$F$1002,K1,$D$5:$D$1002)</f>
        <v>0</v>
      </c>
      <c r="L3" s="2">
        <f>SUMIF($F$5:$F$1002,L1,$D$5:$D$1002)</f>
        <v>0</v>
      </c>
      <c r="M3" s="2">
        <f>SUMIF($F$5:$F$1002,M1,$D$5:$D$1002)</f>
        <v>36.5</v>
      </c>
      <c r="N3" s="2">
        <f>SUMIF($F$5:$F$1002,N1,$D$5:$D$1002)</f>
        <v>0</v>
      </c>
      <c r="O3" s="2">
        <f>SUMIF($F$5:$F$1002,O1,$D$5:$D$1002)</f>
        <v>0</v>
      </c>
      <c r="P3" s="2">
        <f>SUMIF($F$5:$F$1002,P1,$D$5:$D$1002)</f>
        <v>33</v>
      </c>
      <c r="Q3" s="2">
        <f>SUMIF($F$5:$F$1002,Q1,$D$5:$D$1002)</f>
        <v>0</v>
      </c>
      <c r="R3" s="2">
        <f>SUMIF($F$5:$F$1002,R1,$D$5:$D$1002)</f>
        <v>0</v>
      </c>
      <c r="S3" s="2">
        <f>SUMIF($F$5:$F$1002,S1,$D$5:$D$1002)</f>
        <v>0</v>
      </c>
      <c r="T3" s="2">
        <f t="shared" ref="T3:U3" si="2">SUMIF($F$5:$F$1002,T1,$D$5:$D$1002)</f>
        <v>0</v>
      </c>
      <c r="U3" s="2">
        <f t="shared" si="2"/>
        <v>0</v>
      </c>
      <c r="V3" s="2">
        <f t="shared" ref="V3" si="3">SUMIF($F$5:$F$1002,V1,$D$5:$D$1002)</f>
        <v>0</v>
      </c>
    </row>
    <row r="4" spans="1:24" ht="19.5" customHeight="1" x14ac:dyDescent="0.25">
      <c r="A4" s="2"/>
      <c r="B4" s="2"/>
      <c r="C4" s="2" t="s">
        <v>16</v>
      </c>
      <c r="D4" s="5" t="s">
        <v>4</v>
      </c>
      <c r="E4" s="5" t="s">
        <v>3</v>
      </c>
      <c r="F4" s="2"/>
      <c r="G4" s="2"/>
      <c r="H4" s="15">
        <f>H3-SUM(H5:H99)</f>
        <v>394.12</v>
      </c>
      <c r="I4" s="15">
        <f>I3-SUM(I5:I99)</f>
        <v>-175</v>
      </c>
      <c r="J4" s="15">
        <f>J3-SUM(J5:J99)</f>
        <v>-75</v>
      </c>
      <c r="K4" s="2">
        <f>G$2*COUNTIF(F$5:Y99,"*month*")</f>
        <v>0</v>
      </c>
      <c r="L4" s="2">
        <f>L3-SUM(L5:L99)</f>
        <v>-150</v>
      </c>
      <c r="M4" s="15">
        <f>M3-SUM(M5:M99)</f>
        <v>-127</v>
      </c>
      <c r="N4" s="2"/>
      <c r="O4" s="2"/>
      <c r="P4" s="2"/>
      <c r="Q4" s="2"/>
      <c r="R4" s="2"/>
      <c r="S4" s="2"/>
      <c r="T4" s="2"/>
      <c r="U4" s="2"/>
      <c r="V4" s="2"/>
      <c r="W4">
        <f ca="1">SUMIF(C5:P38,H5,H5:H38)</f>
        <v>138.5</v>
      </c>
    </row>
    <row r="5" spans="1:24" x14ac:dyDescent="0.25">
      <c r="A5" s="9"/>
      <c r="B5" s="9"/>
      <c r="C5" s="10" t="s">
        <v>19</v>
      </c>
      <c r="D5" s="11">
        <f>SUM(H5:V5)</f>
        <v>150</v>
      </c>
      <c r="E5" s="11"/>
      <c r="F5" s="9"/>
      <c r="G5" s="9"/>
      <c r="H5" s="12">
        <v>25</v>
      </c>
      <c r="I5" s="12">
        <v>25</v>
      </c>
      <c r="J5" s="12">
        <v>25</v>
      </c>
      <c r="K5" s="12">
        <v>25</v>
      </c>
      <c r="L5" s="12">
        <v>25</v>
      </c>
      <c r="M5" s="12">
        <v>0</v>
      </c>
      <c r="N5" s="12"/>
      <c r="O5" s="12">
        <v>25</v>
      </c>
      <c r="P5" s="12"/>
      <c r="Q5" s="12"/>
      <c r="R5" s="12"/>
      <c r="S5" s="12"/>
      <c r="T5" s="12"/>
      <c r="U5" s="12"/>
      <c r="V5" s="12"/>
    </row>
    <row r="6" spans="1:24" x14ac:dyDescent="0.25">
      <c r="A6" s="1">
        <v>1</v>
      </c>
      <c r="B6" s="1" t="s">
        <v>7</v>
      </c>
      <c r="C6" s="6">
        <v>43273</v>
      </c>
      <c r="D6" s="8">
        <v>17</v>
      </c>
      <c r="E6" s="1" t="s">
        <v>7</v>
      </c>
      <c r="F6" s="1" t="s">
        <v>46</v>
      </c>
      <c r="G6" s="1">
        <f t="shared" ref="G6:G14" si="4">COUNTIF(H6:S6,"Y")</f>
        <v>6</v>
      </c>
      <c r="H6" s="13" t="s">
        <v>11</v>
      </c>
      <c r="I6" s="13" t="s">
        <v>11</v>
      </c>
      <c r="J6" s="13" t="s">
        <v>11</v>
      </c>
      <c r="K6" s="13" t="s">
        <v>11</v>
      </c>
      <c r="L6" s="13" t="s">
        <v>11</v>
      </c>
      <c r="M6" s="13" t="s">
        <v>11</v>
      </c>
      <c r="N6" s="13"/>
      <c r="O6" s="13"/>
      <c r="P6" s="13"/>
      <c r="Q6" s="13"/>
      <c r="R6" s="13"/>
      <c r="S6" s="13"/>
      <c r="T6" s="13"/>
      <c r="U6" s="13"/>
      <c r="V6" s="13"/>
    </row>
    <row r="7" spans="1:24" x14ac:dyDescent="0.25">
      <c r="A7" s="22"/>
      <c r="B7" s="22" t="s">
        <v>12</v>
      </c>
      <c r="C7" s="20">
        <v>43270</v>
      </c>
      <c r="D7" s="24">
        <v>19.5</v>
      </c>
      <c r="E7" s="22" t="s">
        <v>12</v>
      </c>
      <c r="F7" s="22" t="s">
        <v>46</v>
      </c>
      <c r="G7" s="22">
        <f t="shared" si="4"/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4" x14ac:dyDescent="0.25">
      <c r="A8" s="22"/>
      <c r="B8" s="22" t="s">
        <v>5</v>
      </c>
      <c r="C8" s="22"/>
      <c r="D8" s="24">
        <v>35</v>
      </c>
      <c r="E8" s="22" t="s">
        <v>5</v>
      </c>
      <c r="F8" s="22" t="s">
        <v>42</v>
      </c>
      <c r="G8" s="22">
        <f t="shared" si="4"/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X8" t="e">
        <f>SUMIF(#REF!,COUNTIF(#REF!,"*"&amp;#REF!&amp;"*")&gt;0,H5)</f>
        <v>#REF!</v>
      </c>
    </row>
    <row r="9" spans="1:24" x14ac:dyDescent="0.25">
      <c r="A9" s="1">
        <v>2</v>
      </c>
      <c r="B9" s="1" t="s">
        <v>7</v>
      </c>
      <c r="C9" s="6">
        <v>43280</v>
      </c>
      <c r="D9" s="8">
        <v>14</v>
      </c>
      <c r="E9" s="8" t="s">
        <v>13</v>
      </c>
      <c r="F9" s="1" t="s">
        <v>42</v>
      </c>
      <c r="G9" s="1">
        <f t="shared" si="4"/>
        <v>5</v>
      </c>
      <c r="H9" s="13" t="s">
        <v>11</v>
      </c>
      <c r="I9" s="13" t="s">
        <v>11</v>
      </c>
      <c r="J9" s="13" t="s">
        <v>11</v>
      </c>
      <c r="K9" s="13"/>
      <c r="L9" s="13" t="s">
        <v>11</v>
      </c>
      <c r="M9" s="13" t="s">
        <v>11</v>
      </c>
      <c r="N9" s="13"/>
      <c r="O9" s="13"/>
      <c r="P9" s="13"/>
      <c r="Q9" s="13"/>
      <c r="R9" s="13"/>
      <c r="S9" s="13"/>
      <c r="T9" s="13"/>
      <c r="U9" s="13"/>
      <c r="V9" s="13"/>
    </row>
    <row r="10" spans="1:24" x14ac:dyDescent="0.25">
      <c r="A10" s="1">
        <v>3</v>
      </c>
      <c r="B10" s="1" t="s">
        <v>7</v>
      </c>
      <c r="C10" s="6">
        <v>43287</v>
      </c>
      <c r="D10" s="8">
        <v>14</v>
      </c>
      <c r="E10" s="8" t="s">
        <v>13</v>
      </c>
      <c r="F10" s="1" t="s">
        <v>42</v>
      </c>
      <c r="G10" s="1">
        <f t="shared" si="4"/>
        <v>6</v>
      </c>
      <c r="H10" s="13" t="s">
        <v>11</v>
      </c>
      <c r="I10" s="13" t="s">
        <v>11</v>
      </c>
      <c r="J10" s="13" t="s">
        <v>11</v>
      </c>
      <c r="K10" s="13" t="s">
        <v>11</v>
      </c>
      <c r="L10" s="13" t="s">
        <v>11</v>
      </c>
      <c r="M10" s="13" t="s">
        <v>11</v>
      </c>
      <c r="N10" s="13"/>
      <c r="O10" s="13"/>
      <c r="P10" s="13"/>
      <c r="Q10" s="13"/>
      <c r="R10" s="13"/>
      <c r="S10" s="13"/>
      <c r="T10" s="13"/>
      <c r="U10" s="13"/>
      <c r="V10" s="13"/>
    </row>
    <row r="11" spans="1:24" x14ac:dyDescent="0.25">
      <c r="A11" s="1">
        <v>4</v>
      </c>
      <c r="B11" s="1" t="s">
        <v>7</v>
      </c>
      <c r="C11" s="6">
        <v>43294</v>
      </c>
      <c r="D11" s="8">
        <v>14</v>
      </c>
      <c r="E11" s="8" t="s">
        <v>13</v>
      </c>
      <c r="F11" s="1" t="s">
        <v>42</v>
      </c>
      <c r="G11" s="1">
        <f t="shared" si="4"/>
        <v>7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/>
      <c r="O11" s="13" t="s">
        <v>11</v>
      </c>
      <c r="P11" s="13"/>
      <c r="Q11" s="13"/>
      <c r="R11" s="13"/>
      <c r="S11" s="13"/>
      <c r="T11" s="13"/>
      <c r="U11" s="13"/>
      <c r="V11" s="13"/>
    </row>
    <row r="12" spans="1:24" x14ac:dyDescent="0.25">
      <c r="A12" s="1">
        <v>5</v>
      </c>
      <c r="B12" s="1" t="s">
        <v>7</v>
      </c>
      <c r="C12" s="6">
        <v>43301</v>
      </c>
      <c r="D12" s="8">
        <v>14</v>
      </c>
      <c r="E12" s="8" t="s">
        <v>13</v>
      </c>
      <c r="F12" s="1" t="s">
        <v>42</v>
      </c>
      <c r="G12" s="1">
        <f t="shared" si="4"/>
        <v>5</v>
      </c>
      <c r="H12" s="13" t="s">
        <v>11</v>
      </c>
      <c r="I12" s="13" t="s">
        <v>11</v>
      </c>
      <c r="J12" s="13" t="s">
        <v>11</v>
      </c>
      <c r="K12" s="13"/>
      <c r="L12" s="13" t="s">
        <v>11</v>
      </c>
      <c r="M12" s="13"/>
      <c r="N12" s="13"/>
      <c r="O12" s="13" t="s">
        <v>11</v>
      </c>
      <c r="P12" s="13"/>
      <c r="Q12" s="13"/>
      <c r="R12" s="13"/>
      <c r="S12" s="13"/>
      <c r="T12" s="13"/>
      <c r="U12" s="13"/>
      <c r="V12" s="13"/>
      <c r="W12" t="e">
        <f>SEARCH("Month",C5:O38)</f>
        <v>#VALUE!</v>
      </c>
    </row>
    <row r="13" spans="1:24" x14ac:dyDescent="0.25">
      <c r="A13" s="1">
        <v>6</v>
      </c>
      <c r="B13" s="1" t="s">
        <v>7</v>
      </c>
      <c r="C13" s="6">
        <v>43308</v>
      </c>
      <c r="D13" s="8">
        <v>14</v>
      </c>
      <c r="E13" s="8" t="s">
        <v>13</v>
      </c>
      <c r="F13" s="1" t="s">
        <v>42</v>
      </c>
      <c r="G13" s="1">
        <f t="shared" si="4"/>
        <v>6</v>
      </c>
      <c r="H13" s="13" t="s">
        <v>11</v>
      </c>
      <c r="I13" s="13" t="s">
        <v>11</v>
      </c>
      <c r="J13" s="13"/>
      <c r="K13" s="13" t="s">
        <v>11</v>
      </c>
      <c r="L13" s="13" t="s">
        <v>11</v>
      </c>
      <c r="M13" s="13" t="s">
        <v>11</v>
      </c>
      <c r="N13" s="13"/>
      <c r="O13" s="13" t="s">
        <v>11</v>
      </c>
      <c r="P13" s="13"/>
      <c r="Q13" s="13"/>
      <c r="R13" s="13"/>
      <c r="S13" s="13"/>
      <c r="T13" s="13"/>
      <c r="U13" s="13"/>
      <c r="V13" s="13"/>
    </row>
    <row r="14" spans="1:24" x14ac:dyDescent="0.25">
      <c r="A14" s="22"/>
      <c r="B14" s="22" t="s">
        <v>12</v>
      </c>
      <c r="C14" s="20"/>
      <c r="D14" s="24">
        <v>33.15</v>
      </c>
      <c r="E14" s="22" t="s">
        <v>12</v>
      </c>
      <c r="F14" s="22" t="s">
        <v>42</v>
      </c>
      <c r="G14" s="22">
        <f t="shared" si="4"/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1:24" x14ac:dyDescent="0.25">
      <c r="A15" s="1"/>
      <c r="B15" s="1"/>
      <c r="C15" s="6"/>
      <c r="D15" s="7"/>
      <c r="E15" s="7"/>
      <c r="F15" s="1"/>
      <c r="G15" s="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4" x14ac:dyDescent="0.25">
      <c r="A16" s="9"/>
      <c r="B16" s="9"/>
      <c r="C16" s="10" t="s">
        <v>18</v>
      </c>
      <c r="D16" s="11">
        <f>SUM(H16:V16)</f>
        <v>108.5</v>
      </c>
      <c r="E16" s="14"/>
      <c r="F16" s="9"/>
      <c r="G16" s="9"/>
      <c r="H16" s="12">
        <v>25</v>
      </c>
      <c r="I16" s="12">
        <v>25</v>
      </c>
      <c r="J16" s="12">
        <v>25</v>
      </c>
      <c r="K16" s="17"/>
      <c r="L16" s="12">
        <v>20</v>
      </c>
      <c r="M16" s="12">
        <v>13.5</v>
      </c>
      <c r="N16" s="17"/>
      <c r="O16" s="12"/>
      <c r="P16" s="12"/>
      <c r="Q16" s="12"/>
      <c r="R16" s="12"/>
      <c r="S16" s="12"/>
      <c r="T16" s="12"/>
      <c r="U16" s="12"/>
      <c r="V16" s="12"/>
    </row>
    <row r="17" spans="1:22" x14ac:dyDescent="0.25">
      <c r="A17" s="1">
        <v>7</v>
      </c>
      <c r="B17" s="1" t="s">
        <v>7</v>
      </c>
      <c r="C17" s="6">
        <v>43315</v>
      </c>
      <c r="D17" s="7">
        <v>14</v>
      </c>
      <c r="E17" s="7" t="s">
        <v>13</v>
      </c>
      <c r="F17" s="1" t="s">
        <v>42</v>
      </c>
      <c r="G17" s="1">
        <f t="shared" ref="G17:G20" si="5">COUNTIF(H17:S17,"Y")</f>
        <v>6</v>
      </c>
      <c r="H17" s="13" t="s">
        <v>11</v>
      </c>
      <c r="I17" s="13" t="s">
        <v>11</v>
      </c>
      <c r="J17" s="13" t="s">
        <v>11</v>
      </c>
      <c r="K17" s="13" t="s">
        <v>11</v>
      </c>
      <c r="L17" s="13" t="s">
        <v>11</v>
      </c>
      <c r="M17" s="13"/>
      <c r="N17" s="13"/>
      <c r="O17" s="13" t="s">
        <v>11</v>
      </c>
      <c r="P17" s="13"/>
      <c r="Q17" s="13"/>
      <c r="R17" s="13"/>
      <c r="S17" s="13"/>
      <c r="T17" s="13"/>
      <c r="U17" s="13"/>
      <c r="V17" s="13"/>
    </row>
    <row r="18" spans="1:22" x14ac:dyDescent="0.25">
      <c r="A18" s="1">
        <v>8</v>
      </c>
      <c r="B18" s="1" t="s">
        <v>7</v>
      </c>
      <c r="C18" s="6">
        <v>43322</v>
      </c>
      <c r="D18" s="7">
        <v>14</v>
      </c>
      <c r="E18" s="7" t="s">
        <v>13</v>
      </c>
      <c r="F18" s="1" t="s">
        <v>42</v>
      </c>
      <c r="G18" s="1">
        <f t="shared" si="5"/>
        <v>4</v>
      </c>
      <c r="H18" s="13" t="s">
        <v>11</v>
      </c>
      <c r="I18" s="13" t="s">
        <v>11</v>
      </c>
      <c r="J18" s="13" t="s">
        <v>11</v>
      </c>
      <c r="K18" s="13"/>
      <c r="L18" s="13" t="s">
        <v>11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x14ac:dyDescent="0.25">
      <c r="A19" s="1">
        <v>9</v>
      </c>
      <c r="B19" s="1" t="s">
        <v>7</v>
      </c>
      <c r="C19" s="6">
        <v>43329</v>
      </c>
      <c r="D19" s="7">
        <v>14</v>
      </c>
      <c r="E19" s="7" t="s">
        <v>13</v>
      </c>
      <c r="F19" s="1" t="s">
        <v>42</v>
      </c>
      <c r="G19" s="1">
        <f t="shared" si="5"/>
        <v>3</v>
      </c>
      <c r="H19" s="13" t="s">
        <v>11</v>
      </c>
      <c r="I19" s="13" t="s">
        <v>11</v>
      </c>
      <c r="J19" s="13" t="s">
        <v>11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x14ac:dyDescent="0.25">
      <c r="A20" s="1">
        <v>10</v>
      </c>
      <c r="B20" s="1" t="s">
        <v>7</v>
      </c>
      <c r="C20" s="6">
        <v>42978</v>
      </c>
      <c r="D20" s="7">
        <v>14</v>
      </c>
      <c r="E20" s="7" t="s">
        <v>13</v>
      </c>
      <c r="F20" s="1" t="s">
        <v>42</v>
      </c>
      <c r="G20" s="1">
        <f t="shared" si="5"/>
        <v>7</v>
      </c>
      <c r="H20" s="13" t="s">
        <v>11</v>
      </c>
      <c r="I20" s="13" t="s">
        <v>11</v>
      </c>
      <c r="J20" s="13" t="s">
        <v>11</v>
      </c>
      <c r="K20" s="13"/>
      <c r="L20" s="13" t="s">
        <v>11</v>
      </c>
      <c r="M20" s="13" t="s">
        <v>11</v>
      </c>
      <c r="N20" s="13"/>
      <c r="O20" s="13"/>
      <c r="P20" s="13" t="s">
        <v>11</v>
      </c>
      <c r="Q20" s="13" t="s">
        <v>11</v>
      </c>
      <c r="R20" s="13"/>
      <c r="S20" s="13"/>
      <c r="T20" s="13"/>
      <c r="U20" s="13"/>
      <c r="V20" s="13"/>
    </row>
    <row r="21" spans="1:22" x14ac:dyDescent="0.25">
      <c r="A21" s="1"/>
      <c r="B21" s="1"/>
      <c r="C21" s="1"/>
      <c r="D21" s="7"/>
      <c r="E21" s="7"/>
      <c r="F21" s="1"/>
      <c r="G21" s="1"/>
      <c r="H21" s="13"/>
      <c r="I21" s="13"/>
      <c r="J21" s="13"/>
      <c r="K21" s="13"/>
      <c r="L21" s="13"/>
      <c r="M21" s="13"/>
      <c r="N21" s="13"/>
      <c r="O21" s="13"/>
      <c r="P21" s="13"/>
      <c r="R21" s="13"/>
      <c r="S21" s="13"/>
      <c r="T21" s="13"/>
      <c r="U21" s="13"/>
      <c r="V21" s="13"/>
    </row>
    <row r="22" spans="1:22" x14ac:dyDescent="0.25">
      <c r="A22" s="9"/>
      <c r="B22" s="9"/>
      <c r="C22" s="10" t="s">
        <v>17</v>
      </c>
      <c r="D22" s="11">
        <f>SUM(H22:V22)</f>
        <v>125</v>
      </c>
      <c r="E22" s="14"/>
      <c r="F22" s="9"/>
      <c r="G22" s="9"/>
      <c r="H22" s="12">
        <v>25</v>
      </c>
      <c r="I22" s="12">
        <v>25</v>
      </c>
      <c r="J22" s="12">
        <v>25</v>
      </c>
      <c r="K22" s="17"/>
      <c r="L22" s="12">
        <v>25</v>
      </c>
      <c r="M22" s="12">
        <v>25</v>
      </c>
      <c r="N22" s="17"/>
      <c r="O22" s="12"/>
      <c r="P22" s="12"/>
      <c r="Q22" s="12"/>
      <c r="R22" s="12"/>
      <c r="S22" s="12"/>
      <c r="T22" s="12"/>
      <c r="U22" s="12"/>
      <c r="V22" s="12"/>
    </row>
    <row r="23" spans="1:22" x14ac:dyDescent="0.25">
      <c r="A23" s="1">
        <v>11</v>
      </c>
      <c r="B23" s="1"/>
      <c r="C23" s="6">
        <v>43350</v>
      </c>
      <c r="D23" s="7">
        <v>14</v>
      </c>
      <c r="E23" s="7" t="s">
        <v>13</v>
      </c>
      <c r="F23" s="1" t="s">
        <v>42</v>
      </c>
      <c r="G23" s="1">
        <f t="shared" ref="G23:G28" si="6">COUNTIF(H23:S23,"Y")</f>
        <v>8</v>
      </c>
      <c r="H23" s="13" t="s">
        <v>11</v>
      </c>
      <c r="I23" s="13" t="s">
        <v>11</v>
      </c>
      <c r="J23" s="13" t="s">
        <v>11</v>
      </c>
      <c r="K23" s="13" t="s">
        <v>11</v>
      </c>
      <c r="L23" s="13" t="s">
        <v>11</v>
      </c>
      <c r="M23" s="13" t="s">
        <v>11</v>
      </c>
      <c r="N23" s="13"/>
      <c r="O23" s="13"/>
      <c r="P23" s="13" t="s">
        <v>11</v>
      </c>
      <c r="Q23" s="13" t="s">
        <v>11</v>
      </c>
      <c r="R23" s="13"/>
      <c r="S23" s="13"/>
      <c r="T23" s="13"/>
      <c r="U23" s="13"/>
      <c r="V23" s="13"/>
    </row>
    <row r="24" spans="1:22" x14ac:dyDescent="0.25">
      <c r="A24" s="22"/>
      <c r="B24" s="22"/>
      <c r="C24" s="20">
        <v>43355</v>
      </c>
      <c r="D24" s="21">
        <v>41.97</v>
      </c>
      <c r="E24" s="22" t="s">
        <v>12</v>
      </c>
      <c r="F24" s="22" t="s">
        <v>42</v>
      </c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2" x14ac:dyDescent="0.25">
      <c r="A25" s="22"/>
      <c r="B25" s="22"/>
      <c r="C25" s="20">
        <v>43386</v>
      </c>
      <c r="D25" s="21">
        <v>33</v>
      </c>
      <c r="E25" s="22" t="s">
        <v>12</v>
      </c>
      <c r="F25" s="22" t="s">
        <v>48</v>
      </c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22" x14ac:dyDescent="0.25">
      <c r="A26" s="1">
        <v>12</v>
      </c>
      <c r="B26" s="1"/>
      <c r="C26" s="6">
        <v>43357</v>
      </c>
      <c r="D26" s="7">
        <v>14</v>
      </c>
      <c r="E26" s="7" t="s">
        <v>13</v>
      </c>
      <c r="F26" s="1" t="s">
        <v>42</v>
      </c>
      <c r="G26" s="1">
        <f t="shared" si="6"/>
        <v>2</v>
      </c>
      <c r="H26" s="13" t="s">
        <v>11</v>
      </c>
      <c r="I26" s="13" t="s">
        <v>11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x14ac:dyDescent="0.25">
      <c r="A27" s="1">
        <v>13</v>
      </c>
      <c r="B27" s="1"/>
      <c r="C27" s="6">
        <v>43364</v>
      </c>
      <c r="D27" s="7">
        <v>14</v>
      </c>
      <c r="E27" s="7" t="s">
        <v>13</v>
      </c>
      <c r="F27" s="1" t="s">
        <v>42</v>
      </c>
      <c r="G27" s="1">
        <f t="shared" si="6"/>
        <v>4</v>
      </c>
      <c r="H27" s="13"/>
      <c r="I27" s="13" t="s">
        <v>11</v>
      </c>
      <c r="J27" s="13"/>
      <c r="K27" s="13"/>
      <c r="L27" s="13"/>
      <c r="M27" s="13" t="s">
        <v>11</v>
      </c>
      <c r="N27" s="13"/>
      <c r="O27" s="13"/>
      <c r="P27" s="13" t="s">
        <v>11</v>
      </c>
      <c r="Q27" s="13" t="s">
        <v>11</v>
      </c>
      <c r="R27" s="13"/>
      <c r="S27" s="13"/>
      <c r="T27" s="13"/>
      <c r="U27" s="13"/>
      <c r="V27" s="13"/>
    </row>
    <row r="28" spans="1:22" x14ac:dyDescent="0.25">
      <c r="A28" s="1">
        <v>14</v>
      </c>
      <c r="B28" s="1"/>
      <c r="C28" s="6">
        <v>43371</v>
      </c>
      <c r="D28" s="7">
        <v>14</v>
      </c>
      <c r="E28" s="7" t="s">
        <v>13</v>
      </c>
      <c r="F28" s="1" t="s">
        <v>42</v>
      </c>
      <c r="G28" s="1">
        <f t="shared" si="6"/>
        <v>7</v>
      </c>
      <c r="H28" s="13"/>
      <c r="I28" s="13" t="s">
        <v>11</v>
      </c>
      <c r="J28" s="13" t="s">
        <v>11</v>
      </c>
      <c r="K28" s="13"/>
      <c r="L28" s="13" t="s">
        <v>11</v>
      </c>
      <c r="M28" s="13" t="s">
        <v>11</v>
      </c>
      <c r="N28" s="13"/>
      <c r="O28" s="13"/>
      <c r="P28" s="13" t="s">
        <v>11</v>
      </c>
      <c r="Q28" s="13" t="s">
        <v>11</v>
      </c>
      <c r="R28" s="13" t="s">
        <v>11</v>
      </c>
      <c r="S28" s="13"/>
      <c r="T28" s="13"/>
      <c r="U28" s="13"/>
      <c r="V28" s="13"/>
    </row>
    <row r="29" spans="1:22" x14ac:dyDescent="0.25">
      <c r="A29" s="1"/>
      <c r="B29" s="1"/>
      <c r="C29" s="1"/>
      <c r="D29" s="1"/>
      <c r="E29" s="1"/>
      <c r="F29" s="1"/>
      <c r="G29" s="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x14ac:dyDescent="0.25">
      <c r="A30" s="9"/>
      <c r="B30" s="9"/>
      <c r="C30" s="10" t="s">
        <v>20</v>
      </c>
      <c r="D30" s="11">
        <f>SUM(H30:V30)</f>
        <v>105</v>
      </c>
      <c r="E30" s="14"/>
      <c r="F30" s="9"/>
      <c r="G30" s="9"/>
      <c r="H30" s="12">
        <v>25</v>
      </c>
      <c r="I30" s="12">
        <v>25</v>
      </c>
      <c r="J30" s="12"/>
      <c r="K30" s="17"/>
      <c r="L30" s="12">
        <v>30</v>
      </c>
      <c r="M30" s="12">
        <v>25</v>
      </c>
      <c r="N30" s="17"/>
      <c r="O30" s="12"/>
      <c r="P30" s="12"/>
      <c r="Q30" s="12"/>
      <c r="R30" s="12"/>
      <c r="S30" s="12"/>
      <c r="T30" s="12"/>
      <c r="U30" s="12"/>
      <c r="V30" s="12"/>
    </row>
    <row r="31" spans="1:22" x14ac:dyDescent="0.25">
      <c r="A31" s="1">
        <v>15</v>
      </c>
      <c r="B31" s="1"/>
      <c r="C31" s="6">
        <v>43378</v>
      </c>
      <c r="D31" s="7">
        <v>14</v>
      </c>
      <c r="E31" s="7" t="s">
        <v>13</v>
      </c>
      <c r="F31" s="1" t="s">
        <v>42</v>
      </c>
      <c r="G31" s="1">
        <f t="shared" ref="G31:G34" si="7">COUNTIF(H31:S31,"Y")</f>
        <v>2</v>
      </c>
      <c r="H31" s="13"/>
      <c r="I31" s="13" t="s">
        <v>11</v>
      </c>
      <c r="J31" s="13"/>
      <c r="K31" s="13"/>
      <c r="L31" s="13" t="s">
        <v>11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x14ac:dyDescent="0.25">
      <c r="A32" s="1">
        <v>16</v>
      </c>
      <c r="B32" s="1"/>
      <c r="C32" s="6">
        <v>43385</v>
      </c>
      <c r="D32" s="7">
        <v>14</v>
      </c>
      <c r="E32" s="7" t="s">
        <v>13</v>
      </c>
      <c r="F32" s="1" t="s">
        <v>42</v>
      </c>
      <c r="G32" s="1">
        <f t="shared" si="7"/>
        <v>4</v>
      </c>
      <c r="H32" s="13" t="s">
        <v>11</v>
      </c>
      <c r="I32" s="13" t="s">
        <v>11</v>
      </c>
      <c r="J32" s="13"/>
      <c r="K32" s="13"/>
      <c r="L32" s="13"/>
      <c r="M32" s="13"/>
      <c r="N32" s="13"/>
      <c r="O32" s="13"/>
      <c r="P32" s="13" t="s">
        <v>11</v>
      </c>
      <c r="Q32" s="13" t="s">
        <v>11</v>
      </c>
      <c r="R32" s="13"/>
      <c r="S32" s="13"/>
      <c r="T32" s="13"/>
      <c r="U32" s="13"/>
      <c r="V32" s="13"/>
    </row>
    <row r="33" spans="1:22" x14ac:dyDescent="0.25">
      <c r="A33" s="1">
        <v>17</v>
      </c>
      <c r="B33" s="1"/>
      <c r="C33" s="6">
        <v>43392</v>
      </c>
      <c r="D33" s="7">
        <v>14</v>
      </c>
      <c r="E33" s="7" t="s">
        <v>13</v>
      </c>
      <c r="F33" s="1" t="s">
        <v>42</v>
      </c>
      <c r="G33" s="1">
        <f t="shared" si="7"/>
        <v>4</v>
      </c>
      <c r="H33" s="13" t="s">
        <v>11</v>
      </c>
      <c r="I33" s="13" t="s">
        <v>11</v>
      </c>
      <c r="J33" s="13"/>
      <c r="K33" s="13"/>
      <c r="L33" s="13"/>
      <c r="M33" s="13" t="s">
        <v>11</v>
      </c>
      <c r="N33" s="13"/>
      <c r="O33" s="13"/>
      <c r="P33" s="13"/>
      <c r="Q33" s="13" t="s">
        <v>11</v>
      </c>
      <c r="R33" s="13"/>
      <c r="S33" s="13"/>
      <c r="T33" s="13"/>
      <c r="U33" s="13"/>
      <c r="V33" s="13"/>
    </row>
    <row r="34" spans="1:22" x14ac:dyDescent="0.25">
      <c r="A34" s="1">
        <v>18</v>
      </c>
      <c r="B34" s="1"/>
      <c r="C34" s="6">
        <v>43399</v>
      </c>
      <c r="D34" s="7">
        <v>14</v>
      </c>
      <c r="E34" s="7" t="s">
        <v>13</v>
      </c>
      <c r="F34" s="1" t="s">
        <v>42</v>
      </c>
      <c r="G34" s="1">
        <f t="shared" si="7"/>
        <v>6</v>
      </c>
      <c r="H34" s="13" t="s">
        <v>11</v>
      </c>
      <c r="I34" s="13" t="s">
        <v>11</v>
      </c>
      <c r="J34" s="13"/>
      <c r="K34" s="13"/>
      <c r="L34" s="13" t="s">
        <v>11</v>
      </c>
      <c r="M34" s="13" t="s">
        <v>11</v>
      </c>
      <c r="N34" s="13"/>
      <c r="O34" s="13"/>
      <c r="P34" s="13"/>
      <c r="Q34" s="13" t="s">
        <v>11</v>
      </c>
      <c r="R34" s="13"/>
      <c r="S34" s="13" t="s">
        <v>11</v>
      </c>
      <c r="T34" s="13"/>
      <c r="U34" s="13"/>
      <c r="V34" s="13"/>
    </row>
    <row r="35" spans="1:22" x14ac:dyDescent="0.25">
      <c r="A35" s="1"/>
      <c r="B35" s="1"/>
      <c r="C35" s="1"/>
      <c r="D35" s="1"/>
      <c r="E35" s="1"/>
      <c r="F35" s="1"/>
      <c r="G35" s="1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25">
      <c r="A36" s="9"/>
      <c r="B36" s="9"/>
      <c r="C36" s="10" t="s">
        <v>24</v>
      </c>
      <c r="D36" s="11">
        <f>SUM(H36:V36)</f>
        <v>125</v>
      </c>
      <c r="E36" s="14"/>
      <c r="F36" s="9"/>
      <c r="G36" s="9"/>
      <c r="H36" s="12">
        <v>25</v>
      </c>
      <c r="I36" s="12">
        <v>25</v>
      </c>
      <c r="J36" s="12"/>
      <c r="K36" s="17"/>
      <c r="L36" s="12">
        <v>25</v>
      </c>
      <c r="M36" s="12">
        <v>25</v>
      </c>
      <c r="N36" s="17"/>
      <c r="O36" s="12"/>
      <c r="P36" s="12"/>
      <c r="Q36" s="12">
        <v>25</v>
      </c>
      <c r="R36" s="12"/>
      <c r="S36" s="12"/>
      <c r="T36" s="12"/>
      <c r="U36" s="12"/>
      <c r="V36" s="12"/>
    </row>
    <row r="37" spans="1:22" x14ac:dyDescent="0.25">
      <c r="A37" s="1">
        <v>19</v>
      </c>
      <c r="B37" s="1"/>
      <c r="C37" s="6">
        <v>43406</v>
      </c>
      <c r="D37" s="7">
        <v>14</v>
      </c>
      <c r="E37" s="7" t="s">
        <v>13</v>
      </c>
      <c r="F37" s="1" t="s">
        <v>42</v>
      </c>
      <c r="G37" s="1">
        <f>COUNTIF(H37:S37,"Y")</f>
        <v>5</v>
      </c>
      <c r="H37" s="13" t="s">
        <v>11</v>
      </c>
      <c r="I37" s="13" t="s">
        <v>11</v>
      </c>
      <c r="J37" s="13"/>
      <c r="K37" s="13"/>
      <c r="L37" s="13"/>
      <c r="M37" s="13"/>
      <c r="N37" s="13"/>
      <c r="O37" s="13"/>
      <c r="P37" s="13" t="s">
        <v>11</v>
      </c>
      <c r="Q37" s="13" t="s">
        <v>11</v>
      </c>
      <c r="R37" s="13"/>
      <c r="S37" s="13" t="s">
        <v>11</v>
      </c>
      <c r="T37" s="13"/>
      <c r="U37" s="13"/>
      <c r="V37" s="13"/>
    </row>
    <row r="38" spans="1:22" x14ac:dyDescent="0.25">
      <c r="A38" s="1">
        <v>20</v>
      </c>
      <c r="B38" s="1"/>
      <c r="C38" s="6">
        <v>43413</v>
      </c>
      <c r="D38" s="7">
        <v>14</v>
      </c>
      <c r="E38" s="7" t="s">
        <v>13</v>
      </c>
      <c r="F38" s="1" t="s">
        <v>42</v>
      </c>
      <c r="G38" s="1">
        <f t="shared" ref="G38" si="8">COUNTIF(H38:R38,"Y")</f>
        <v>5</v>
      </c>
      <c r="H38" s="13" t="s">
        <v>11</v>
      </c>
      <c r="I38" s="13" t="s">
        <v>11</v>
      </c>
      <c r="J38" s="13"/>
      <c r="K38" s="13"/>
      <c r="L38" s="13" t="s">
        <v>11</v>
      </c>
      <c r="M38" s="13" t="s">
        <v>11</v>
      </c>
      <c r="N38" s="13"/>
      <c r="O38" s="13"/>
      <c r="P38" s="13"/>
      <c r="Q38" s="13" t="s">
        <v>11</v>
      </c>
      <c r="R38" s="13"/>
      <c r="S38" s="13"/>
      <c r="T38" s="13"/>
      <c r="U38" s="13"/>
      <c r="V38" s="13"/>
    </row>
    <row r="39" spans="1:22" x14ac:dyDescent="0.25">
      <c r="A39" s="1">
        <v>21</v>
      </c>
      <c r="B39" s="1"/>
      <c r="C39" s="6">
        <v>43420</v>
      </c>
      <c r="D39" s="7">
        <v>14</v>
      </c>
      <c r="E39" s="7" t="s">
        <v>13</v>
      </c>
      <c r="F39" s="1" t="s">
        <v>42</v>
      </c>
      <c r="G39" s="1">
        <f t="shared" ref="G39:G41" si="9">COUNTIF(H39:R39,"Y")</f>
        <v>2</v>
      </c>
      <c r="H39" s="13" t="s">
        <v>11</v>
      </c>
      <c r="I39" s="13" t="s">
        <v>11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25">
      <c r="A40" s="1">
        <v>22</v>
      </c>
      <c r="B40" s="1"/>
      <c r="C40" s="6">
        <v>43427</v>
      </c>
      <c r="D40" s="7">
        <v>14</v>
      </c>
      <c r="E40" s="7" t="s">
        <v>13</v>
      </c>
      <c r="F40" s="1" t="s">
        <v>42</v>
      </c>
      <c r="G40" s="1">
        <f t="shared" si="9"/>
        <v>2</v>
      </c>
      <c r="H40" s="13" t="s">
        <v>11</v>
      </c>
      <c r="I40" s="13" t="s">
        <v>11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25">
      <c r="A41" s="1">
        <v>23</v>
      </c>
      <c r="B41" s="1"/>
      <c r="C41" s="6">
        <v>43434</v>
      </c>
      <c r="D41" s="7">
        <v>14</v>
      </c>
      <c r="E41" s="7" t="s">
        <v>13</v>
      </c>
      <c r="F41" s="1" t="s">
        <v>42</v>
      </c>
      <c r="G41" s="1">
        <f t="shared" si="9"/>
        <v>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25">
      <c r="A42" s="1"/>
      <c r="B42" s="1"/>
      <c r="C42" s="1"/>
      <c r="D42" s="1"/>
      <c r="E42" s="1"/>
      <c r="F42" s="1"/>
      <c r="G42" s="1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x14ac:dyDescent="0.25">
      <c r="A43" s="9"/>
      <c r="B43" s="9"/>
      <c r="C43" s="10" t="s">
        <v>35</v>
      </c>
      <c r="D43" s="11">
        <f>SUM(H43:V43)</f>
        <v>25</v>
      </c>
      <c r="E43" s="14"/>
      <c r="F43" s="9"/>
      <c r="G43" s="9"/>
      <c r="H43" s="12"/>
      <c r="I43" s="12"/>
      <c r="J43" s="12"/>
      <c r="K43" s="17"/>
      <c r="L43" s="12"/>
      <c r="M43" s="12">
        <v>25</v>
      </c>
      <c r="N43" s="17"/>
      <c r="O43" s="12"/>
      <c r="P43" s="12"/>
      <c r="Q43" s="12"/>
      <c r="R43" s="17"/>
      <c r="S43" s="12"/>
      <c r="T43" s="12"/>
      <c r="U43" s="12"/>
      <c r="V43" s="12"/>
    </row>
    <row r="44" spans="1:22" x14ac:dyDescent="0.25">
      <c r="A44" s="1">
        <v>24</v>
      </c>
      <c r="B44" s="1"/>
      <c r="C44" s="6">
        <v>43448</v>
      </c>
      <c r="D44" s="7">
        <v>14</v>
      </c>
      <c r="E44" s="7" t="s">
        <v>13</v>
      </c>
      <c r="F44" s="1" t="s">
        <v>42</v>
      </c>
      <c r="G44" s="1">
        <f>COUNTIF(H44:S44,"Y")</f>
        <v>0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x14ac:dyDescent="0.25">
      <c r="A45" s="1">
        <v>25</v>
      </c>
      <c r="B45" s="1"/>
      <c r="C45" s="6">
        <v>43462</v>
      </c>
      <c r="D45" s="7">
        <v>14</v>
      </c>
      <c r="E45" s="7" t="s">
        <v>13</v>
      </c>
      <c r="F45" s="1" t="s">
        <v>42</v>
      </c>
      <c r="G45" s="1">
        <f t="shared" ref="G45" si="10">COUNTIF(H45:R45,"Y")</f>
        <v>4</v>
      </c>
      <c r="H45" s="13"/>
      <c r="I45" s="13" t="s">
        <v>11</v>
      </c>
      <c r="J45" s="13"/>
      <c r="K45" s="13"/>
      <c r="L45" s="13" t="s">
        <v>11</v>
      </c>
      <c r="M45" s="13" t="s">
        <v>11</v>
      </c>
      <c r="N45" s="13"/>
      <c r="O45" s="13"/>
      <c r="P45" s="13"/>
      <c r="Q45" s="13" t="s">
        <v>11</v>
      </c>
      <c r="R45" s="13"/>
      <c r="S45" s="13"/>
      <c r="T45" s="13"/>
      <c r="U45" s="13"/>
      <c r="V45" s="13"/>
    </row>
    <row r="46" spans="1:22" x14ac:dyDescent="0.25">
      <c r="A46" s="1"/>
      <c r="B46" s="1"/>
      <c r="C46" s="1"/>
      <c r="D46" s="1"/>
      <c r="E46" s="1"/>
      <c r="F46" s="1"/>
      <c r="G46" s="1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25">
      <c r="A47" s="9"/>
      <c r="B47" s="9"/>
      <c r="C47" s="10" t="s">
        <v>36</v>
      </c>
      <c r="D47" s="14">
        <f>SUM(H47:V47)</f>
        <v>125</v>
      </c>
      <c r="E47" s="14"/>
      <c r="F47" s="9"/>
      <c r="G47" s="9"/>
      <c r="H47" s="12"/>
      <c r="I47" s="12">
        <v>25</v>
      </c>
      <c r="J47" s="12"/>
      <c r="K47" s="17"/>
      <c r="L47" s="12">
        <v>25</v>
      </c>
      <c r="M47" s="12">
        <v>25</v>
      </c>
      <c r="N47" s="17"/>
      <c r="O47" s="12"/>
      <c r="P47" s="12"/>
      <c r="Q47" s="12">
        <v>25</v>
      </c>
      <c r="R47" s="17"/>
      <c r="S47" s="12">
        <v>25</v>
      </c>
      <c r="T47" s="12"/>
      <c r="U47" s="12"/>
      <c r="V47" s="12"/>
    </row>
    <row r="48" spans="1:22" x14ac:dyDescent="0.25">
      <c r="A48" s="1">
        <v>26</v>
      </c>
      <c r="B48" s="1"/>
      <c r="C48" s="6">
        <v>43469</v>
      </c>
      <c r="D48" s="7">
        <v>14</v>
      </c>
      <c r="E48" s="7" t="s">
        <v>13</v>
      </c>
      <c r="F48" s="1" t="s">
        <v>42</v>
      </c>
      <c r="G48" s="1">
        <f t="shared" ref="G48:G51" si="11">COUNTIF(H48:V48,"Y")</f>
        <v>5</v>
      </c>
      <c r="H48" s="13"/>
      <c r="I48" s="13" t="s">
        <v>11</v>
      </c>
      <c r="J48" s="13"/>
      <c r="K48" s="13"/>
      <c r="L48" s="13" t="s">
        <v>11</v>
      </c>
      <c r="M48" s="13" t="s">
        <v>11</v>
      </c>
      <c r="N48" s="13"/>
      <c r="O48" s="13"/>
      <c r="P48" s="13" t="s">
        <v>11</v>
      </c>
      <c r="Q48" s="13" t="s">
        <v>11</v>
      </c>
      <c r="R48" s="13"/>
      <c r="S48" s="13"/>
      <c r="T48" s="13"/>
      <c r="U48" s="13"/>
      <c r="V48" s="13"/>
    </row>
    <row r="49" spans="1:22" x14ac:dyDescent="0.25">
      <c r="A49" s="1">
        <v>27</v>
      </c>
      <c r="B49" s="1"/>
      <c r="C49" s="6">
        <v>43476</v>
      </c>
      <c r="D49" s="7">
        <v>14</v>
      </c>
      <c r="E49" s="7" t="s">
        <v>13</v>
      </c>
      <c r="F49" s="1" t="s">
        <v>42</v>
      </c>
      <c r="G49" s="1">
        <f t="shared" si="11"/>
        <v>4</v>
      </c>
      <c r="H49" s="13"/>
      <c r="I49" s="13" t="s">
        <v>11</v>
      </c>
      <c r="J49" s="13"/>
      <c r="K49" s="13"/>
      <c r="L49" s="13"/>
      <c r="M49" s="13" t="s">
        <v>11</v>
      </c>
      <c r="N49" s="13"/>
      <c r="O49" s="13"/>
      <c r="P49" s="13" t="s">
        <v>11</v>
      </c>
      <c r="Q49" s="13"/>
      <c r="R49" s="13"/>
      <c r="S49" s="13" t="s">
        <v>11</v>
      </c>
      <c r="T49" s="13"/>
      <c r="U49" s="13"/>
      <c r="V49" s="13"/>
    </row>
    <row r="50" spans="1:22" x14ac:dyDescent="0.25">
      <c r="A50" s="1">
        <v>28</v>
      </c>
      <c r="B50" s="1"/>
      <c r="C50" s="6">
        <v>43483</v>
      </c>
      <c r="D50" s="7">
        <v>14</v>
      </c>
      <c r="E50" s="7" t="s">
        <v>13</v>
      </c>
      <c r="F50" s="1" t="s">
        <v>42</v>
      </c>
      <c r="G50" s="1">
        <f t="shared" si="11"/>
        <v>6</v>
      </c>
      <c r="H50" s="13"/>
      <c r="I50" s="13" t="s">
        <v>11</v>
      </c>
      <c r="J50" s="13"/>
      <c r="K50" s="13"/>
      <c r="L50" s="13"/>
      <c r="M50" s="13" t="s">
        <v>11</v>
      </c>
      <c r="N50" s="13"/>
      <c r="O50" s="13"/>
      <c r="P50" s="13" t="s">
        <v>11</v>
      </c>
      <c r="Q50" s="13" t="s">
        <v>11</v>
      </c>
      <c r="R50" s="13"/>
      <c r="S50" s="13" t="s">
        <v>11</v>
      </c>
      <c r="T50" s="13"/>
      <c r="U50" s="13"/>
      <c r="V50" s="13" t="s">
        <v>11</v>
      </c>
    </row>
    <row r="51" spans="1:22" x14ac:dyDescent="0.25">
      <c r="A51" s="1">
        <v>29</v>
      </c>
      <c r="B51" s="1"/>
      <c r="C51" s="6">
        <v>43490</v>
      </c>
      <c r="D51" s="7">
        <v>14</v>
      </c>
      <c r="E51" s="7" t="s">
        <v>13</v>
      </c>
      <c r="F51" s="1" t="s">
        <v>42</v>
      </c>
      <c r="G51" s="1">
        <f t="shared" si="11"/>
        <v>5</v>
      </c>
      <c r="H51" s="13"/>
      <c r="I51" s="13" t="s">
        <v>11</v>
      </c>
      <c r="J51" s="13"/>
      <c r="K51" s="13"/>
      <c r="L51" s="13"/>
      <c r="M51" s="13" t="s">
        <v>11</v>
      </c>
      <c r="N51" s="13"/>
      <c r="O51" s="13"/>
      <c r="P51" s="13" t="s">
        <v>11</v>
      </c>
      <c r="Q51" s="13" t="s">
        <v>11</v>
      </c>
      <c r="R51" s="13"/>
      <c r="S51" s="13" t="s">
        <v>11</v>
      </c>
      <c r="T51" s="13"/>
      <c r="U51" s="13"/>
      <c r="V51" s="13"/>
    </row>
    <row r="52" spans="1:22" x14ac:dyDescent="0.25">
      <c r="A52" s="1"/>
      <c r="B52" s="1"/>
      <c r="C52" s="1"/>
      <c r="D52" s="1"/>
      <c r="E52" s="1"/>
      <c r="F52" s="1"/>
      <c r="G52" s="1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25">
      <c r="A53" s="9"/>
      <c r="B53" s="9"/>
      <c r="C53" s="10" t="s">
        <v>37</v>
      </c>
      <c r="D53" s="11">
        <f>SUM(H53:V53)</f>
        <v>100</v>
      </c>
      <c r="E53" s="14"/>
      <c r="F53" s="9"/>
      <c r="G53" s="9"/>
      <c r="H53" s="12">
        <v>25</v>
      </c>
      <c r="I53" s="12">
        <v>25</v>
      </c>
      <c r="J53" s="12"/>
      <c r="K53" s="17"/>
      <c r="L53" s="12"/>
      <c r="M53" s="12">
        <v>25</v>
      </c>
      <c r="N53" s="17"/>
      <c r="O53" s="12"/>
      <c r="P53" s="12">
        <v>25</v>
      </c>
      <c r="Q53" s="12"/>
      <c r="R53" s="17"/>
      <c r="S53" s="12"/>
      <c r="T53" s="12"/>
      <c r="U53" s="12"/>
      <c r="V53" s="12"/>
    </row>
    <row r="54" spans="1:22" x14ac:dyDescent="0.25">
      <c r="A54" s="1">
        <v>30</v>
      </c>
      <c r="B54" s="1"/>
      <c r="C54" s="6">
        <v>43497</v>
      </c>
      <c r="D54" s="7">
        <v>14</v>
      </c>
      <c r="E54" s="7" t="s">
        <v>13</v>
      </c>
      <c r="F54" s="1" t="s">
        <v>42</v>
      </c>
      <c r="G54" s="1">
        <f>COUNTIF(H54:V54,"Y")</f>
        <v>6</v>
      </c>
      <c r="H54" s="13"/>
      <c r="I54" s="13" t="s">
        <v>11</v>
      </c>
      <c r="J54" s="13"/>
      <c r="K54" s="13"/>
      <c r="L54" s="13" t="s">
        <v>11</v>
      </c>
      <c r="M54" s="13" t="s">
        <v>11</v>
      </c>
      <c r="N54" s="13"/>
      <c r="O54" s="13"/>
      <c r="P54" s="13" t="s">
        <v>11</v>
      </c>
      <c r="Q54" s="13" t="s">
        <v>11</v>
      </c>
      <c r="R54" s="13"/>
      <c r="S54" s="13"/>
      <c r="T54" s="13"/>
      <c r="U54" s="13"/>
      <c r="V54" s="13" t="s">
        <v>11</v>
      </c>
    </row>
    <row r="55" spans="1:22" x14ac:dyDescent="0.25">
      <c r="A55" s="1">
        <v>31</v>
      </c>
      <c r="B55" s="1"/>
      <c r="C55" s="6">
        <v>43504</v>
      </c>
      <c r="D55" s="7">
        <v>28</v>
      </c>
      <c r="E55" s="7" t="s">
        <v>13</v>
      </c>
      <c r="F55" s="1" t="s">
        <v>42</v>
      </c>
      <c r="G55" s="1">
        <f>COUNTIF(H55:V55,"Y")</f>
        <v>9</v>
      </c>
      <c r="H55" s="13" t="s">
        <v>11</v>
      </c>
      <c r="I55" s="13" t="s">
        <v>11</v>
      </c>
      <c r="J55" s="13"/>
      <c r="K55" s="13"/>
      <c r="L55" s="13" t="s">
        <v>11</v>
      </c>
      <c r="M55" s="13" t="s">
        <v>11</v>
      </c>
      <c r="N55" s="13"/>
      <c r="O55" s="13"/>
      <c r="P55" s="13" t="s">
        <v>11</v>
      </c>
      <c r="Q55" s="13" t="s">
        <v>11</v>
      </c>
      <c r="R55" s="13"/>
      <c r="S55" s="13" t="s">
        <v>11</v>
      </c>
      <c r="T55" s="13" t="s">
        <v>11</v>
      </c>
      <c r="U55" s="13" t="s">
        <v>11</v>
      </c>
      <c r="V55" s="13"/>
    </row>
    <row r="56" spans="1:22" x14ac:dyDescent="0.25">
      <c r="A56" s="1">
        <v>32</v>
      </c>
      <c r="B56" s="1"/>
      <c r="C56" s="6">
        <v>43511</v>
      </c>
      <c r="D56" s="7"/>
      <c r="E56" s="7"/>
      <c r="F56" s="1"/>
      <c r="G56" s="1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25">
      <c r="A57" s="1">
        <v>33</v>
      </c>
      <c r="B57" s="1"/>
      <c r="C57" s="6"/>
      <c r="D57" s="7"/>
      <c r="E57" s="7"/>
      <c r="F57" s="1"/>
      <c r="G57" s="1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Accounts</vt:lpstr>
    </vt:vector>
  </TitlesOfParts>
  <Company>Santander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Pradhan, Suraraj (ISBANUK)</dc:creator>
  <cp:lastModifiedBy>Pradhan, Suraraj (ISBANUK)</cp:lastModifiedBy>
  <dcterms:created xsi:type="dcterms:W3CDTF">2018-07-20T13:58:29Z</dcterms:created>
  <dcterms:modified xsi:type="dcterms:W3CDTF">2019-02-15T17:28:05Z</dcterms:modified>
</cp:coreProperties>
</file>