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defaultThemeVersion="124226"/>
  <mc:AlternateContent xmlns:mc="http://schemas.openxmlformats.org/markup-compatibility/2006">
    <mc:Choice Requires="x15">
      <x15ac:absPath xmlns:x15ac="http://schemas.microsoft.com/office/spreadsheetml/2010/11/ac" url="D:\DA PRACTICE\Wiseowl\project\Excel mini project\"/>
    </mc:Choice>
  </mc:AlternateContent>
  <xr:revisionPtr revIDLastSave="0" documentId="13_ncr:1_{F7751A2A-6AE5-48FA-9749-2CEC9C119C7D}" xr6:coauthVersionLast="47" xr6:coauthVersionMax="47" xr10:uidLastSave="{00000000-0000-0000-0000-000000000000}"/>
  <bookViews>
    <workbookView xWindow="-120" yWindow="-120" windowWidth="20730" windowHeight="11160" firstSheet="4" activeTab="6" xr2:uid="{00000000-000D-0000-FFFF-FFFF00000000}"/>
  </bookViews>
  <sheets>
    <sheet name="Income Vs Expenses" sheetId="7" r:id="rId1"/>
    <sheet name="Expenses by Category" sheetId="8" r:id="rId2"/>
    <sheet name="Top 10 Payee" sheetId="9" r:id="rId3"/>
    <sheet name="Monthly Trend of Groceries" sheetId="11" r:id="rId4"/>
    <sheet name="Category,Month wise Expenses" sheetId="13" r:id="rId5"/>
    <sheet name="Actual Spent Vs Budget" sheetId="10" r:id="rId6"/>
    <sheet name="DashBoard" sheetId="14" r:id="rId7"/>
    <sheet name="Transactions" sheetId="1" r:id="rId8"/>
    <sheet name="Budget" sheetId="2" r:id="rId9"/>
    <sheet name="Summary" sheetId="3" r:id="rId10"/>
  </sheets>
  <definedNames>
    <definedName name="Slicer_Category">#N/A</definedName>
    <definedName name="Slicer_Date">#N/A</definedName>
    <definedName name="Slicer_Type">#N/A</definedName>
  </definedNames>
  <calcPr calcId="191029"/>
  <pivotCaches>
    <pivotCache cacheId="10" r:id="rId11"/>
    <pivotCache cacheId="7" r:id="rId12"/>
  </pivotCaches>
  <extLst>
    <ext xmlns:x14="http://schemas.microsoft.com/office/spreadsheetml/2009/9/main" uri="{BBE1A952-AA13-448e-AADC-164F8A28A991}">
      <x14:slicerCaches>
        <x14:slicerCache r:id="rId13"/>
        <x14:slicerCache r:id="rId14"/>
        <x14:slicerCache r:id="rId15"/>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5" i="3" l="1"/>
  <c r="E8" i="3"/>
  <c r="E16" i="3"/>
  <c r="E17" i="3"/>
  <c r="E3" i="3"/>
  <c r="C4" i="3"/>
  <c r="E4" i="3" s="1"/>
  <c r="C5" i="3"/>
  <c r="D5" i="3" s="1"/>
  <c r="C6" i="3"/>
  <c r="D6" i="3" s="1"/>
  <c r="C7" i="3"/>
  <c r="D7" i="3" s="1"/>
  <c r="C8" i="3"/>
  <c r="D8" i="3" s="1"/>
  <c r="C9" i="3"/>
  <c r="D9" i="3" s="1"/>
  <c r="C10" i="3"/>
  <c r="D10" i="3" s="1"/>
  <c r="C11" i="3"/>
  <c r="D11" i="3" s="1"/>
  <c r="C12" i="3"/>
  <c r="E12" i="3" s="1"/>
  <c r="C13" i="3"/>
  <c r="D13" i="3" s="1"/>
  <c r="C14" i="3"/>
  <c r="D14" i="3" s="1"/>
  <c r="C15" i="3"/>
  <c r="D15" i="3" s="1"/>
  <c r="C16" i="3"/>
  <c r="D16" i="3" s="1"/>
  <c r="C17" i="3"/>
  <c r="D17" i="3" s="1"/>
  <c r="C3" i="3"/>
  <c r="D3" i="3" s="1"/>
  <c r="D12" i="3" l="1"/>
  <c r="D4" i="3"/>
  <c r="E15" i="3"/>
  <c r="E11" i="3"/>
  <c r="E7" i="3"/>
  <c r="E14" i="3"/>
  <c r="E10" i="3"/>
  <c r="E6" i="3"/>
  <c r="E13" i="3"/>
  <c r="E9" i="3"/>
</calcChain>
</file>

<file path=xl/sharedStrings.xml><?xml version="1.0" encoding="utf-8"?>
<sst xmlns="http://schemas.openxmlformats.org/spreadsheetml/2006/main" count="540" uniqueCount="87">
  <si>
    <t>Date</t>
  </si>
  <si>
    <t>Payee</t>
  </si>
  <si>
    <t>Category</t>
  </si>
  <si>
    <t>Type</t>
  </si>
  <si>
    <t>Amount</t>
  </si>
  <si>
    <t>Notes</t>
  </si>
  <si>
    <t>Dividends</t>
  </si>
  <si>
    <t>Spotify</t>
  </si>
  <si>
    <t>Client Project</t>
  </si>
  <si>
    <t>Apartment</t>
  </si>
  <si>
    <t>Concert</t>
  </si>
  <si>
    <t>Employer Pvt Ltd</t>
  </si>
  <si>
    <t>Stock Payout</t>
  </si>
  <si>
    <t>Petrol Pump</t>
  </si>
  <si>
    <t>Cafe</t>
  </si>
  <si>
    <t>Supermarket</t>
  </si>
  <si>
    <t>Water Dept</t>
  </si>
  <si>
    <t>Uber</t>
  </si>
  <si>
    <t>Restaurant</t>
  </si>
  <si>
    <t>Hotel</t>
  </si>
  <si>
    <t>Clinic</t>
  </si>
  <si>
    <t>Bus Service</t>
  </si>
  <si>
    <t>Airlines</t>
  </si>
  <si>
    <t>Mall</t>
  </si>
  <si>
    <t>Amazon Prime</t>
  </si>
  <si>
    <t>Bank Savings</t>
  </si>
  <si>
    <t>Electricity Board</t>
  </si>
  <si>
    <t>Netflix</t>
  </si>
  <si>
    <t>Online Store</t>
  </si>
  <si>
    <t>Upwork</t>
  </si>
  <si>
    <t>Train</t>
  </si>
  <si>
    <t>Fixed Deposit</t>
  </si>
  <si>
    <t>Cinema</t>
  </si>
  <si>
    <t>Taxi Service</t>
  </si>
  <si>
    <t>Fiverr</t>
  </si>
  <si>
    <t>Local Market</t>
  </si>
  <si>
    <t>Pharmacy</t>
  </si>
  <si>
    <t>Investment</t>
  </si>
  <si>
    <t>Subscriptions</t>
  </si>
  <si>
    <t>Freelance</t>
  </si>
  <si>
    <t>Rent</t>
  </si>
  <si>
    <t>Entertainment</t>
  </si>
  <si>
    <t>Salary</t>
  </si>
  <si>
    <t>Transport</t>
  </si>
  <si>
    <t>Dining</t>
  </si>
  <si>
    <t>Groceries</t>
  </si>
  <si>
    <t>Utilities</t>
  </si>
  <si>
    <t>Travel</t>
  </si>
  <si>
    <t>Healthcare</t>
  </si>
  <si>
    <t>Shopping</t>
  </si>
  <si>
    <t>Interest</t>
  </si>
  <si>
    <t>Bonus</t>
  </si>
  <si>
    <t>Income</t>
  </si>
  <si>
    <t>Expense</t>
  </si>
  <si>
    <t>Investment payment</t>
  </si>
  <si>
    <t>Subscriptions payment</t>
  </si>
  <si>
    <t>Freelance payment</t>
  </si>
  <si>
    <t>Rent payment</t>
  </si>
  <si>
    <t>Entertainment payment</t>
  </si>
  <si>
    <t>Salary payment</t>
  </si>
  <si>
    <t>Transport payment</t>
  </si>
  <si>
    <t>Dining payment</t>
  </si>
  <si>
    <t>Groceries payment</t>
  </si>
  <si>
    <t>Utilities payment</t>
  </si>
  <si>
    <t>Travel payment</t>
  </si>
  <si>
    <t>Healthcare payment</t>
  </si>
  <si>
    <t>Shopping payment</t>
  </si>
  <si>
    <t>Interest payment</t>
  </si>
  <si>
    <t>Bonus payment</t>
  </si>
  <si>
    <t>Monthly Budget</t>
  </si>
  <si>
    <t>MonthStart</t>
  </si>
  <si>
    <t>2025-01-01</t>
  </si>
  <si>
    <t>Budget</t>
  </si>
  <si>
    <t>Actual</t>
  </si>
  <si>
    <t>Variance</t>
  </si>
  <si>
    <t>%Spent</t>
  </si>
  <si>
    <t>Row Labels</t>
  </si>
  <si>
    <t>Grand Total</t>
  </si>
  <si>
    <t>Jan</t>
  </si>
  <si>
    <t>Feb</t>
  </si>
  <si>
    <t>Mar</t>
  </si>
  <si>
    <t>Sum of Amount</t>
  </si>
  <si>
    <t>Months (Date)</t>
  </si>
  <si>
    <t>Column Labels</t>
  </si>
  <si>
    <t>(All)</t>
  </si>
  <si>
    <t>Sum of Budget</t>
  </si>
  <si>
    <t>Sum of Actual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</si>
</sst>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yyyy\-mm\-dd;@"/>
  </numFmts>
  <fonts count="4" x14ac:knownFonts="1">
    <font>
      <sz val="11"/>
      <color theme="1"/>
      <name val="Calibri"/>
      <family val="2"/>
      <scheme val="minor"/>
    </font>
    <font>
      <b/>
      <sz val="11"/>
      <color theme="1"/>
      <name val="Calibri"/>
      <family val="2"/>
      <scheme val="minor"/>
    </font>
    <font>
      <sz val="11"/>
      <color theme="1"/>
      <name val="Calibri"/>
      <family val="2"/>
      <scheme val="minor"/>
    </font>
    <font>
      <b/>
      <sz val="11"/>
      <name val="Calibri"/>
      <family val="2"/>
    </font>
  </fonts>
  <fills count="3">
    <fill>
      <patternFill patternType="none"/>
    </fill>
    <fill>
      <patternFill patternType="gray125"/>
    </fill>
    <fill>
      <patternFill patternType="solid">
        <fgColor theme="8" tint="0.39997558519241921"/>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2">
    <xf numFmtId="0" fontId="0" fillId="0" borderId="0"/>
    <xf numFmtId="44" fontId="2" fillId="0" borderId="0" applyFont="0" applyFill="0" applyBorder="0" applyAlignment="0" applyProtection="0"/>
  </cellStyleXfs>
  <cellXfs count="21">
    <xf numFmtId="0" fontId="0" fillId="0" borderId="0" xfId="0"/>
    <xf numFmtId="0" fontId="1" fillId="0" borderId="2" xfId="0" applyFont="1" applyBorder="1" applyAlignment="1">
      <alignment horizontal="center" vertical="top"/>
    </xf>
    <xf numFmtId="0" fontId="1" fillId="0" borderId="3" xfId="0" applyFont="1" applyBorder="1" applyAlignment="1">
      <alignment horizontal="center" vertical="top"/>
    </xf>
    <xf numFmtId="0" fontId="1" fillId="0" borderId="4" xfId="0" applyFont="1" applyBorder="1" applyAlignment="1">
      <alignment horizontal="center" vertical="top"/>
    </xf>
    <xf numFmtId="164" fontId="0" fillId="0" borderId="5" xfId="0" applyNumberFormat="1" applyBorder="1" applyAlignment="1">
      <alignment horizontal="center"/>
    </xf>
    <xf numFmtId="0" fontId="0" fillId="0" borderId="1" xfId="0" applyBorder="1" applyAlignment="1">
      <alignment horizontal="center"/>
    </xf>
    <xf numFmtId="44" fontId="0" fillId="0" borderId="1" xfId="1" applyFont="1" applyBorder="1" applyAlignment="1">
      <alignment horizontal="center"/>
    </xf>
    <xf numFmtId="0" fontId="0" fillId="0" borderId="6" xfId="0" applyBorder="1" applyAlignment="1">
      <alignment horizontal="center"/>
    </xf>
    <xf numFmtId="164" fontId="0" fillId="0" borderId="7" xfId="0" applyNumberFormat="1" applyBorder="1" applyAlignment="1">
      <alignment horizontal="center"/>
    </xf>
    <xf numFmtId="0" fontId="0" fillId="0" borderId="8" xfId="0" applyBorder="1" applyAlignment="1">
      <alignment horizontal="center"/>
    </xf>
    <xf numFmtId="44" fontId="0" fillId="0" borderId="8" xfId="1" applyFont="1" applyBorder="1" applyAlignment="1">
      <alignment horizontal="center"/>
    </xf>
    <xf numFmtId="0" fontId="0" fillId="0" borderId="9" xfId="0" applyBorder="1" applyAlignment="1">
      <alignment horizontal="center"/>
    </xf>
    <xf numFmtId="0" fontId="3" fillId="0" borderId="0" xfId="0" applyFont="1"/>
    <xf numFmtId="0" fontId="1" fillId="0" borderId="0" xfId="0" applyFont="1" applyAlignment="1">
      <alignment horizontal="center"/>
    </xf>
    <xf numFmtId="0" fontId="0" fillId="0" borderId="0" xfId="0" applyAlignment="1">
      <alignment horizontal="center"/>
    </xf>
    <xf numFmtId="0" fontId="0" fillId="0" borderId="0" xfId="0" pivotButton="1"/>
    <xf numFmtId="0" fontId="0" fillId="0" borderId="0" xfId="0" applyAlignment="1">
      <alignment horizontal="left"/>
    </xf>
    <xf numFmtId="44" fontId="0" fillId="0" borderId="0" xfId="0" applyNumberFormat="1"/>
    <xf numFmtId="0" fontId="0" fillId="0" borderId="0" xfId="0" applyNumberFormat="1"/>
    <xf numFmtId="0" fontId="0" fillId="2" borderId="0" xfId="0" applyFill="1"/>
    <xf numFmtId="0" fontId="0" fillId="2" borderId="0" xfId="0" applyFill="1" applyAlignment="1">
      <alignment horizontal="center" vertical="center"/>
    </xf>
  </cellXfs>
  <cellStyles count="2">
    <cellStyle name="Currency" xfId="1" builtinId="4"/>
    <cellStyle name="Normal" xfId="0" builtinId="0"/>
  </cellStyles>
  <dxfs count="41">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border diagonalUp="0" diagonalDown="0" outline="0">
        <left style="thin">
          <color indexed="64"/>
        </left>
        <right/>
        <top style="thin">
          <color indexed="64"/>
        </top>
        <bottom/>
      </border>
    </dxf>
    <dxf>
      <alignment horizontal="center" textRotation="0" wrapText="0" indent="0" justifyLastLine="0" shrinkToFit="0" readingOrder="0"/>
      <border diagonalUp="0" diagonalDown="0" outline="0">
        <left style="thin">
          <color indexed="64"/>
        </left>
        <right/>
        <top style="thin">
          <color indexed="64"/>
        </top>
        <bottom style="thin">
          <color indexed="64"/>
        </bottom>
      </border>
    </dxf>
    <dxf>
      <border diagonalUp="0" diagonalDown="0" outline="0">
        <left style="thin">
          <color indexed="64"/>
        </left>
        <right style="thin">
          <color indexed="64"/>
        </right>
        <top style="thin">
          <color indexed="64"/>
        </top>
        <bottom/>
      </border>
    </dxf>
    <dxf>
      <alignment horizont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border diagonalUp="0" diagonalDown="0" outline="0">
        <left style="thin">
          <color indexed="64"/>
        </left>
        <right style="thin">
          <color indexed="64"/>
        </right>
        <top style="thin">
          <color indexed="64"/>
        </top>
        <bottom/>
      </border>
    </dxf>
    <dxf>
      <alignment horizont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border diagonalUp="0" diagonalDown="0" outline="0">
        <left style="thin">
          <color indexed="64"/>
        </left>
        <right style="thin">
          <color indexed="64"/>
        </right>
        <top style="thin">
          <color indexed="64"/>
        </top>
        <bottom/>
      </border>
    </dxf>
    <dxf>
      <alignment horizont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border diagonalUp="0" diagonalDown="0" outline="0">
        <left style="thin">
          <color indexed="64"/>
        </left>
        <right style="thin">
          <color indexed="64"/>
        </right>
        <top style="thin">
          <color indexed="64"/>
        </top>
        <bottom/>
      </border>
    </dxf>
    <dxf>
      <alignment horizont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border diagonalUp="0" diagonalDown="0" outline="0">
        <left/>
        <right style="thin">
          <color indexed="64"/>
        </right>
        <top style="thin">
          <color indexed="64"/>
        </top>
        <bottom/>
      </border>
    </dxf>
    <dxf>
      <numFmt numFmtId="164" formatCode="yyyy\-mm\-dd;@"/>
      <alignment horizontal="center" textRotation="0" wrapText="0" indent="0" justifyLastLine="0" shrinkToFit="0" readingOrder="0"/>
      <border diagonalUp="0" diagonalDown="0" outline="0">
        <left/>
        <right style="thin">
          <color indexed="64"/>
        </right>
        <top style="thin">
          <color indexed="64"/>
        </top>
        <bottom style="thin">
          <color indexed="64"/>
        </bottom>
      </border>
    </dxf>
    <dxf>
      <border>
        <top style="thin">
          <color indexed="64"/>
        </top>
      </border>
    </dxf>
    <dxf>
      <alignment horizontal="center" textRotation="0" wrapText="0" indent="0" justifyLastLine="0" shrinkToFit="0" readingOrder="0"/>
    </dxf>
    <dxf>
      <border diagonalUp="0" diagonalDown="0">
        <left style="thin">
          <color indexed="64"/>
        </left>
        <right style="thin">
          <color indexed="64"/>
        </right>
        <top style="thin">
          <color indexed="64"/>
        </top>
        <bottom style="thin">
          <color indexed="64"/>
        </bottom>
      </border>
    </dxf>
    <dxf>
      <alignment horizontal="center" textRotation="0" wrapText="0" indent="0" justifyLastLine="0" shrinkToFit="0" readingOrder="0"/>
    </dxf>
    <dxf>
      <border>
        <bottom style="thin">
          <color indexed="64"/>
        </bottom>
      </border>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outline="0">
        <left style="thin">
          <color indexed="64"/>
        </left>
        <right style="thin">
          <color indexed="64"/>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microsoft.com/office/2007/relationships/slicerCache" Target="slicerCaches/slicerCache3.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[personal_budget_dataset.xlsx]Income Vs Expenses!PivotTable4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bg1"/>
                </a:solidFill>
              </a:rPr>
              <a:t>Income</a:t>
            </a:r>
            <a:r>
              <a:rPr lang="en-US" baseline="0">
                <a:solidFill>
                  <a:schemeClr val="bg1"/>
                </a:solidFill>
              </a:rPr>
              <a:t> Vs Expenses</a:t>
            </a:r>
            <a:endParaRPr lang="en-US">
              <a:solidFill>
                <a:schemeClr val="bg1"/>
              </a:solidFill>
            </a:endParaRPr>
          </a:p>
        </c:rich>
      </c:tx>
      <c:overlay val="0"/>
      <c:spPr>
        <a:solidFill>
          <a:srgbClr val="002060"/>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'Income Vs Expenses'!$B$3:$B$4</c:f>
              <c:strCache>
                <c:ptCount val="1"/>
                <c:pt idx="0">
                  <c:v>Expense</c:v>
                </c:pt>
              </c:strCache>
            </c:strRef>
          </c:tx>
          <c:spPr>
            <a:solidFill>
              <a:schemeClr val="accent2">
                <a:shade val="76000"/>
              </a:schemeClr>
            </a:solidFill>
            <a:ln>
              <a:noFill/>
            </a:ln>
            <a:effectLst/>
          </c:spPr>
          <c:invertIfNegative val="0"/>
          <c:cat>
            <c:strRef>
              <c:f>'Income Vs Expenses'!$A$5:$A$8</c:f>
              <c:strCache>
                <c:ptCount val="3"/>
                <c:pt idx="0">
                  <c:v>Jan</c:v>
                </c:pt>
                <c:pt idx="1">
                  <c:v>Feb</c:v>
                </c:pt>
                <c:pt idx="2">
                  <c:v>Mar</c:v>
                </c:pt>
              </c:strCache>
            </c:strRef>
          </c:cat>
          <c:val>
            <c:numRef>
              <c:f>'Income Vs Expenses'!$B$5:$B$8</c:f>
              <c:numCache>
                <c:formatCode>_("$"* #,##0.00_);_("$"* \(#,##0.00\);_("$"* "-"??_);_(@_)</c:formatCode>
                <c:ptCount val="3"/>
                <c:pt idx="0">
                  <c:v>284220.33000000007</c:v>
                </c:pt>
                <c:pt idx="1">
                  <c:v>219217.40999999997</c:v>
                </c:pt>
                <c:pt idx="2">
                  <c:v>263110.72000000003</c:v>
                </c:pt>
              </c:numCache>
            </c:numRef>
          </c:val>
          <c:extLst>
            <c:ext xmlns:c16="http://schemas.microsoft.com/office/drawing/2014/chart" uri="{C3380CC4-5D6E-409C-BE32-E72D297353CC}">
              <c16:uniqueId val="{00000000-EB5D-4C9E-BD77-B5EE6B860AA1}"/>
            </c:ext>
          </c:extLst>
        </c:ser>
        <c:ser>
          <c:idx val="1"/>
          <c:order val="1"/>
          <c:tx>
            <c:strRef>
              <c:f>'Income Vs Expenses'!$C$3:$C$4</c:f>
              <c:strCache>
                <c:ptCount val="1"/>
                <c:pt idx="0">
                  <c:v>Income</c:v>
                </c:pt>
              </c:strCache>
            </c:strRef>
          </c:tx>
          <c:spPr>
            <a:solidFill>
              <a:schemeClr val="accent2">
                <a:tint val="77000"/>
              </a:schemeClr>
            </a:solidFill>
            <a:ln>
              <a:noFill/>
            </a:ln>
            <a:effectLst/>
          </c:spPr>
          <c:invertIfNegative val="0"/>
          <c:cat>
            <c:strRef>
              <c:f>'Income Vs Expenses'!$A$5:$A$8</c:f>
              <c:strCache>
                <c:ptCount val="3"/>
                <c:pt idx="0">
                  <c:v>Jan</c:v>
                </c:pt>
                <c:pt idx="1">
                  <c:v>Feb</c:v>
                </c:pt>
                <c:pt idx="2">
                  <c:v>Mar</c:v>
                </c:pt>
              </c:strCache>
            </c:strRef>
          </c:cat>
          <c:val>
            <c:numRef>
              <c:f>'Income Vs Expenses'!$C$5:$C$8</c:f>
              <c:numCache>
                <c:formatCode>_("$"* #,##0.00_);_("$"* \(#,##0.00\);_("$"* "-"??_);_(@_)</c:formatCode>
                <c:ptCount val="3"/>
                <c:pt idx="0">
                  <c:v>403294.23</c:v>
                </c:pt>
                <c:pt idx="1">
                  <c:v>231981.05000000002</c:v>
                </c:pt>
                <c:pt idx="2">
                  <c:v>272221.57000000007</c:v>
                </c:pt>
              </c:numCache>
            </c:numRef>
          </c:val>
          <c:extLst>
            <c:ext xmlns:c16="http://schemas.microsoft.com/office/drawing/2014/chart" uri="{C3380CC4-5D6E-409C-BE32-E72D297353CC}">
              <c16:uniqueId val="{00000001-EB5D-4C9E-BD77-B5EE6B860AA1}"/>
            </c:ext>
          </c:extLst>
        </c:ser>
        <c:dLbls>
          <c:showLegendKey val="0"/>
          <c:showVal val="0"/>
          <c:showCatName val="0"/>
          <c:showSerName val="0"/>
          <c:showPercent val="0"/>
          <c:showBubbleSize val="0"/>
        </c:dLbls>
        <c:gapWidth val="219"/>
        <c:overlap val="-27"/>
        <c:axId val="207148560"/>
        <c:axId val="207149520"/>
      </c:barChart>
      <c:catAx>
        <c:axId val="207148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149520"/>
        <c:crosses val="autoZero"/>
        <c:auto val="1"/>
        <c:lblAlgn val="ctr"/>
        <c:lblOffset val="100"/>
        <c:noMultiLvlLbl val="0"/>
      </c:catAx>
      <c:valAx>
        <c:axId val="207149520"/>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1485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[personal_budget_dataset.xlsx]Top 10 Payee!PivotTable2</c:name>
    <c:fmtId val="24"/>
  </c:pivotSource>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US"/>
              <a:t>Top 10 Payee</a:t>
            </a:r>
          </a:p>
        </c:rich>
      </c:tx>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spPr>
          <a:solidFill>
            <a:schemeClr val="accent6"/>
          </a:solidFill>
          <a:ln>
            <a:noFill/>
          </a:ln>
          <a:effectLst/>
        </c:spPr>
        <c:marker>
          <c:symbol val="circle"/>
          <c:size val="8"/>
          <c:spPr>
            <a:solidFill>
              <a:schemeClr val="accent6"/>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10 Payee'!$B$3:$B$4</c:f>
              <c:strCache>
                <c:ptCount val="1"/>
                <c:pt idx="0">
                  <c:v>Expense</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'Top 10 Payee'!$A$5:$A$15</c:f>
              <c:strCache>
                <c:ptCount val="10"/>
                <c:pt idx="0">
                  <c:v>Supermarket</c:v>
                </c:pt>
                <c:pt idx="1">
                  <c:v>Train</c:v>
                </c:pt>
                <c:pt idx="2">
                  <c:v>Amazon Prime</c:v>
                </c:pt>
                <c:pt idx="3">
                  <c:v>Apartment</c:v>
                </c:pt>
                <c:pt idx="4">
                  <c:v>Clinic</c:v>
                </c:pt>
                <c:pt idx="5">
                  <c:v>Petrol Pump</c:v>
                </c:pt>
                <c:pt idx="6">
                  <c:v>Uber</c:v>
                </c:pt>
                <c:pt idx="7">
                  <c:v>Restaurant</c:v>
                </c:pt>
                <c:pt idx="8">
                  <c:v>Spotify</c:v>
                </c:pt>
                <c:pt idx="9">
                  <c:v>Water Dept</c:v>
                </c:pt>
              </c:strCache>
            </c:strRef>
          </c:cat>
          <c:val>
            <c:numRef>
              <c:f>'Top 10 Payee'!$B$5:$B$15</c:f>
              <c:numCache>
                <c:formatCode>General</c:formatCode>
                <c:ptCount val="10"/>
                <c:pt idx="0">
                  <c:v>101436.43</c:v>
                </c:pt>
                <c:pt idx="1">
                  <c:v>78568.679999999993</c:v>
                </c:pt>
                <c:pt idx="2">
                  <c:v>67920.7</c:v>
                </c:pt>
                <c:pt idx="3">
                  <c:v>67457.59</c:v>
                </c:pt>
                <c:pt idx="4">
                  <c:v>52523.349999999991</c:v>
                </c:pt>
                <c:pt idx="5">
                  <c:v>36657.089999999997</c:v>
                </c:pt>
                <c:pt idx="6">
                  <c:v>36635.520000000004</c:v>
                </c:pt>
                <c:pt idx="7">
                  <c:v>36615.760000000002</c:v>
                </c:pt>
                <c:pt idx="8">
                  <c:v>35499.26</c:v>
                </c:pt>
                <c:pt idx="9">
                  <c:v>34426.29</c:v>
                </c:pt>
              </c:numCache>
            </c:numRef>
          </c:val>
          <c:extLst>
            <c:ext xmlns:c16="http://schemas.microsoft.com/office/drawing/2014/chart" uri="{C3380CC4-5D6E-409C-BE32-E72D297353CC}">
              <c16:uniqueId val="{00000000-4DDB-4E5B-B34F-C89293EDC59E}"/>
            </c:ext>
          </c:extLst>
        </c:ser>
        <c:dLbls>
          <c:dLblPos val="outEnd"/>
          <c:showLegendKey val="0"/>
          <c:showVal val="1"/>
          <c:showCatName val="0"/>
          <c:showSerName val="0"/>
          <c:showPercent val="0"/>
          <c:showBubbleSize val="0"/>
        </c:dLbls>
        <c:gapWidth val="269"/>
        <c:overlap val="-20"/>
        <c:axId val="786247424"/>
        <c:axId val="786250304"/>
      </c:barChart>
      <c:catAx>
        <c:axId val="786247424"/>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786250304"/>
        <c:crosses val="autoZero"/>
        <c:auto val="1"/>
        <c:lblAlgn val="ctr"/>
        <c:lblOffset val="100"/>
        <c:noMultiLvlLbl val="0"/>
      </c:catAx>
      <c:valAx>
        <c:axId val="786250304"/>
        <c:scaling>
          <c:orientation val="minMax"/>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62474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[personal_budget_dataset.xlsx]Category,Month wise Expenses!PivotTable6</c:name>
    <c:fmtId val="2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Expenses by Category and Month Wise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circle"/>
          <c:size val="5"/>
          <c:spPr>
            <a:solidFill>
              <a:schemeClr val="accent2">
                <a:shade val="65000"/>
              </a:schemeClr>
            </a:solidFill>
            <a:ln w="9525">
              <a:solidFill>
                <a:schemeClr val="accent2">
                  <a:shade val="6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circle"/>
          <c:size val="5"/>
          <c:spPr>
            <a:solidFill>
              <a:schemeClr val="accent2">
                <a:tint val="65000"/>
              </a:schemeClr>
            </a:solidFill>
            <a:ln w="9525">
              <a:solidFill>
                <a:schemeClr val="accent2">
                  <a:tint val="6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'Category,Month wise Expenses'!$B$3:$B$4</c:f>
              <c:strCache>
                <c:ptCount val="1"/>
                <c:pt idx="0">
                  <c:v>Jan</c:v>
                </c:pt>
              </c:strCache>
            </c:strRef>
          </c:tx>
          <c:spPr>
            <a:solidFill>
              <a:schemeClr val="accent2">
                <a:shade val="65000"/>
              </a:schemeClr>
            </a:solidFill>
            <a:ln>
              <a:noFill/>
            </a:ln>
            <a:effectLst/>
          </c:spPr>
          <c:invertIfNegative val="0"/>
          <c:cat>
            <c:strRef>
              <c:f>'Category,Month wise Expenses'!$A$5:$A$20</c:f>
              <c:strCache>
                <c:ptCount val="15"/>
                <c:pt idx="0">
                  <c:v>Bonus</c:v>
                </c:pt>
                <c:pt idx="1">
                  <c:v>Dining</c:v>
                </c:pt>
                <c:pt idx="2">
                  <c:v>Entertainment</c:v>
                </c:pt>
                <c:pt idx="3">
                  <c:v>Freelance</c:v>
                </c:pt>
                <c:pt idx="4">
                  <c:v>Groceries</c:v>
                </c:pt>
                <c:pt idx="5">
                  <c:v>Healthcare</c:v>
                </c:pt>
                <c:pt idx="6">
                  <c:v>Interest</c:v>
                </c:pt>
                <c:pt idx="7">
                  <c:v>Investment</c:v>
                </c:pt>
                <c:pt idx="8">
                  <c:v>Rent</c:v>
                </c:pt>
                <c:pt idx="9">
                  <c:v>Salary</c:v>
                </c:pt>
                <c:pt idx="10">
                  <c:v>Shopping</c:v>
                </c:pt>
                <c:pt idx="11">
                  <c:v>Subscriptions</c:v>
                </c:pt>
                <c:pt idx="12">
                  <c:v>Transport</c:v>
                </c:pt>
                <c:pt idx="13">
                  <c:v>Travel</c:v>
                </c:pt>
                <c:pt idx="14">
                  <c:v>Utilities</c:v>
                </c:pt>
              </c:strCache>
            </c:strRef>
          </c:cat>
          <c:val>
            <c:numRef>
              <c:f>'Category,Month wise Expenses'!$B$5:$B$20</c:f>
              <c:numCache>
                <c:formatCode>General</c:formatCode>
                <c:ptCount val="15"/>
                <c:pt idx="1">
                  <c:v>29886.22</c:v>
                </c:pt>
                <c:pt idx="2">
                  <c:v>9198.77</c:v>
                </c:pt>
                <c:pt idx="3">
                  <c:v>111082.84</c:v>
                </c:pt>
                <c:pt idx="4">
                  <c:v>82922.539999999994</c:v>
                </c:pt>
                <c:pt idx="5">
                  <c:v>29807.39</c:v>
                </c:pt>
                <c:pt idx="6">
                  <c:v>99113.299999999988</c:v>
                </c:pt>
                <c:pt idx="7">
                  <c:v>14821.23</c:v>
                </c:pt>
                <c:pt idx="9">
                  <c:v>178276.86</c:v>
                </c:pt>
                <c:pt idx="10">
                  <c:v>4841.16</c:v>
                </c:pt>
                <c:pt idx="11">
                  <c:v>27807.33</c:v>
                </c:pt>
                <c:pt idx="12">
                  <c:v>49516.32</c:v>
                </c:pt>
                <c:pt idx="13">
                  <c:v>37462.04</c:v>
                </c:pt>
                <c:pt idx="14">
                  <c:v>12778.56</c:v>
                </c:pt>
              </c:numCache>
            </c:numRef>
          </c:val>
          <c:extLst>
            <c:ext xmlns:c16="http://schemas.microsoft.com/office/drawing/2014/chart" uri="{C3380CC4-5D6E-409C-BE32-E72D297353CC}">
              <c16:uniqueId val="{00000000-6BB1-4ED1-84AF-B4374EA3D2E0}"/>
            </c:ext>
          </c:extLst>
        </c:ser>
        <c:ser>
          <c:idx val="1"/>
          <c:order val="1"/>
          <c:tx>
            <c:strRef>
              <c:f>'Category,Month wise Expenses'!$C$3:$C$4</c:f>
              <c:strCache>
                <c:ptCount val="1"/>
                <c:pt idx="0">
                  <c:v>Feb</c:v>
                </c:pt>
              </c:strCache>
            </c:strRef>
          </c:tx>
          <c:spPr>
            <a:solidFill>
              <a:schemeClr val="accent2"/>
            </a:solidFill>
            <a:ln>
              <a:noFill/>
            </a:ln>
            <a:effectLst/>
          </c:spPr>
          <c:invertIfNegative val="0"/>
          <c:cat>
            <c:strRef>
              <c:f>'Category,Month wise Expenses'!$A$5:$A$20</c:f>
              <c:strCache>
                <c:ptCount val="15"/>
                <c:pt idx="0">
                  <c:v>Bonus</c:v>
                </c:pt>
                <c:pt idx="1">
                  <c:v>Dining</c:v>
                </c:pt>
                <c:pt idx="2">
                  <c:v>Entertainment</c:v>
                </c:pt>
                <c:pt idx="3">
                  <c:v>Freelance</c:v>
                </c:pt>
                <c:pt idx="4">
                  <c:v>Groceries</c:v>
                </c:pt>
                <c:pt idx="5">
                  <c:v>Healthcare</c:v>
                </c:pt>
                <c:pt idx="6">
                  <c:v>Interest</c:v>
                </c:pt>
                <c:pt idx="7">
                  <c:v>Investment</c:v>
                </c:pt>
                <c:pt idx="8">
                  <c:v>Rent</c:v>
                </c:pt>
                <c:pt idx="9">
                  <c:v>Salary</c:v>
                </c:pt>
                <c:pt idx="10">
                  <c:v>Shopping</c:v>
                </c:pt>
                <c:pt idx="11">
                  <c:v>Subscriptions</c:v>
                </c:pt>
                <c:pt idx="12">
                  <c:v>Transport</c:v>
                </c:pt>
                <c:pt idx="13">
                  <c:v>Travel</c:v>
                </c:pt>
                <c:pt idx="14">
                  <c:v>Utilities</c:v>
                </c:pt>
              </c:strCache>
            </c:strRef>
          </c:cat>
          <c:val>
            <c:numRef>
              <c:f>'Category,Month wise Expenses'!$C$5:$C$20</c:f>
              <c:numCache>
                <c:formatCode>General</c:formatCode>
                <c:ptCount val="15"/>
                <c:pt idx="0">
                  <c:v>48215.59</c:v>
                </c:pt>
                <c:pt idx="1">
                  <c:v>24655.800000000003</c:v>
                </c:pt>
                <c:pt idx="3">
                  <c:v>53290.53</c:v>
                </c:pt>
                <c:pt idx="4">
                  <c:v>19341.09</c:v>
                </c:pt>
                <c:pt idx="5">
                  <c:v>20213.45</c:v>
                </c:pt>
                <c:pt idx="6">
                  <c:v>13698.68</c:v>
                </c:pt>
                <c:pt idx="7">
                  <c:v>116776.25</c:v>
                </c:pt>
                <c:pt idx="8">
                  <c:v>24135.71</c:v>
                </c:pt>
                <c:pt idx="10">
                  <c:v>24212.199999999997</c:v>
                </c:pt>
                <c:pt idx="11">
                  <c:v>36795.61</c:v>
                </c:pt>
                <c:pt idx="12">
                  <c:v>46532.04</c:v>
                </c:pt>
                <c:pt idx="13">
                  <c:v>13128.64</c:v>
                </c:pt>
                <c:pt idx="14">
                  <c:v>10202.870000000001</c:v>
                </c:pt>
              </c:numCache>
            </c:numRef>
          </c:val>
          <c:extLst>
            <c:ext xmlns:c16="http://schemas.microsoft.com/office/drawing/2014/chart" uri="{C3380CC4-5D6E-409C-BE32-E72D297353CC}">
              <c16:uniqueId val="{00000001-6BB1-4ED1-84AF-B4374EA3D2E0}"/>
            </c:ext>
          </c:extLst>
        </c:ser>
        <c:ser>
          <c:idx val="2"/>
          <c:order val="2"/>
          <c:tx>
            <c:strRef>
              <c:f>'Category,Month wise Expenses'!$D$3:$D$4</c:f>
              <c:strCache>
                <c:ptCount val="1"/>
                <c:pt idx="0">
                  <c:v>Mar</c:v>
                </c:pt>
              </c:strCache>
            </c:strRef>
          </c:tx>
          <c:spPr>
            <a:solidFill>
              <a:schemeClr val="accent2">
                <a:tint val="65000"/>
              </a:schemeClr>
            </a:solidFill>
            <a:ln>
              <a:noFill/>
            </a:ln>
            <a:effectLst/>
          </c:spPr>
          <c:invertIfNegative val="0"/>
          <c:cat>
            <c:strRef>
              <c:f>'Category,Month wise Expenses'!$A$5:$A$20</c:f>
              <c:strCache>
                <c:ptCount val="15"/>
                <c:pt idx="0">
                  <c:v>Bonus</c:v>
                </c:pt>
                <c:pt idx="1">
                  <c:v>Dining</c:v>
                </c:pt>
                <c:pt idx="2">
                  <c:v>Entertainment</c:v>
                </c:pt>
                <c:pt idx="3">
                  <c:v>Freelance</c:v>
                </c:pt>
                <c:pt idx="4">
                  <c:v>Groceries</c:v>
                </c:pt>
                <c:pt idx="5">
                  <c:v>Healthcare</c:v>
                </c:pt>
                <c:pt idx="6">
                  <c:v>Interest</c:v>
                </c:pt>
                <c:pt idx="7">
                  <c:v>Investment</c:v>
                </c:pt>
                <c:pt idx="8">
                  <c:v>Rent</c:v>
                </c:pt>
                <c:pt idx="9">
                  <c:v>Salary</c:v>
                </c:pt>
                <c:pt idx="10">
                  <c:v>Shopping</c:v>
                </c:pt>
                <c:pt idx="11">
                  <c:v>Subscriptions</c:v>
                </c:pt>
                <c:pt idx="12">
                  <c:v>Transport</c:v>
                </c:pt>
                <c:pt idx="13">
                  <c:v>Travel</c:v>
                </c:pt>
                <c:pt idx="14">
                  <c:v>Utilities</c:v>
                </c:pt>
              </c:strCache>
            </c:strRef>
          </c:cat>
          <c:val>
            <c:numRef>
              <c:f>'Category,Month wise Expenses'!$D$5:$D$20</c:f>
              <c:numCache>
                <c:formatCode>General</c:formatCode>
                <c:ptCount val="15"/>
                <c:pt idx="0">
                  <c:v>99065.27</c:v>
                </c:pt>
                <c:pt idx="2">
                  <c:v>13351.68</c:v>
                </c:pt>
                <c:pt idx="4">
                  <c:v>27697.480000000003</c:v>
                </c:pt>
                <c:pt idx="5">
                  <c:v>7591.46</c:v>
                </c:pt>
                <c:pt idx="6">
                  <c:v>58354.14</c:v>
                </c:pt>
                <c:pt idx="7">
                  <c:v>38898.25</c:v>
                </c:pt>
                <c:pt idx="8">
                  <c:v>43321.880000000005</c:v>
                </c:pt>
                <c:pt idx="9">
                  <c:v>75903.91</c:v>
                </c:pt>
                <c:pt idx="11">
                  <c:v>51035.53</c:v>
                </c:pt>
                <c:pt idx="12">
                  <c:v>70738.210000000006</c:v>
                </c:pt>
                <c:pt idx="13">
                  <c:v>27726.75</c:v>
                </c:pt>
                <c:pt idx="14">
                  <c:v>21647.73</c:v>
                </c:pt>
              </c:numCache>
            </c:numRef>
          </c:val>
          <c:extLst>
            <c:ext xmlns:c16="http://schemas.microsoft.com/office/drawing/2014/chart" uri="{C3380CC4-5D6E-409C-BE32-E72D297353CC}">
              <c16:uniqueId val="{00000002-6BB1-4ED1-84AF-B4374EA3D2E0}"/>
            </c:ext>
          </c:extLst>
        </c:ser>
        <c:dLbls>
          <c:showLegendKey val="0"/>
          <c:showVal val="0"/>
          <c:showCatName val="0"/>
          <c:showSerName val="0"/>
          <c:showPercent val="0"/>
          <c:showBubbleSize val="0"/>
        </c:dLbls>
        <c:gapWidth val="219"/>
        <c:overlap val="-27"/>
        <c:axId val="742369168"/>
        <c:axId val="742366768"/>
      </c:barChart>
      <c:catAx>
        <c:axId val="7423691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2366768"/>
        <c:crosses val="autoZero"/>
        <c:auto val="1"/>
        <c:lblAlgn val="ctr"/>
        <c:lblOffset val="100"/>
        <c:noMultiLvlLbl val="0"/>
      </c:catAx>
      <c:valAx>
        <c:axId val="7423667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23691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[personal_budget_dataset.xlsx]Actual Spent Vs Budget!PivotTable3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bg1"/>
                </a:solidFill>
              </a:rPr>
              <a:t>Budget Vs Actual Spent</a:t>
            </a:r>
          </a:p>
        </c:rich>
      </c:tx>
      <c:overlay val="0"/>
      <c:spPr>
        <a:solidFill>
          <a:schemeClr val="tx1">
            <a:lumMod val="95000"/>
            <a:lumOff val="5000"/>
          </a:schemeClr>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'Actual Spent Vs Budget'!$B$3</c:f>
              <c:strCache>
                <c:ptCount val="1"/>
                <c:pt idx="0">
                  <c:v>Sum of Budget</c:v>
                </c:pt>
              </c:strCache>
            </c:strRef>
          </c:tx>
          <c:spPr>
            <a:solidFill>
              <a:schemeClr val="accent1"/>
            </a:solidFill>
            <a:ln>
              <a:noFill/>
            </a:ln>
            <a:effectLst/>
          </c:spPr>
          <c:invertIfNegative val="0"/>
          <c:cat>
            <c:strRef>
              <c:f>'Actual Spent Vs Budget'!$A$4:$A$19</c:f>
              <c:strCache>
                <c:ptCount val="15"/>
                <c:pt idx="0">
                  <c:v>Bonus</c:v>
                </c:pt>
                <c:pt idx="1">
                  <c:v>Dining</c:v>
                </c:pt>
                <c:pt idx="2">
                  <c:v>Entertainment</c:v>
                </c:pt>
                <c:pt idx="3">
                  <c:v>Freelance</c:v>
                </c:pt>
                <c:pt idx="4">
                  <c:v>Groceries</c:v>
                </c:pt>
                <c:pt idx="5">
                  <c:v>Healthcare</c:v>
                </c:pt>
                <c:pt idx="6">
                  <c:v>Interest</c:v>
                </c:pt>
                <c:pt idx="7">
                  <c:v>Investment</c:v>
                </c:pt>
                <c:pt idx="8">
                  <c:v>Rent</c:v>
                </c:pt>
                <c:pt idx="9">
                  <c:v>Salary</c:v>
                </c:pt>
                <c:pt idx="10">
                  <c:v>Shopping</c:v>
                </c:pt>
                <c:pt idx="11">
                  <c:v>Subscriptions</c:v>
                </c:pt>
                <c:pt idx="12">
                  <c:v>Transport</c:v>
                </c:pt>
                <c:pt idx="13">
                  <c:v>Travel</c:v>
                </c:pt>
                <c:pt idx="14">
                  <c:v>Utilities</c:v>
                </c:pt>
              </c:strCache>
            </c:strRef>
          </c:cat>
          <c:val>
            <c:numRef>
              <c:f>'Actual Spent Vs Budget'!$B$4:$B$19</c:f>
              <c:numCache>
                <c:formatCode>General</c:formatCode>
                <c:ptCount val="15"/>
                <c:pt idx="0">
                  <c:v>0</c:v>
                </c:pt>
                <c:pt idx="1">
                  <c:v>15000</c:v>
                </c:pt>
                <c:pt idx="2">
                  <c:v>5000</c:v>
                </c:pt>
                <c:pt idx="3">
                  <c:v>0</c:v>
                </c:pt>
                <c:pt idx="4">
                  <c:v>2000</c:v>
                </c:pt>
                <c:pt idx="5">
                  <c:v>10000</c:v>
                </c:pt>
                <c:pt idx="6">
                  <c:v>0</c:v>
                </c:pt>
                <c:pt idx="7">
                  <c:v>0</c:v>
                </c:pt>
                <c:pt idx="8">
                  <c:v>15000</c:v>
                </c:pt>
                <c:pt idx="9">
                  <c:v>0</c:v>
                </c:pt>
                <c:pt idx="10">
                  <c:v>10000</c:v>
                </c:pt>
                <c:pt idx="11">
                  <c:v>10000</c:v>
                </c:pt>
                <c:pt idx="12">
                  <c:v>10000</c:v>
                </c:pt>
                <c:pt idx="13">
                  <c:v>5000</c:v>
                </c:pt>
                <c:pt idx="14">
                  <c:v>10000</c:v>
                </c:pt>
              </c:numCache>
            </c:numRef>
          </c:val>
          <c:extLst>
            <c:ext xmlns:c16="http://schemas.microsoft.com/office/drawing/2014/chart" uri="{C3380CC4-5D6E-409C-BE32-E72D297353CC}">
              <c16:uniqueId val="{00000000-C676-4FB2-BBE9-AF57123C9AA1}"/>
            </c:ext>
          </c:extLst>
        </c:ser>
        <c:ser>
          <c:idx val="1"/>
          <c:order val="1"/>
          <c:tx>
            <c:strRef>
              <c:f>'Actual Spent Vs Budget'!$C$3</c:f>
              <c:strCache>
                <c:ptCount val="1"/>
                <c:pt idx="0">
                  <c:v>Sum of Actual</c:v>
                </c:pt>
              </c:strCache>
            </c:strRef>
          </c:tx>
          <c:spPr>
            <a:solidFill>
              <a:schemeClr val="accent2"/>
            </a:solidFill>
            <a:ln>
              <a:noFill/>
            </a:ln>
            <a:effectLst/>
          </c:spPr>
          <c:invertIfNegative val="0"/>
          <c:cat>
            <c:strRef>
              <c:f>'Actual Spent Vs Budget'!$A$4:$A$19</c:f>
              <c:strCache>
                <c:ptCount val="15"/>
                <c:pt idx="0">
                  <c:v>Bonus</c:v>
                </c:pt>
                <c:pt idx="1">
                  <c:v>Dining</c:v>
                </c:pt>
                <c:pt idx="2">
                  <c:v>Entertainment</c:v>
                </c:pt>
                <c:pt idx="3">
                  <c:v>Freelance</c:v>
                </c:pt>
                <c:pt idx="4">
                  <c:v>Groceries</c:v>
                </c:pt>
                <c:pt idx="5">
                  <c:v>Healthcare</c:v>
                </c:pt>
                <c:pt idx="6">
                  <c:v>Interest</c:v>
                </c:pt>
                <c:pt idx="7">
                  <c:v>Investment</c:v>
                </c:pt>
                <c:pt idx="8">
                  <c:v>Rent</c:v>
                </c:pt>
                <c:pt idx="9">
                  <c:v>Salary</c:v>
                </c:pt>
                <c:pt idx="10">
                  <c:v>Shopping</c:v>
                </c:pt>
                <c:pt idx="11">
                  <c:v>Subscriptions</c:v>
                </c:pt>
                <c:pt idx="12">
                  <c:v>Transport</c:v>
                </c:pt>
                <c:pt idx="13">
                  <c:v>Travel</c:v>
                </c:pt>
                <c:pt idx="14">
                  <c:v>Utilities</c:v>
                </c:pt>
              </c:strCache>
            </c:strRef>
          </c:cat>
          <c:val>
            <c:numRef>
              <c:f>'Actual Spent Vs Budget'!$C$4:$C$19</c:f>
              <c:numCache>
                <c:formatCode>General</c:formatCode>
                <c:ptCount val="15"/>
                <c:pt idx="0">
                  <c:v>0</c:v>
                </c:pt>
                <c:pt idx="1">
                  <c:v>29886.22</c:v>
                </c:pt>
                <c:pt idx="2">
                  <c:v>9198.77</c:v>
                </c:pt>
                <c:pt idx="3">
                  <c:v>0</c:v>
                </c:pt>
                <c:pt idx="4">
                  <c:v>82922.539999999994</c:v>
                </c:pt>
                <c:pt idx="5">
                  <c:v>29807.39</c:v>
                </c:pt>
                <c:pt idx="6">
                  <c:v>0</c:v>
                </c:pt>
                <c:pt idx="7">
                  <c:v>0</c:v>
                </c:pt>
                <c:pt idx="8">
                  <c:v>0</c:v>
                </c:pt>
                <c:pt idx="9">
                  <c:v>0</c:v>
                </c:pt>
                <c:pt idx="10">
                  <c:v>4841.16</c:v>
                </c:pt>
                <c:pt idx="11">
                  <c:v>27807.33</c:v>
                </c:pt>
                <c:pt idx="12">
                  <c:v>49516.32</c:v>
                </c:pt>
                <c:pt idx="13">
                  <c:v>37462.04</c:v>
                </c:pt>
                <c:pt idx="14">
                  <c:v>12778.56</c:v>
                </c:pt>
              </c:numCache>
            </c:numRef>
          </c:val>
          <c:extLst>
            <c:ext xmlns:c16="http://schemas.microsoft.com/office/drawing/2014/chart" uri="{C3380CC4-5D6E-409C-BE32-E72D297353CC}">
              <c16:uniqueId val="{00000001-C676-4FB2-BBE9-AF57123C9AA1}"/>
            </c:ext>
          </c:extLst>
        </c:ser>
        <c:dLbls>
          <c:showLegendKey val="0"/>
          <c:showVal val="0"/>
          <c:showCatName val="0"/>
          <c:showSerName val="0"/>
          <c:showPercent val="0"/>
          <c:showBubbleSize val="0"/>
        </c:dLbls>
        <c:gapWidth val="219"/>
        <c:overlap val="-27"/>
        <c:axId val="799105232"/>
        <c:axId val="799104752"/>
      </c:barChart>
      <c:catAx>
        <c:axId val="7991052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9104752"/>
        <c:crosses val="autoZero"/>
        <c:auto val="1"/>
        <c:lblAlgn val="ctr"/>
        <c:lblOffset val="100"/>
        <c:noMultiLvlLbl val="0"/>
      </c:catAx>
      <c:valAx>
        <c:axId val="79910475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91052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[personal_budget_dataset.xlsx]Expenses by Category!PivotTable1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bg1"/>
                </a:solidFill>
              </a:rPr>
              <a:t>Expenses</a:t>
            </a:r>
            <a:r>
              <a:rPr lang="en-US" baseline="0">
                <a:solidFill>
                  <a:schemeClr val="bg1"/>
                </a:solidFill>
              </a:rPr>
              <a:t> by Category</a:t>
            </a:r>
            <a:endParaRPr lang="en-US">
              <a:solidFill>
                <a:schemeClr val="bg1"/>
              </a:solidFill>
            </a:endParaRPr>
          </a:p>
        </c:rich>
      </c:tx>
      <c:overlay val="0"/>
      <c:spPr>
        <a:solidFill>
          <a:schemeClr val="accent2">
            <a:lumMod val="50000"/>
          </a:schemeClr>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'Expenses by Category'!$B$3:$B$4</c:f>
              <c:strCache>
                <c:ptCount val="1"/>
                <c:pt idx="0">
                  <c:v>Expense</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cat>
            <c:strRef>
              <c:f>'Expenses by Category'!$A$5:$A$15</c:f>
              <c:strCache>
                <c:ptCount val="10"/>
                <c:pt idx="0">
                  <c:v>Dining</c:v>
                </c:pt>
                <c:pt idx="1">
                  <c:v>Entertainment</c:v>
                </c:pt>
                <c:pt idx="2">
                  <c:v>Groceries</c:v>
                </c:pt>
                <c:pt idx="3">
                  <c:v>Healthcare</c:v>
                </c:pt>
                <c:pt idx="4">
                  <c:v>Rent</c:v>
                </c:pt>
                <c:pt idx="5">
                  <c:v>Shopping</c:v>
                </c:pt>
                <c:pt idx="6">
                  <c:v>Subscriptions</c:v>
                </c:pt>
                <c:pt idx="7">
                  <c:v>Transport</c:v>
                </c:pt>
                <c:pt idx="8">
                  <c:v>Travel</c:v>
                </c:pt>
                <c:pt idx="9">
                  <c:v>Utilities</c:v>
                </c:pt>
              </c:strCache>
            </c:strRef>
          </c:cat>
          <c:val>
            <c:numRef>
              <c:f>'Expenses by Category'!$B$5:$B$15</c:f>
              <c:numCache>
                <c:formatCode>_("$"* #,##0.00_);_("$"* \(#,##0.00\);_("$"* "-"??_);_(@_)</c:formatCode>
                <c:ptCount val="10"/>
                <c:pt idx="0">
                  <c:v>54542.020000000004</c:v>
                </c:pt>
                <c:pt idx="1">
                  <c:v>22550.45</c:v>
                </c:pt>
                <c:pt idx="2">
                  <c:v>129961.10999999999</c:v>
                </c:pt>
                <c:pt idx="3">
                  <c:v>57612.3</c:v>
                </c:pt>
                <c:pt idx="4">
                  <c:v>67457.59</c:v>
                </c:pt>
                <c:pt idx="5">
                  <c:v>29053.359999999997</c:v>
                </c:pt>
                <c:pt idx="6">
                  <c:v>115638.47000000002</c:v>
                </c:pt>
                <c:pt idx="7">
                  <c:v>166786.57</c:v>
                </c:pt>
                <c:pt idx="8">
                  <c:v>78317.429999999993</c:v>
                </c:pt>
                <c:pt idx="9">
                  <c:v>44629.159999999996</c:v>
                </c:pt>
              </c:numCache>
            </c:numRef>
          </c:val>
          <c:extLst>
            <c:ext xmlns:c16="http://schemas.microsoft.com/office/drawing/2014/chart" uri="{C3380CC4-5D6E-409C-BE32-E72D297353CC}">
              <c16:uniqueId val="{00000000-640B-4BCF-8E34-F7B1DD6E0955}"/>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[personal_budget_dataset.xlsx]Top 10 Payee!PivotTable2</c:name>
    <c:fmtId val="0"/>
  </c:pivotSource>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US"/>
              <a:t>Top 10 Payee</a:t>
            </a:r>
          </a:p>
        </c:rich>
      </c:tx>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spPr>
          <a:solidFill>
            <a:schemeClr val="accent6"/>
          </a:solidFill>
          <a:ln>
            <a:noFill/>
          </a:ln>
          <a:effectLst/>
        </c:spPr>
        <c:marker>
          <c:symbol val="circle"/>
          <c:size val="8"/>
          <c:spPr>
            <a:solidFill>
              <a:schemeClr val="accent6"/>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10 Payee'!$B$3:$B$4</c:f>
              <c:strCache>
                <c:ptCount val="1"/>
                <c:pt idx="0">
                  <c:v>Expense</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'Top 10 Payee'!$A$5:$A$15</c:f>
              <c:strCache>
                <c:ptCount val="10"/>
                <c:pt idx="0">
                  <c:v>Supermarket</c:v>
                </c:pt>
                <c:pt idx="1">
                  <c:v>Train</c:v>
                </c:pt>
                <c:pt idx="2">
                  <c:v>Amazon Prime</c:v>
                </c:pt>
                <c:pt idx="3">
                  <c:v>Apartment</c:v>
                </c:pt>
                <c:pt idx="4">
                  <c:v>Clinic</c:v>
                </c:pt>
                <c:pt idx="5">
                  <c:v>Petrol Pump</c:v>
                </c:pt>
                <c:pt idx="6">
                  <c:v>Uber</c:v>
                </c:pt>
                <c:pt idx="7">
                  <c:v>Restaurant</c:v>
                </c:pt>
                <c:pt idx="8">
                  <c:v>Spotify</c:v>
                </c:pt>
                <c:pt idx="9">
                  <c:v>Water Dept</c:v>
                </c:pt>
              </c:strCache>
            </c:strRef>
          </c:cat>
          <c:val>
            <c:numRef>
              <c:f>'Top 10 Payee'!$B$5:$B$15</c:f>
              <c:numCache>
                <c:formatCode>General</c:formatCode>
                <c:ptCount val="10"/>
                <c:pt idx="0">
                  <c:v>101436.43</c:v>
                </c:pt>
                <c:pt idx="1">
                  <c:v>78568.679999999993</c:v>
                </c:pt>
                <c:pt idx="2">
                  <c:v>67920.7</c:v>
                </c:pt>
                <c:pt idx="3">
                  <c:v>67457.59</c:v>
                </c:pt>
                <c:pt idx="4">
                  <c:v>52523.349999999991</c:v>
                </c:pt>
                <c:pt idx="5">
                  <c:v>36657.089999999997</c:v>
                </c:pt>
                <c:pt idx="6">
                  <c:v>36635.520000000004</c:v>
                </c:pt>
                <c:pt idx="7">
                  <c:v>36615.760000000002</c:v>
                </c:pt>
                <c:pt idx="8">
                  <c:v>35499.26</c:v>
                </c:pt>
                <c:pt idx="9">
                  <c:v>34426.29</c:v>
                </c:pt>
              </c:numCache>
            </c:numRef>
          </c:val>
          <c:extLst>
            <c:ext xmlns:c16="http://schemas.microsoft.com/office/drawing/2014/chart" uri="{C3380CC4-5D6E-409C-BE32-E72D297353CC}">
              <c16:uniqueId val="{00000000-1DEF-454F-8E63-6FC54D8237DC}"/>
            </c:ext>
          </c:extLst>
        </c:ser>
        <c:dLbls>
          <c:dLblPos val="outEnd"/>
          <c:showLegendKey val="0"/>
          <c:showVal val="1"/>
          <c:showCatName val="0"/>
          <c:showSerName val="0"/>
          <c:showPercent val="0"/>
          <c:showBubbleSize val="0"/>
        </c:dLbls>
        <c:gapWidth val="269"/>
        <c:overlap val="-20"/>
        <c:axId val="786247424"/>
        <c:axId val="786250304"/>
      </c:barChart>
      <c:catAx>
        <c:axId val="786247424"/>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786250304"/>
        <c:crosses val="autoZero"/>
        <c:auto val="1"/>
        <c:lblAlgn val="ctr"/>
        <c:lblOffset val="100"/>
        <c:noMultiLvlLbl val="0"/>
      </c:catAx>
      <c:valAx>
        <c:axId val="786250304"/>
        <c:scaling>
          <c:orientation val="minMax"/>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62474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[personal_budget_dataset.xlsx]Monthly Trend of Groceries!PivotTable4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bg1"/>
                </a:solidFill>
              </a:rPr>
              <a:t>Monthly Trend of Groceries</a:t>
            </a:r>
          </a:p>
        </c:rich>
      </c:tx>
      <c:overlay val="0"/>
      <c:spPr>
        <a:solidFill>
          <a:srgbClr val="FF0000"/>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3"/>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'Monthly Trend of Groceries'!$B$3:$B$4</c:f>
              <c:strCache>
                <c:ptCount val="1"/>
                <c:pt idx="0">
                  <c:v>Groceries</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'Monthly Trend of Groceries'!$A$5:$A$8</c:f>
              <c:strCache>
                <c:ptCount val="3"/>
                <c:pt idx="0">
                  <c:v>Jan</c:v>
                </c:pt>
                <c:pt idx="1">
                  <c:v>Feb</c:v>
                </c:pt>
                <c:pt idx="2">
                  <c:v>Mar</c:v>
                </c:pt>
              </c:strCache>
            </c:strRef>
          </c:cat>
          <c:val>
            <c:numRef>
              <c:f>'Monthly Trend of Groceries'!$B$5:$B$8</c:f>
              <c:numCache>
                <c:formatCode>General</c:formatCode>
                <c:ptCount val="3"/>
                <c:pt idx="0">
                  <c:v>82922.540000000008</c:v>
                </c:pt>
                <c:pt idx="1">
                  <c:v>19341.09</c:v>
                </c:pt>
                <c:pt idx="2">
                  <c:v>27697.480000000003</c:v>
                </c:pt>
              </c:numCache>
            </c:numRef>
          </c:val>
          <c:smooth val="0"/>
          <c:extLst>
            <c:ext xmlns:c16="http://schemas.microsoft.com/office/drawing/2014/chart" uri="{C3380CC4-5D6E-409C-BE32-E72D297353CC}">
              <c16:uniqueId val="{00000000-2A4C-47A2-965A-5DEB7D1885B9}"/>
            </c:ext>
          </c:extLst>
        </c:ser>
        <c:dLbls>
          <c:dLblPos val="t"/>
          <c:showLegendKey val="0"/>
          <c:showVal val="1"/>
          <c:showCatName val="0"/>
          <c:showSerName val="0"/>
          <c:showPercent val="0"/>
          <c:showBubbleSize val="0"/>
        </c:dLbls>
        <c:marker val="1"/>
        <c:smooth val="0"/>
        <c:axId val="691695360"/>
        <c:axId val="691695840"/>
      </c:lineChart>
      <c:catAx>
        <c:axId val="6916953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1695840"/>
        <c:crosses val="autoZero"/>
        <c:auto val="1"/>
        <c:lblAlgn val="ctr"/>
        <c:lblOffset val="100"/>
        <c:noMultiLvlLbl val="0"/>
      </c:catAx>
      <c:valAx>
        <c:axId val="69169584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16953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[personal_budget_dataset.xlsx]Category,Month wise Expenses!PivotTable6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Expenses by Category and Month Wise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circle"/>
          <c:size val="5"/>
          <c:spPr>
            <a:solidFill>
              <a:schemeClr val="accent2">
                <a:shade val="65000"/>
              </a:schemeClr>
            </a:solidFill>
            <a:ln w="9525">
              <a:solidFill>
                <a:schemeClr val="accent2">
                  <a:shade val="6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circle"/>
          <c:size val="5"/>
          <c:spPr>
            <a:solidFill>
              <a:schemeClr val="accent2">
                <a:tint val="65000"/>
              </a:schemeClr>
            </a:solidFill>
            <a:ln w="9525">
              <a:solidFill>
                <a:schemeClr val="accent2">
                  <a:tint val="6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'Category,Month wise Expenses'!$B$3:$B$4</c:f>
              <c:strCache>
                <c:ptCount val="1"/>
                <c:pt idx="0">
                  <c:v>Jan</c:v>
                </c:pt>
              </c:strCache>
            </c:strRef>
          </c:tx>
          <c:spPr>
            <a:solidFill>
              <a:schemeClr val="accent2">
                <a:shade val="65000"/>
              </a:schemeClr>
            </a:solidFill>
            <a:ln>
              <a:noFill/>
            </a:ln>
            <a:effectLst/>
          </c:spPr>
          <c:invertIfNegative val="0"/>
          <c:cat>
            <c:strRef>
              <c:f>'Category,Month wise Expenses'!$A$5:$A$20</c:f>
              <c:strCache>
                <c:ptCount val="15"/>
                <c:pt idx="0">
                  <c:v>Bonus</c:v>
                </c:pt>
                <c:pt idx="1">
                  <c:v>Dining</c:v>
                </c:pt>
                <c:pt idx="2">
                  <c:v>Entertainment</c:v>
                </c:pt>
                <c:pt idx="3">
                  <c:v>Freelance</c:v>
                </c:pt>
                <c:pt idx="4">
                  <c:v>Groceries</c:v>
                </c:pt>
                <c:pt idx="5">
                  <c:v>Healthcare</c:v>
                </c:pt>
                <c:pt idx="6">
                  <c:v>Interest</c:v>
                </c:pt>
                <c:pt idx="7">
                  <c:v>Investment</c:v>
                </c:pt>
                <c:pt idx="8">
                  <c:v>Rent</c:v>
                </c:pt>
                <c:pt idx="9">
                  <c:v>Salary</c:v>
                </c:pt>
                <c:pt idx="10">
                  <c:v>Shopping</c:v>
                </c:pt>
                <c:pt idx="11">
                  <c:v>Subscriptions</c:v>
                </c:pt>
                <c:pt idx="12">
                  <c:v>Transport</c:v>
                </c:pt>
                <c:pt idx="13">
                  <c:v>Travel</c:v>
                </c:pt>
                <c:pt idx="14">
                  <c:v>Utilities</c:v>
                </c:pt>
              </c:strCache>
            </c:strRef>
          </c:cat>
          <c:val>
            <c:numRef>
              <c:f>'Category,Month wise Expenses'!$B$5:$B$20</c:f>
              <c:numCache>
                <c:formatCode>General</c:formatCode>
                <c:ptCount val="15"/>
                <c:pt idx="1">
                  <c:v>29886.22</c:v>
                </c:pt>
                <c:pt idx="2">
                  <c:v>9198.77</c:v>
                </c:pt>
                <c:pt idx="3">
                  <c:v>111082.84</c:v>
                </c:pt>
                <c:pt idx="4">
                  <c:v>82922.539999999994</c:v>
                </c:pt>
                <c:pt idx="5">
                  <c:v>29807.39</c:v>
                </c:pt>
                <c:pt idx="6">
                  <c:v>99113.299999999988</c:v>
                </c:pt>
                <c:pt idx="7">
                  <c:v>14821.23</c:v>
                </c:pt>
                <c:pt idx="9">
                  <c:v>178276.86</c:v>
                </c:pt>
                <c:pt idx="10">
                  <c:v>4841.16</c:v>
                </c:pt>
                <c:pt idx="11">
                  <c:v>27807.33</c:v>
                </c:pt>
                <c:pt idx="12">
                  <c:v>49516.32</c:v>
                </c:pt>
                <c:pt idx="13">
                  <c:v>37462.04</c:v>
                </c:pt>
                <c:pt idx="14">
                  <c:v>12778.56</c:v>
                </c:pt>
              </c:numCache>
            </c:numRef>
          </c:val>
          <c:extLst>
            <c:ext xmlns:c16="http://schemas.microsoft.com/office/drawing/2014/chart" uri="{C3380CC4-5D6E-409C-BE32-E72D297353CC}">
              <c16:uniqueId val="{00000000-66CB-4B7C-8546-DAC853440AEB}"/>
            </c:ext>
          </c:extLst>
        </c:ser>
        <c:ser>
          <c:idx val="1"/>
          <c:order val="1"/>
          <c:tx>
            <c:strRef>
              <c:f>'Category,Month wise Expenses'!$C$3:$C$4</c:f>
              <c:strCache>
                <c:ptCount val="1"/>
                <c:pt idx="0">
                  <c:v>Feb</c:v>
                </c:pt>
              </c:strCache>
            </c:strRef>
          </c:tx>
          <c:spPr>
            <a:solidFill>
              <a:schemeClr val="accent2"/>
            </a:solidFill>
            <a:ln>
              <a:noFill/>
            </a:ln>
            <a:effectLst/>
          </c:spPr>
          <c:invertIfNegative val="0"/>
          <c:cat>
            <c:strRef>
              <c:f>'Category,Month wise Expenses'!$A$5:$A$20</c:f>
              <c:strCache>
                <c:ptCount val="15"/>
                <c:pt idx="0">
                  <c:v>Bonus</c:v>
                </c:pt>
                <c:pt idx="1">
                  <c:v>Dining</c:v>
                </c:pt>
                <c:pt idx="2">
                  <c:v>Entertainment</c:v>
                </c:pt>
                <c:pt idx="3">
                  <c:v>Freelance</c:v>
                </c:pt>
                <c:pt idx="4">
                  <c:v>Groceries</c:v>
                </c:pt>
                <c:pt idx="5">
                  <c:v>Healthcare</c:v>
                </c:pt>
                <c:pt idx="6">
                  <c:v>Interest</c:v>
                </c:pt>
                <c:pt idx="7">
                  <c:v>Investment</c:v>
                </c:pt>
                <c:pt idx="8">
                  <c:v>Rent</c:v>
                </c:pt>
                <c:pt idx="9">
                  <c:v>Salary</c:v>
                </c:pt>
                <c:pt idx="10">
                  <c:v>Shopping</c:v>
                </c:pt>
                <c:pt idx="11">
                  <c:v>Subscriptions</c:v>
                </c:pt>
                <c:pt idx="12">
                  <c:v>Transport</c:v>
                </c:pt>
                <c:pt idx="13">
                  <c:v>Travel</c:v>
                </c:pt>
                <c:pt idx="14">
                  <c:v>Utilities</c:v>
                </c:pt>
              </c:strCache>
            </c:strRef>
          </c:cat>
          <c:val>
            <c:numRef>
              <c:f>'Category,Month wise Expenses'!$C$5:$C$20</c:f>
              <c:numCache>
                <c:formatCode>General</c:formatCode>
                <c:ptCount val="15"/>
                <c:pt idx="0">
                  <c:v>48215.59</c:v>
                </c:pt>
                <c:pt idx="1">
                  <c:v>24655.800000000003</c:v>
                </c:pt>
                <c:pt idx="3">
                  <c:v>53290.53</c:v>
                </c:pt>
                <c:pt idx="4">
                  <c:v>19341.09</c:v>
                </c:pt>
                <c:pt idx="5">
                  <c:v>20213.45</c:v>
                </c:pt>
                <c:pt idx="6">
                  <c:v>13698.68</c:v>
                </c:pt>
                <c:pt idx="7">
                  <c:v>116776.25</c:v>
                </c:pt>
                <c:pt idx="8">
                  <c:v>24135.71</c:v>
                </c:pt>
                <c:pt idx="10">
                  <c:v>24212.199999999997</c:v>
                </c:pt>
                <c:pt idx="11">
                  <c:v>36795.61</c:v>
                </c:pt>
                <c:pt idx="12">
                  <c:v>46532.04</c:v>
                </c:pt>
                <c:pt idx="13">
                  <c:v>13128.64</c:v>
                </c:pt>
                <c:pt idx="14">
                  <c:v>10202.870000000001</c:v>
                </c:pt>
              </c:numCache>
            </c:numRef>
          </c:val>
          <c:extLst>
            <c:ext xmlns:c16="http://schemas.microsoft.com/office/drawing/2014/chart" uri="{C3380CC4-5D6E-409C-BE32-E72D297353CC}">
              <c16:uniqueId val="{00000001-66CB-4B7C-8546-DAC853440AEB}"/>
            </c:ext>
          </c:extLst>
        </c:ser>
        <c:ser>
          <c:idx val="2"/>
          <c:order val="2"/>
          <c:tx>
            <c:strRef>
              <c:f>'Category,Month wise Expenses'!$D$3:$D$4</c:f>
              <c:strCache>
                <c:ptCount val="1"/>
                <c:pt idx="0">
                  <c:v>Mar</c:v>
                </c:pt>
              </c:strCache>
            </c:strRef>
          </c:tx>
          <c:spPr>
            <a:solidFill>
              <a:schemeClr val="accent2">
                <a:tint val="65000"/>
              </a:schemeClr>
            </a:solidFill>
            <a:ln>
              <a:noFill/>
            </a:ln>
            <a:effectLst/>
          </c:spPr>
          <c:invertIfNegative val="0"/>
          <c:cat>
            <c:strRef>
              <c:f>'Category,Month wise Expenses'!$A$5:$A$20</c:f>
              <c:strCache>
                <c:ptCount val="15"/>
                <c:pt idx="0">
                  <c:v>Bonus</c:v>
                </c:pt>
                <c:pt idx="1">
                  <c:v>Dining</c:v>
                </c:pt>
                <c:pt idx="2">
                  <c:v>Entertainment</c:v>
                </c:pt>
                <c:pt idx="3">
                  <c:v>Freelance</c:v>
                </c:pt>
                <c:pt idx="4">
                  <c:v>Groceries</c:v>
                </c:pt>
                <c:pt idx="5">
                  <c:v>Healthcare</c:v>
                </c:pt>
                <c:pt idx="6">
                  <c:v>Interest</c:v>
                </c:pt>
                <c:pt idx="7">
                  <c:v>Investment</c:v>
                </c:pt>
                <c:pt idx="8">
                  <c:v>Rent</c:v>
                </c:pt>
                <c:pt idx="9">
                  <c:v>Salary</c:v>
                </c:pt>
                <c:pt idx="10">
                  <c:v>Shopping</c:v>
                </c:pt>
                <c:pt idx="11">
                  <c:v>Subscriptions</c:v>
                </c:pt>
                <c:pt idx="12">
                  <c:v>Transport</c:v>
                </c:pt>
                <c:pt idx="13">
                  <c:v>Travel</c:v>
                </c:pt>
                <c:pt idx="14">
                  <c:v>Utilities</c:v>
                </c:pt>
              </c:strCache>
            </c:strRef>
          </c:cat>
          <c:val>
            <c:numRef>
              <c:f>'Category,Month wise Expenses'!$D$5:$D$20</c:f>
              <c:numCache>
                <c:formatCode>General</c:formatCode>
                <c:ptCount val="15"/>
                <c:pt idx="0">
                  <c:v>99065.27</c:v>
                </c:pt>
                <c:pt idx="2">
                  <c:v>13351.68</c:v>
                </c:pt>
                <c:pt idx="4">
                  <c:v>27697.480000000003</c:v>
                </c:pt>
                <c:pt idx="5">
                  <c:v>7591.46</c:v>
                </c:pt>
                <c:pt idx="6">
                  <c:v>58354.14</c:v>
                </c:pt>
                <c:pt idx="7">
                  <c:v>38898.25</c:v>
                </c:pt>
                <c:pt idx="8">
                  <c:v>43321.880000000005</c:v>
                </c:pt>
                <c:pt idx="9">
                  <c:v>75903.91</c:v>
                </c:pt>
                <c:pt idx="11">
                  <c:v>51035.53</c:v>
                </c:pt>
                <c:pt idx="12">
                  <c:v>70738.210000000006</c:v>
                </c:pt>
                <c:pt idx="13">
                  <c:v>27726.75</c:v>
                </c:pt>
                <c:pt idx="14">
                  <c:v>21647.73</c:v>
                </c:pt>
              </c:numCache>
            </c:numRef>
          </c:val>
          <c:extLst>
            <c:ext xmlns:c16="http://schemas.microsoft.com/office/drawing/2014/chart" uri="{C3380CC4-5D6E-409C-BE32-E72D297353CC}">
              <c16:uniqueId val="{00000002-66CB-4B7C-8546-DAC853440AEB}"/>
            </c:ext>
          </c:extLst>
        </c:ser>
        <c:dLbls>
          <c:showLegendKey val="0"/>
          <c:showVal val="0"/>
          <c:showCatName val="0"/>
          <c:showSerName val="0"/>
          <c:showPercent val="0"/>
          <c:showBubbleSize val="0"/>
        </c:dLbls>
        <c:gapWidth val="219"/>
        <c:overlap val="-27"/>
        <c:axId val="742369168"/>
        <c:axId val="742366768"/>
      </c:barChart>
      <c:catAx>
        <c:axId val="7423691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2366768"/>
        <c:crosses val="autoZero"/>
        <c:auto val="1"/>
        <c:lblAlgn val="ctr"/>
        <c:lblOffset val="100"/>
        <c:noMultiLvlLbl val="0"/>
      </c:catAx>
      <c:valAx>
        <c:axId val="7423667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23691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[personal_budget_dataset.xlsx]Actual Spent Vs Budget!PivotTable3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bg1"/>
                </a:solidFill>
              </a:rPr>
              <a:t>Budget Vs Actual Spent</a:t>
            </a:r>
          </a:p>
        </c:rich>
      </c:tx>
      <c:overlay val="0"/>
      <c:spPr>
        <a:solidFill>
          <a:schemeClr val="tx1">
            <a:lumMod val="95000"/>
            <a:lumOff val="5000"/>
          </a:schemeClr>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'Actual Spent Vs Budget'!$B$3</c:f>
              <c:strCache>
                <c:ptCount val="1"/>
                <c:pt idx="0">
                  <c:v>Sum of Budget</c:v>
                </c:pt>
              </c:strCache>
            </c:strRef>
          </c:tx>
          <c:spPr>
            <a:solidFill>
              <a:schemeClr val="accent1"/>
            </a:solidFill>
            <a:ln>
              <a:noFill/>
            </a:ln>
            <a:effectLst/>
          </c:spPr>
          <c:invertIfNegative val="0"/>
          <c:cat>
            <c:strRef>
              <c:f>'Actual Spent Vs Budget'!$A$4:$A$19</c:f>
              <c:strCache>
                <c:ptCount val="15"/>
                <c:pt idx="0">
                  <c:v>Bonus</c:v>
                </c:pt>
                <c:pt idx="1">
                  <c:v>Dining</c:v>
                </c:pt>
                <c:pt idx="2">
                  <c:v>Entertainment</c:v>
                </c:pt>
                <c:pt idx="3">
                  <c:v>Freelance</c:v>
                </c:pt>
                <c:pt idx="4">
                  <c:v>Groceries</c:v>
                </c:pt>
                <c:pt idx="5">
                  <c:v>Healthcare</c:v>
                </c:pt>
                <c:pt idx="6">
                  <c:v>Interest</c:v>
                </c:pt>
                <c:pt idx="7">
                  <c:v>Investment</c:v>
                </c:pt>
                <c:pt idx="8">
                  <c:v>Rent</c:v>
                </c:pt>
                <c:pt idx="9">
                  <c:v>Salary</c:v>
                </c:pt>
                <c:pt idx="10">
                  <c:v>Shopping</c:v>
                </c:pt>
                <c:pt idx="11">
                  <c:v>Subscriptions</c:v>
                </c:pt>
                <c:pt idx="12">
                  <c:v>Transport</c:v>
                </c:pt>
                <c:pt idx="13">
                  <c:v>Travel</c:v>
                </c:pt>
                <c:pt idx="14">
                  <c:v>Utilities</c:v>
                </c:pt>
              </c:strCache>
            </c:strRef>
          </c:cat>
          <c:val>
            <c:numRef>
              <c:f>'Actual Spent Vs Budget'!$B$4:$B$19</c:f>
              <c:numCache>
                <c:formatCode>General</c:formatCode>
                <c:ptCount val="15"/>
                <c:pt idx="0">
                  <c:v>0</c:v>
                </c:pt>
                <c:pt idx="1">
                  <c:v>15000</c:v>
                </c:pt>
                <c:pt idx="2">
                  <c:v>5000</c:v>
                </c:pt>
                <c:pt idx="3">
                  <c:v>0</c:v>
                </c:pt>
                <c:pt idx="4">
                  <c:v>2000</c:v>
                </c:pt>
                <c:pt idx="5">
                  <c:v>10000</c:v>
                </c:pt>
                <c:pt idx="6">
                  <c:v>0</c:v>
                </c:pt>
                <c:pt idx="7">
                  <c:v>0</c:v>
                </c:pt>
                <c:pt idx="8">
                  <c:v>15000</c:v>
                </c:pt>
                <c:pt idx="9">
                  <c:v>0</c:v>
                </c:pt>
                <c:pt idx="10">
                  <c:v>10000</c:v>
                </c:pt>
                <c:pt idx="11">
                  <c:v>10000</c:v>
                </c:pt>
                <c:pt idx="12">
                  <c:v>10000</c:v>
                </c:pt>
                <c:pt idx="13">
                  <c:v>5000</c:v>
                </c:pt>
                <c:pt idx="14">
                  <c:v>10000</c:v>
                </c:pt>
              </c:numCache>
            </c:numRef>
          </c:val>
          <c:extLst>
            <c:ext xmlns:c16="http://schemas.microsoft.com/office/drawing/2014/chart" uri="{C3380CC4-5D6E-409C-BE32-E72D297353CC}">
              <c16:uniqueId val="{00000000-9E46-433C-A30B-D7951C23F9D1}"/>
            </c:ext>
          </c:extLst>
        </c:ser>
        <c:ser>
          <c:idx val="1"/>
          <c:order val="1"/>
          <c:tx>
            <c:strRef>
              <c:f>'Actual Spent Vs Budget'!$C$3</c:f>
              <c:strCache>
                <c:ptCount val="1"/>
                <c:pt idx="0">
                  <c:v>Sum of Actual</c:v>
                </c:pt>
              </c:strCache>
            </c:strRef>
          </c:tx>
          <c:spPr>
            <a:solidFill>
              <a:schemeClr val="accent2"/>
            </a:solidFill>
            <a:ln>
              <a:noFill/>
            </a:ln>
            <a:effectLst/>
          </c:spPr>
          <c:invertIfNegative val="0"/>
          <c:cat>
            <c:strRef>
              <c:f>'Actual Spent Vs Budget'!$A$4:$A$19</c:f>
              <c:strCache>
                <c:ptCount val="15"/>
                <c:pt idx="0">
                  <c:v>Bonus</c:v>
                </c:pt>
                <c:pt idx="1">
                  <c:v>Dining</c:v>
                </c:pt>
                <c:pt idx="2">
                  <c:v>Entertainment</c:v>
                </c:pt>
                <c:pt idx="3">
                  <c:v>Freelance</c:v>
                </c:pt>
                <c:pt idx="4">
                  <c:v>Groceries</c:v>
                </c:pt>
                <c:pt idx="5">
                  <c:v>Healthcare</c:v>
                </c:pt>
                <c:pt idx="6">
                  <c:v>Interest</c:v>
                </c:pt>
                <c:pt idx="7">
                  <c:v>Investment</c:v>
                </c:pt>
                <c:pt idx="8">
                  <c:v>Rent</c:v>
                </c:pt>
                <c:pt idx="9">
                  <c:v>Salary</c:v>
                </c:pt>
                <c:pt idx="10">
                  <c:v>Shopping</c:v>
                </c:pt>
                <c:pt idx="11">
                  <c:v>Subscriptions</c:v>
                </c:pt>
                <c:pt idx="12">
                  <c:v>Transport</c:v>
                </c:pt>
                <c:pt idx="13">
                  <c:v>Travel</c:v>
                </c:pt>
                <c:pt idx="14">
                  <c:v>Utilities</c:v>
                </c:pt>
              </c:strCache>
            </c:strRef>
          </c:cat>
          <c:val>
            <c:numRef>
              <c:f>'Actual Spent Vs Budget'!$C$4:$C$19</c:f>
              <c:numCache>
                <c:formatCode>General</c:formatCode>
                <c:ptCount val="15"/>
                <c:pt idx="0">
                  <c:v>0</c:v>
                </c:pt>
                <c:pt idx="1">
                  <c:v>29886.22</c:v>
                </c:pt>
                <c:pt idx="2">
                  <c:v>9198.77</c:v>
                </c:pt>
                <c:pt idx="3">
                  <c:v>0</c:v>
                </c:pt>
                <c:pt idx="4">
                  <c:v>82922.539999999994</c:v>
                </c:pt>
                <c:pt idx="5">
                  <c:v>29807.39</c:v>
                </c:pt>
                <c:pt idx="6">
                  <c:v>0</c:v>
                </c:pt>
                <c:pt idx="7">
                  <c:v>0</c:v>
                </c:pt>
                <c:pt idx="8">
                  <c:v>0</c:v>
                </c:pt>
                <c:pt idx="9">
                  <c:v>0</c:v>
                </c:pt>
                <c:pt idx="10">
                  <c:v>4841.16</c:v>
                </c:pt>
                <c:pt idx="11">
                  <c:v>27807.33</c:v>
                </c:pt>
                <c:pt idx="12">
                  <c:v>49516.32</c:v>
                </c:pt>
                <c:pt idx="13">
                  <c:v>37462.04</c:v>
                </c:pt>
                <c:pt idx="14">
                  <c:v>12778.56</c:v>
                </c:pt>
              </c:numCache>
            </c:numRef>
          </c:val>
          <c:extLst>
            <c:ext xmlns:c16="http://schemas.microsoft.com/office/drawing/2014/chart" uri="{C3380CC4-5D6E-409C-BE32-E72D297353CC}">
              <c16:uniqueId val="{00000001-9E46-433C-A30B-D7951C23F9D1}"/>
            </c:ext>
          </c:extLst>
        </c:ser>
        <c:dLbls>
          <c:dLblPos val="outEnd"/>
          <c:showLegendKey val="0"/>
          <c:showVal val="0"/>
          <c:showCatName val="0"/>
          <c:showSerName val="0"/>
          <c:showPercent val="0"/>
          <c:showBubbleSize val="0"/>
        </c:dLbls>
        <c:gapWidth val="219"/>
        <c:overlap val="-27"/>
        <c:axId val="799105232"/>
        <c:axId val="799104752"/>
      </c:barChart>
      <c:catAx>
        <c:axId val="7991052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9104752"/>
        <c:crosses val="autoZero"/>
        <c:auto val="1"/>
        <c:lblAlgn val="ctr"/>
        <c:lblOffset val="100"/>
        <c:noMultiLvlLbl val="0"/>
      </c:catAx>
      <c:valAx>
        <c:axId val="79910475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91052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[personal_budget_dataset.xlsx]Income Vs Expenses!PivotTable4</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bg1"/>
                </a:solidFill>
              </a:rPr>
              <a:t>Income</a:t>
            </a:r>
            <a:r>
              <a:rPr lang="en-US" baseline="0">
                <a:solidFill>
                  <a:schemeClr val="bg1"/>
                </a:solidFill>
              </a:rPr>
              <a:t> Vs Expenses</a:t>
            </a:r>
            <a:endParaRPr lang="en-US">
              <a:solidFill>
                <a:schemeClr val="bg1"/>
              </a:solidFill>
            </a:endParaRPr>
          </a:p>
        </c:rich>
      </c:tx>
      <c:overlay val="0"/>
      <c:spPr>
        <a:solidFill>
          <a:srgbClr val="002060"/>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'Income Vs Expenses'!$B$3:$B$4</c:f>
              <c:strCache>
                <c:ptCount val="1"/>
                <c:pt idx="0">
                  <c:v>Expense</c:v>
                </c:pt>
              </c:strCache>
            </c:strRef>
          </c:tx>
          <c:spPr>
            <a:solidFill>
              <a:schemeClr val="accent2">
                <a:shade val="76000"/>
              </a:schemeClr>
            </a:solidFill>
            <a:ln>
              <a:noFill/>
            </a:ln>
            <a:effectLst/>
          </c:spPr>
          <c:invertIfNegative val="0"/>
          <c:cat>
            <c:strRef>
              <c:f>'Income Vs Expenses'!$A$5:$A$8</c:f>
              <c:strCache>
                <c:ptCount val="3"/>
                <c:pt idx="0">
                  <c:v>Jan</c:v>
                </c:pt>
                <c:pt idx="1">
                  <c:v>Feb</c:v>
                </c:pt>
                <c:pt idx="2">
                  <c:v>Mar</c:v>
                </c:pt>
              </c:strCache>
            </c:strRef>
          </c:cat>
          <c:val>
            <c:numRef>
              <c:f>'Income Vs Expenses'!$B$5:$B$8</c:f>
              <c:numCache>
                <c:formatCode>_("$"* #,##0.00_);_("$"* \(#,##0.00\);_("$"* "-"??_);_(@_)</c:formatCode>
                <c:ptCount val="3"/>
                <c:pt idx="0">
                  <c:v>284220.33000000007</c:v>
                </c:pt>
                <c:pt idx="1">
                  <c:v>219217.40999999997</c:v>
                </c:pt>
                <c:pt idx="2">
                  <c:v>263110.72000000003</c:v>
                </c:pt>
              </c:numCache>
            </c:numRef>
          </c:val>
          <c:extLst>
            <c:ext xmlns:c16="http://schemas.microsoft.com/office/drawing/2014/chart" uri="{C3380CC4-5D6E-409C-BE32-E72D297353CC}">
              <c16:uniqueId val="{00000000-48B2-4198-BAB4-0B3E83CA63A5}"/>
            </c:ext>
          </c:extLst>
        </c:ser>
        <c:ser>
          <c:idx val="1"/>
          <c:order val="1"/>
          <c:tx>
            <c:strRef>
              <c:f>'Income Vs Expenses'!$C$3:$C$4</c:f>
              <c:strCache>
                <c:ptCount val="1"/>
                <c:pt idx="0">
                  <c:v>Income</c:v>
                </c:pt>
              </c:strCache>
            </c:strRef>
          </c:tx>
          <c:spPr>
            <a:solidFill>
              <a:schemeClr val="accent2">
                <a:tint val="77000"/>
              </a:schemeClr>
            </a:solidFill>
            <a:ln>
              <a:noFill/>
            </a:ln>
            <a:effectLst/>
          </c:spPr>
          <c:invertIfNegative val="0"/>
          <c:cat>
            <c:strRef>
              <c:f>'Income Vs Expenses'!$A$5:$A$8</c:f>
              <c:strCache>
                <c:ptCount val="3"/>
                <c:pt idx="0">
                  <c:v>Jan</c:v>
                </c:pt>
                <c:pt idx="1">
                  <c:v>Feb</c:v>
                </c:pt>
                <c:pt idx="2">
                  <c:v>Mar</c:v>
                </c:pt>
              </c:strCache>
            </c:strRef>
          </c:cat>
          <c:val>
            <c:numRef>
              <c:f>'Income Vs Expenses'!$C$5:$C$8</c:f>
              <c:numCache>
                <c:formatCode>_("$"* #,##0.00_);_("$"* \(#,##0.00\);_("$"* "-"??_);_(@_)</c:formatCode>
                <c:ptCount val="3"/>
                <c:pt idx="0">
                  <c:v>403294.23</c:v>
                </c:pt>
                <c:pt idx="1">
                  <c:v>231981.05000000002</c:v>
                </c:pt>
                <c:pt idx="2">
                  <c:v>272221.57000000007</c:v>
                </c:pt>
              </c:numCache>
            </c:numRef>
          </c:val>
          <c:extLst>
            <c:ext xmlns:c16="http://schemas.microsoft.com/office/drawing/2014/chart" uri="{C3380CC4-5D6E-409C-BE32-E72D297353CC}">
              <c16:uniqueId val="{00000001-48B2-4198-BAB4-0B3E83CA63A5}"/>
            </c:ext>
          </c:extLst>
        </c:ser>
        <c:dLbls>
          <c:showLegendKey val="0"/>
          <c:showVal val="0"/>
          <c:showCatName val="0"/>
          <c:showSerName val="0"/>
          <c:showPercent val="0"/>
          <c:showBubbleSize val="0"/>
        </c:dLbls>
        <c:gapWidth val="219"/>
        <c:overlap val="-27"/>
        <c:axId val="207148560"/>
        <c:axId val="207149520"/>
      </c:barChart>
      <c:catAx>
        <c:axId val="207148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149520"/>
        <c:crosses val="autoZero"/>
        <c:auto val="1"/>
        <c:lblAlgn val="ctr"/>
        <c:lblOffset val="100"/>
        <c:noMultiLvlLbl val="0"/>
      </c:catAx>
      <c:valAx>
        <c:axId val="207149520"/>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1485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[personal_budget_dataset.xlsx]Expenses by Category!PivotTable1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bg1"/>
                </a:solidFill>
              </a:rPr>
              <a:t>Expenses</a:t>
            </a:r>
            <a:r>
              <a:rPr lang="en-US" baseline="0">
                <a:solidFill>
                  <a:schemeClr val="bg1"/>
                </a:solidFill>
              </a:rPr>
              <a:t> by Category</a:t>
            </a:r>
            <a:endParaRPr lang="en-US">
              <a:solidFill>
                <a:schemeClr val="bg1"/>
              </a:solidFill>
            </a:endParaRPr>
          </a:p>
        </c:rich>
      </c:tx>
      <c:overlay val="0"/>
      <c:spPr>
        <a:solidFill>
          <a:schemeClr val="accent2">
            <a:lumMod val="50000"/>
          </a:schemeClr>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s>
    <c:plotArea>
      <c:layout/>
      <c:doughnutChart>
        <c:varyColors val="1"/>
        <c:ser>
          <c:idx val="0"/>
          <c:order val="0"/>
          <c:tx>
            <c:strRef>
              <c:f>'Expenses by Category'!$B$3:$B$4</c:f>
              <c:strCache>
                <c:ptCount val="1"/>
                <c:pt idx="0">
                  <c:v>Expense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62A-44D5-934E-76236825C49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62A-44D5-934E-76236825C49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62A-44D5-934E-76236825C491}"/>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A62A-44D5-934E-76236825C491}"/>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A62A-44D5-934E-76236825C491}"/>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A62A-44D5-934E-76236825C491}"/>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A62A-44D5-934E-76236825C491}"/>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A62A-44D5-934E-76236825C491}"/>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A62A-44D5-934E-76236825C491}"/>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A62A-44D5-934E-76236825C491}"/>
              </c:ext>
            </c:extLst>
          </c:dPt>
          <c:cat>
            <c:strRef>
              <c:f>'Expenses by Category'!$A$5:$A$15</c:f>
              <c:strCache>
                <c:ptCount val="10"/>
                <c:pt idx="0">
                  <c:v>Dining</c:v>
                </c:pt>
                <c:pt idx="1">
                  <c:v>Entertainment</c:v>
                </c:pt>
                <c:pt idx="2">
                  <c:v>Groceries</c:v>
                </c:pt>
                <c:pt idx="3">
                  <c:v>Healthcare</c:v>
                </c:pt>
                <c:pt idx="4">
                  <c:v>Rent</c:v>
                </c:pt>
                <c:pt idx="5">
                  <c:v>Shopping</c:v>
                </c:pt>
                <c:pt idx="6">
                  <c:v>Subscriptions</c:v>
                </c:pt>
                <c:pt idx="7">
                  <c:v>Transport</c:v>
                </c:pt>
                <c:pt idx="8">
                  <c:v>Travel</c:v>
                </c:pt>
                <c:pt idx="9">
                  <c:v>Utilities</c:v>
                </c:pt>
              </c:strCache>
            </c:strRef>
          </c:cat>
          <c:val>
            <c:numRef>
              <c:f>'Expenses by Category'!$B$5:$B$15</c:f>
              <c:numCache>
                <c:formatCode>_("$"* #,##0.00_);_("$"* \(#,##0.00\);_("$"* "-"??_);_(@_)</c:formatCode>
                <c:ptCount val="10"/>
                <c:pt idx="0">
                  <c:v>54542.020000000004</c:v>
                </c:pt>
                <c:pt idx="1">
                  <c:v>22550.45</c:v>
                </c:pt>
                <c:pt idx="2">
                  <c:v>129961.10999999999</c:v>
                </c:pt>
                <c:pt idx="3">
                  <c:v>57612.3</c:v>
                </c:pt>
                <c:pt idx="4">
                  <c:v>67457.59</c:v>
                </c:pt>
                <c:pt idx="5">
                  <c:v>29053.359999999997</c:v>
                </c:pt>
                <c:pt idx="6">
                  <c:v>115638.47000000002</c:v>
                </c:pt>
                <c:pt idx="7">
                  <c:v>166786.57</c:v>
                </c:pt>
                <c:pt idx="8">
                  <c:v>78317.429999999993</c:v>
                </c:pt>
                <c:pt idx="9">
                  <c:v>44629.159999999996</c:v>
                </c:pt>
              </c:numCache>
            </c:numRef>
          </c:val>
          <c:extLst>
            <c:ext xmlns:c16="http://schemas.microsoft.com/office/drawing/2014/chart" uri="{C3380CC4-5D6E-409C-BE32-E72D297353CC}">
              <c16:uniqueId val="{00000014-A62A-44D5-934E-76236825C491}"/>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[personal_budget_dataset.xlsx]Monthly Trend of Groceries!PivotTable4</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bg1"/>
                </a:solidFill>
              </a:rPr>
              <a:t>Monthly Trend of Groceries</a:t>
            </a:r>
          </a:p>
        </c:rich>
      </c:tx>
      <c:overlay val="0"/>
      <c:spPr>
        <a:solidFill>
          <a:srgbClr val="FF0000"/>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3"/>
          </a:solidFill>
          <a:ln w="28575" cap="rnd">
            <a:solidFill>
              <a:schemeClr val="accent3"/>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3"/>
          </a:solidFill>
          <a:ln w="28575" cap="rnd">
            <a:solidFill>
              <a:schemeClr val="accent3"/>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3"/>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'Monthly Trend of Groceries'!$B$3:$B$4</c:f>
              <c:strCache>
                <c:ptCount val="1"/>
                <c:pt idx="0">
                  <c:v>Groceries</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'Monthly Trend of Groceries'!$A$5:$A$8</c:f>
              <c:strCache>
                <c:ptCount val="3"/>
                <c:pt idx="0">
                  <c:v>Jan</c:v>
                </c:pt>
                <c:pt idx="1">
                  <c:v>Feb</c:v>
                </c:pt>
                <c:pt idx="2">
                  <c:v>Mar</c:v>
                </c:pt>
              </c:strCache>
            </c:strRef>
          </c:cat>
          <c:val>
            <c:numRef>
              <c:f>'Monthly Trend of Groceries'!$B$5:$B$8</c:f>
              <c:numCache>
                <c:formatCode>General</c:formatCode>
                <c:ptCount val="3"/>
                <c:pt idx="0">
                  <c:v>82922.540000000008</c:v>
                </c:pt>
                <c:pt idx="1">
                  <c:v>19341.09</c:v>
                </c:pt>
                <c:pt idx="2">
                  <c:v>27697.480000000003</c:v>
                </c:pt>
              </c:numCache>
            </c:numRef>
          </c:val>
          <c:smooth val="0"/>
          <c:extLst>
            <c:ext xmlns:c16="http://schemas.microsoft.com/office/drawing/2014/chart" uri="{C3380CC4-5D6E-409C-BE32-E72D297353CC}">
              <c16:uniqueId val="{00000000-55D1-4912-B1E7-39E47CDD36EC}"/>
            </c:ext>
          </c:extLst>
        </c:ser>
        <c:dLbls>
          <c:dLblPos val="t"/>
          <c:showLegendKey val="0"/>
          <c:showVal val="1"/>
          <c:showCatName val="0"/>
          <c:showSerName val="0"/>
          <c:showPercent val="0"/>
          <c:showBubbleSize val="0"/>
        </c:dLbls>
        <c:marker val="1"/>
        <c:smooth val="0"/>
        <c:axId val="691695360"/>
        <c:axId val="691695840"/>
      </c:lineChart>
      <c:catAx>
        <c:axId val="6916953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1695840"/>
        <c:crosses val="autoZero"/>
        <c:auto val="1"/>
        <c:lblAlgn val="ctr"/>
        <c:lblOffset val="100"/>
        <c:noMultiLvlLbl val="0"/>
      </c:catAx>
      <c:valAx>
        <c:axId val="69169584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16953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5">
  <a:schemeClr val="accent2"/>
</cs:colorStyle>
</file>

<file path=xl/charts/colors10.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withinLinear" id="15">
  <a:schemeClr val="accent2"/>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6">
  <a:schemeClr val="accent3"/>
</cs:colorStyle>
</file>

<file path=xl/charts/colors5.xml><?xml version="1.0" encoding="utf-8"?>
<cs:colorStyle xmlns:cs="http://schemas.microsoft.com/office/drawing/2012/chartStyle" xmlns:a="http://schemas.openxmlformats.org/drawingml/2006/main" meth="withinLinear" id="15">
  <a:schemeClr val="accent2"/>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withinLinear" id="15">
  <a:schemeClr val="accent2"/>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withinLinear" id="16">
  <a:schemeClr val="accent3"/>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4</xdr:col>
      <xdr:colOff>552450</xdr:colOff>
      <xdr:row>2</xdr:row>
      <xdr:rowOff>71437</xdr:rowOff>
    </xdr:from>
    <xdr:to>
      <xdr:col>12</xdr:col>
      <xdr:colOff>247650</xdr:colOff>
      <xdr:row>16</xdr:row>
      <xdr:rowOff>147637</xdr:rowOff>
    </xdr:to>
    <xdr:graphicFrame macro="">
      <xdr:nvGraphicFramePr>
        <xdr:cNvPr id="2" name="Chart 1">
          <a:extLst>
            <a:ext uri="{FF2B5EF4-FFF2-40B4-BE49-F238E27FC236}">
              <a16:creationId xmlns:a16="http://schemas.microsoft.com/office/drawing/2014/main" id="{BBECF9C1-679F-1E40-79E3-42C34F411E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428625</xdr:colOff>
      <xdr:row>2</xdr:row>
      <xdr:rowOff>23812</xdr:rowOff>
    </xdr:from>
    <xdr:to>
      <xdr:col>10</xdr:col>
      <xdr:colOff>590550</xdr:colOff>
      <xdr:row>16</xdr:row>
      <xdr:rowOff>100012</xdr:rowOff>
    </xdr:to>
    <xdr:graphicFrame macro="">
      <xdr:nvGraphicFramePr>
        <xdr:cNvPr id="2" name="Chart 1">
          <a:extLst>
            <a:ext uri="{FF2B5EF4-FFF2-40B4-BE49-F238E27FC236}">
              <a16:creationId xmlns:a16="http://schemas.microsoft.com/office/drawing/2014/main" id="{0B18091B-7CC4-94A9-2821-05823F35766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333375</xdr:colOff>
      <xdr:row>2</xdr:row>
      <xdr:rowOff>61912</xdr:rowOff>
    </xdr:from>
    <xdr:to>
      <xdr:col>10</xdr:col>
      <xdr:colOff>495300</xdr:colOff>
      <xdr:row>16</xdr:row>
      <xdr:rowOff>138112</xdr:rowOff>
    </xdr:to>
    <xdr:graphicFrame macro="">
      <xdr:nvGraphicFramePr>
        <xdr:cNvPr id="2" name="Chart 1">
          <a:extLst>
            <a:ext uri="{FF2B5EF4-FFF2-40B4-BE49-F238E27FC236}">
              <a16:creationId xmlns:a16="http://schemas.microsoft.com/office/drawing/2014/main" id="{6123BAD8-B4C2-763E-354C-60BDDBA6AC0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371475</xdr:colOff>
      <xdr:row>2</xdr:row>
      <xdr:rowOff>138112</xdr:rowOff>
    </xdr:from>
    <xdr:to>
      <xdr:col>9</xdr:col>
      <xdr:colOff>561975</xdr:colOff>
      <xdr:row>17</xdr:row>
      <xdr:rowOff>23812</xdr:rowOff>
    </xdr:to>
    <xdr:graphicFrame macro="">
      <xdr:nvGraphicFramePr>
        <xdr:cNvPr id="2" name="Chart 1">
          <a:extLst>
            <a:ext uri="{FF2B5EF4-FFF2-40B4-BE49-F238E27FC236}">
              <a16:creationId xmlns:a16="http://schemas.microsoft.com/office/drawing/2014/main" id="{621945DB-B011-AB61-0C46-1E01480B79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419100</xdr:colOff>
      <xdr:row>6</xdr:row>
      <xdr:rowOff>14287</xdr:rowOff>
    </xdr:from>
    <xdr:to>
      <xdr:col>13</xdr:col>
      <xdr:colOff>114300</xdr:colOff>
      <xdr:row>20</xdr:row>
      <xdr:rowOff>90487</xdr:rowOff>
    </xdr:to>
    <xdr:graphicFrame macro="">
      <xdr:nvGraphicFramePr>
        <xdr:cNvPr id="2" name="Chart 1">
          <a:extLst>
            <a:ext uri="{FF2B5EF4-FFF2-40B4-BE49-F238E27FC236}">
              <a16:creationId xmlns:a16="http://schemas.microsoft.com/office/drawing/2014/main" id="{27CB519D-F5EA-DC64-DA7F-FC33A1DA77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5</xdr:col>
      <xdr:colOff>76200</xdr:colOff>
      <xdr:row>3</xdr:row>
      <xdr:rowOff>80962</xdr:rowOff>
    </xdr:from>
    <xdr:to>
      <xdr:col>12</xdr:col>
      <xdr:colOff>381000</xdr:colOff>
      <xdr:row>17</xdr:row>
      <xdr:rowOff>157162</xdr:rowOff>
    </xdr:to>
    <xdr:graphicFrame macro="">
      <xdr:nvGraphicFramePr>
        <xdr:cNvPr id="2" name="Chart 1">
          <a:extLst>
            <a:ext uri="{FF2B5EF4-FFF2-40B4-BE49-F238E27FC236}">
              <a16:creationId xmlns:a16="http://schemas.microsoft.com/office/drawing/2014/main" id="{26DFA0C8-52A8-4713-9A2F-CEA8BE1CE40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4</xdr:col>
      <xdr:colOff>28575</xdr:colOff>
      <xdr:row>0</xdr:row>
      <xdr:rowOff>9525</xdr:rowOff>
    </xdr:from>
    <xdr:to>
      <xdr:col>18</xdr:col>
      <xdr:colOff>0</xdr:colOff>
      <xdr:row>3</xdr:row>
      <xdr:rowOff>19050</xdr:rowOff>
    </xdr:to>
    <xdr:sp macro="" textlink="">
      <xdr:nvSpPr>
        <xdr:cNvPr id="2" name="Rectangle 1">
          <a:extLst>
            <a:ext uri="{FF2B5EF4-FFF2-40B4-BE49-F238E27FC236}">
              <a16:creationId xmlns:a16="http://schemas.microsoft.com/office/drawing/2014/main" id="{6A77F2F2-B894-930F-5A43-0D0D2702A183}"/>
            </a:ext>
          </a:extLst>
        </xdr:cNvPr>
        <xdr:cNvSpPr/>
      </xdr:nvSpPr>
      <xdr:spPr>
        <a:xfrm>
          <a:off x="2466975" y="9525"/>
          <a:ext cx="8505825" cy="581025"/>
        </a:xfrm>
        <a:prstGeom prst="rect">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ctr"/>
        <a:lstStyle/>
        <a:p>
          <a:pPr algn="ctr"/>
          <a:r>
            <a:rPr lang="en-US" sz="3200" kern="1200">
              <a:solidFill>
                <a:srgbClr val="002060"/>
              </a:solidFill>
              <a:latin typeface="Times New Roman" panose="02020603050405020304" pitchFamily="18" charset="0"/>
              <a:cs typeface="Times New Roman" panose="02020603050405020304" pitchFamily="18" charset="0"/>
            </a:rPr>
            <a:t>Personal Budget Tracker Analysis</a:t>
          </a:r>
        </a:p>
      </xdr:txBody>
    </xdr:sp>
    <xdr:clientData/>
  </xdr:twoCellAnchor>
  <xdr:twoCellAnchor>
    <xdr:from>
      <xdr:col>2</xdr:col>
      <xdr:colOff>152400</xdr:colOff>
      <xdr:row>5</xdr:row>
      <xdr:rowOff>9525</xdr:rowOff>
    </xdr:from>
    <xdr:to>
      <xdr:col>7</xdr:col>
      <xdr:colOff>466725</xdr:colOff>
      <xdr:row>19</xdr:row>
      <xdr:rowOff>85725</xdr:rowOff>
    </xdr:to>
    <xdr:graphicFrame macro="">
      <xdr:nvGraphicFramePr>
        <xdr:cNvPr id="3" name="Chart 2">
          <a:extLst>
            <a:ext uri="{FF2B5EF4-FFF2-40B4-BE49-F238E27FC236}">
              <a16:creationId xmlns:a16="http://schemas.microsoft.com/office/drawing/2014/main" id="{63E07331-8E32-4C63-A86C-E1B92DCDF1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590550</xdr:colOff>
      <xdr:row>5</xdr:row>
      <xdr:rowOff>0</xdr:rowOff>
    </xdr:from>
    <xdr:to>
      <xdr:col>13</xdr:col>
      <xdr:colOff>514350</xdr:colOff>
      <xdr:row>19</xdr:row>
      <xdr:rowOff>76200</xdr:rowOff>
    </xdr:to>
    <xdr:graphicFrame macro="">
      <xdr:nvGraphicFramePr>
        <xdr:cNvPr id="4" name="Chart 3">
          <a:extLst>
            <a:ext uri="{FF2B5EF4-FFF2-40B4-BE49-F238E27FC236}">
              <a16:creationId xmlns:a16="http://schemas.microsoft.com/office/drawing/2014/main" id="{08DEF8D5-9A61-4EF5-AA35-2DC7DEDCDA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276225</xdr:colOff>
      <xdr:row>4</xdr:row>
      <xdr:rowOff>171450</xdr:rowOff>
    </xdr:from>
    <xdr:to>
      <xdr:col>20</xdr:col>
      <xdr:colOff>219075</xdr:colOff>
      <xdr:row>19</xdr:row>
      <xdr:rowOff>57150</xdr:rowOff>
    </xdr:to>
    <xdr:graphicFrame macro="">
      <xdr:nvGraphicFramePr>
        <xdr:cNvPr id="5" name="Chart 4">
          <a:extLst>
            <a:ext uri="{FF2B5EF4-FFF2-40B4-BE49-F238E27FC236}">
              <a16:creationId xmlns:a16="http://schemas.microsoft.com/office/drawing/2014/main" id="{C7BEB170-E51E-4A71-9FBA-5B5ABCE40E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171450</xdr:colOff>
      <xdr:row>20</xdr:row>
      <xdr:rowOff>161925</xdr:rowOff>
    </xdr:from>
    <xdr:to>
      <xdr:col>7</xdr:col>
      <xdr:colOff>447675</xdr:colOff>
      <xdr:row>35</xdr:row>
      <xdr:rowOff>47625</xdr:rowOff>
    </xdr:to>
    <xdr:graphicFrame macro="">
      <xdr:nvGraphicFramePr>
        <xdr:cNvPr id="6" name="Chart 5">
          <a:extLst>
            <a:ext uri="{FF2B5EF4-FFF2-40B4-BE49-F238E27FC236}">
              <a16:creationId xmlns:a16="http://schemas.microsoft.com/office/drawing/2014/main" id="{C9023799-3B2D-4D07-BB00-AA8A4D2770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561975</xdr:colOff>
      <xdr:row>20</xdr:row>
      <xdr:rowOff>180975</xdr:rowOff>
    </xdr:from>
    <xdr:to>
      <xdr:col>13</xdr:col>
      <xdr:colOff>542925</xdr:colOff>
      <xdr:row>35</xdr:row>
      <xdr:rowOff>66675</xdr:rowOff>
    </xdr:to>
    <xdr:graphicFrame macro="">
      <xdr:nvGraphicFramePr>
        <xdr:cNvPr id="7" name="Chart 6">
          <a:extLst>
            <a:ext uri="{FF2B5EF4-FFF2-40B4-BE49-F238E27FC236}">
              <a16:creationId xmlns:a16="http://schemas.microsoft.com/office/drawing/2014/main" id="{03B77110-65A7-41FD-AA02-1A964B039D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285750</xdr:colOff>
      <xdr:row>20</xdr:row>
      <xdr:rowOff>133350</xdr:rowOff>
    </xdr:from>
    <xdr:to>
      <xdr:col>20</xdr:col>
      <xdr:colOff>266700</xdr:colOff>
      <xdr:row>35</xdr:row>
      <xdr:rowOff>19050</xdr:rowOff>
    </xdr:to>
    <xdr:graphicFrame macro="">
      <xdr:nvGraphicFramePr>
        <xdr:cNvPr id="8" name="Chart 7">
          <a:extLst>
            <a:ext uri="{FF2B5EF4-FFF2-40B4-BE49-F238E27FC236}">
              <a16:creationId xmlns:a16="http://schemas.microsoft.com/office/drawing/2014/main" id="{EC726C6D-752E-410E-8764-EF387E04C5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85724</xdr:colOff>
      <xdr:row>0</xdr:row>
      <xdr:rowOff>95250</xdr:rowOff>
    </xdr:from>
    <xdr:to>
      <xdr:col>2</xdr:col>
      <xdr:colOff>95249</xdr:colOff>
      <xdr:row>13</xdr:row>
      <xdr:rowOff>142875</xdr:rowOff>
    </xdr:to>
    <mc:AlternateContent xmlns:mc="http://schemas.openxmlformats.org/markup-compatibility/2006">
      <mc:Choice xmlns:a14="http://schemas.microsoft.com/office/drawing/2010/main" Requires="a14">
        <xdr:graphicFrame macro="">
          <xdr:nvGraphicFramePr>
            <xdr:cNvPr id="13" name="Date">
              <a:extLst>
                <a:ext uri="{FF2B5EF4-FFF2-40B4-BE49-F238E27FC236}">
                  <a16:creationId xmlns:a16="http://schemas.microsoft.com/office/drawing/2014/main" id="{D65E40BD-8140-8C62-22AD-5F1FF7CB6C6C}"/>
                </a:ext>
              </a:extLst>
            </xdr:cNvPr>
            <xdr:cNvGraphicFramePr/>
          </xdr:nvGraphicFramePr>
          <xdr:xfrm>
            <a:off x="0" y="0"/>
            <a:ext cx="0" cy="0"/>
          </xdr:xfrm>
          <a:graphic>
            <a:graphicData uri="http://schemas.microsoft.com/office/drawing/2010/slicer">
              <sle:slicer xmlns:sle="http://schemas.microsoft.com/office/drawing/2010/slicer" name="Date"/>
            </a:graphicData>
          </a:graphic>
        </xdr:graphicFrame>
      </mc:Choice>
      <mc:Fallback>
        <xdr:sp macro="" textlink="">
          <xdr:nvSpPr>
            <xdr:cNvPr id="0" name=""/>
            <xdr:cNvSpPr>
              <a:spLocks noTextEdit="1"/>
            </xdr:cNvSpPr>
          </xdr:nvSpPr>
          <xdr:spPr>
            <a:xfrm>
              <a:off x="85724" y="95250"/>
              <a:ext cx="1228725"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57151</xdr:colOff>
      <xdr:row>20</xdr:row>
      <xdr:rowOff>161925</xdr:rowOff>
    </xdr:from>
    <xdr:to>
      <xdr:col>2</xdr:col>
      <xdr:colOff>47625</xdr:colOff>
      <xdr:row>34</xdr:row>
      <xdr:rowOff>19050</xdr:rowOff>
    </xdr:to>
    <mc:AlternateContent xmlns:mc="http://schemas.openxmlformats.org/markup-compatibility/2006">
      <mc:Choice xmlns:a14="http://schemas.microsoft.com/office/drawing/2010/main" Requires="a14">
        <xdr:graphicFrame macro="">
          <xdr:nvGraphicFramePr>
            <xdr:cNvPr id="14" name="Category">
              <a:extLst>
                <a:ext uri="{FF2B5EF4-FFF2-40B4-BE49-F238E27FC236}">
                  <a16:creationId xmlns:a16="http://schemas.microsoft.com/office/drawing/2014/main" id="{7EC5DC69-B259-7AE6-609D-426E977850CC}"/>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57151" y="3971925"/>
              <a:ext cx="1209674"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85725</xdr:colOff>
      <xdr:row>14</xdr:row>
      <xdr:rowOff>0</xdr:rowOff>
    </xdr:from>
    <xdr:to>
      <xdr:col>2</xdr:col>
      <xdr:colOff>76200</xdr:colOff>
      <xdr:row>19</xdr:row>
      <xdr:rowOff>95249</xdr:rowOff>
    </xdr:to>
    <mc:AlternateContent xmlns:mc="http://schemas.openxmlformats.org/markup-compatibility/2006">
      <mc:Choice xmlns:a14="http://schemas.microsoft.com/office/drawing/2010/main" Requires="a14">
        <xdr:graphicFrame macro="">
          <xdr:nvGraphicFramePr>
            <xdr:cNvPr id="15" name="Type">
              <a:extLst>
                <a:ext uri="{FF2B5EF4-FFF2-40B4-BE49-F238E27FC236}">
                  <a16:creationId xmlns:a16="http://schemas.microsoft.com/office/drawing/2014/main" id="{687D0368-2CFC-3D7B-AB23-46FE8C96A846}"/>
                </a:ext>
              </a:extLst>
            </xdr:cNvPr>
            <xdr:cNvGraphicFramePr/>
          </xdr:nvGraphicFramePr>
          <xdr:xfrm>
            <a:off x="0" y="0"/>
            <a:ext cx="0" cy="0"/>
          </xdr:xfrm>
          <a:graphic>
            <a:graphicData uri="http://schemas.microsoft.com/office/drawing/2010/slicer">
              <sle:slicer xmlns:sle="http://schemas.microsoft.com/office/drawing/2010/slicer" name="Type"/>
            </a:graphicData>
          </a:graphic>
        </xdr:graphicFrame>
      </mc:Choice>
      <mc:Fallback>
        <xdr:sp macro="" textlink="">
          <xdr:nvSpPr>
            <xdr:cNvPr id="0" name=""/>
            <xdr:cNvSpPr>
              <a:spLocks noTextEdit="1"/>
            </xdr:cNvSpPr>
          </xdr:nvSpPr>
          <xdr:spPr>
            <a:xfrm>
              <a:off x="85725" y="2667000"/>
              <a:ext cx="1209675" cy="10477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gadeesh Veuthu" refreshedDate="45927.924341319442" createdVersion="8" refreshedVersion="8" minRefreshableVersion="3" recordCount="100" xr:uid="{D6F8B556-DB55-4219-AA06-F38C3BD330F7}">
  <cacheSource type="worksheet">
    <worksheetSource name="Table1"/>
  </cacheSource>
  <cacheFields count="8">
    <cacheField name="Date" numFmtId="164">
      <sharedItems containsSemiMixedTypes="0" containsNonDate="0" containsDate="1" containsString="0" minDate="2025-01-01T00:00:00" maxDate="2025-04-01T00:00:00" count="61">
        <d v="2025-03-23T00:00:00"/>
        <d v="2025-01-14T00:00:00"/>
        <d v="2025-01-05T00:00:00"/>
        <d v="2025-01-04T00:00:00"/>
        <d v="2025-03-17T00:00:00"/>
        <d v="2025-03-31T00:00:00"/>
        <d v="2025-03-19T00:00:00"/>
        <d v="2025-02-18T00:00:00"/>
        <d v="2025-03-15T00:00:00"/>
        <d v="2025-02-07T00:00:00"/>
        <d v="2025-02-05T00:00:00"/>
        <d v="2025-01-27T00:00:00"/>
        <d v="2025-03-10T00:00:00"/>
        <d v="2025-01-30T00:00:00"/>
        <d v="2025-01-28T00:00:00"/>
        <d v="2025-01-19T00:00:00"/>
        <d v="2025-03-16T00:00:00"/>
        <d v="2025-01-18T00:00:00"/>
        <d v="2025-01-20T00:00:00"/>
        <d v="2025-03-29T00:00:00"/>
        <d v="2025-02-13T00:00:00"/>
        <d v="2025-02-03T00:00:00"/>
        <d v="2025-03-22T00:00:00"/>
        <d v="2025-02-17T00:00:00"/>
        <d v="2025-01-01T00:00:00"/>
        <d v="2025-02-09T00:00:00"/>
        <d v="2025-01-11T00:00:00"/>
        <d v="2025-01-17T00:00:00"/>
        <d v="2025-01-16T00:00:00"/>
        <d v="2025-03-07T00:00:00"/>
        <d v="2025-01-25T00:00:00"/>
        <d v="2025-03-01T00:00:00"/>
        <d v="2025-01-08T00:00:00"/>
        <d v="2025-02-01T00:00:00"/>
        <d v="2025-01-24T00:00:00"/>
        <d v="2025-02-26T00:00:00"/>
        <d v="2025-03-11T00:00:00"/>
        <d v="2025-01-22T00:00:00"/>
        <d v="2025-02-28T00:00:00"/>
        <d v="2025-03-06T00:00:00"/>
        <d v="2025-02-21T00:00:00"/>
        <d v="2025-03-21T00:00:00"/>
        <d v="2025-01-02T00:00:00"/>
        <d v="2025-01-09T00:00:00"/>
        <d v="2025-03-09T00:00:00"/>
        <d v="2025-02-04T00:00:00"/>
        <d v="2025-01-07T00:00:00"/>
        <d v="2025-01-21T00:00:00"/>
        <d v="2025-02-16T00:00:00"/>
        <d v="2025-02-22T00:00:00"/>
        <d v="2025-03-27T00:00:00"/>
        <d v="2025-02-14T00:00:00"/>
        <d v="2025-02-25T00:00:00"/>
        <d v="2025-02-08T00:00:00"/>
        <d v="2025-03-12T00:00:00"/>
        <d v="2025-03-28T00:00:00"/>
        <d v="2025-03-26T00:00:00"/>
        <d v="2025-01-12T00:00:00"/>
        <d v="2025-01-26T00:00:00"/>
        <d v="2025-03-20T00:00:00"/>
        <d v="2025-02-27T00:00:00"/>
      </sharedItems>
      <fieldGroup par="7"/>
    </cacheField>
    <cacheField name="Payee" numFmtId="0">
      <sharedItems count="31">
        <s v="Dividends"/>
        <s v="Spotify"/>
        <s v="Client Project"/>
        <s v="Apartment"/>
        <s v="Concert"/>
        <s v="Employer Pvt Ltd"/>
        <s v="Stock Payout"/>
        <s v="Petrol Pump"/>
        <s v="Cafe"/>
        <s v="Supermarket"/>
        <s v="Water Dept"/>
        <s v="Uber"/>
        <s v="Restaurant"/>
        <s v="Hotel"/>
        <s v="Clinic"/>
        <s v="Bus Service"/>
        <s v="Airlines"/>
        <s v="Mall"/>
        <s v="Amazon Prime"/>
        <s v="Bank Savings"/>
        <s v="Electricity Board"/>
        <s v="Netflix"/>
        <s v="Online Store"/>
        <s v="Upwork"/>
        <s v="Train"/>
        <s v="Fixed Deposit"/>
        <s v="Cinema"/>
        <s v="Taxi Service"/>
        <s v="Fiverr"/>
        <s v="Local Market"/>
        <s v="Pharmacy"/>
      </sharedItems>
    </cacheField>
    <cacheField name="Category" numFmtId="0">
      <sharedItems count="15">
        <s v="Investment"/>
        <s v="Subscriptions"/>
        <s v="Freelance"/>
        <s v="Rent"/>
        <s v="Entertainment"/>
        <s v="Salary"/>
        <s v="Transport"/>
        <s v="Dining"/>
        <s v="Groceries"/>
        <s v="Utilities"/>
        <s v="Travel"/>
        <s v="Healthcare"/>
        <s v="Shopping"/>
        <s v="Interest"/>
        <s v="Bonus"/>
      </sharedItems>
    </cacheField>
    <cacheField name="Type" numFmtId="0">
      <sharedItems count="2">
        <s v="Income"/>
        <s v="Expense"/>
      </sharedItems>
    </cacheField>
    <cacheField name="Amount" numFmtId="44">
      <sharedItems containsSemiMixedTypes="0" containsString="0" containsNumber="1" minValue="133.66" maxValue="59191.99"/>
    </cacheField>
    <cacheField name="Notes" numFmtId="0">
      <sharedItems/>
    </cacheField>
    <cacheField name="Days (Date)" numFmtId="0" databaseField="0">
      <fieldGroup base="0">
        <rangePr groupBy="days" startDate="2025-01-01T00:00:00" endDate="2025-04-01T00:00:00"/>
        <groupItems count="368">
          <s v="&lt;1/1/2025"/>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4/1/2025"/>
        </groupItems>
      </fieldGroup>
    </cacheField>
    <cacheField name="Months (Date)" numFmtId="0" databaseField="0">
      <fieldGroup base="0">
        <rangePr groupBy="months" startDate="2025-01-01T00:00:00" endDate="2025-04-01T00:00:00"/>
        <groupItems count="14">
          <s v="&lt;1/1/2025"/>
          <s v="Jan"/>
          <s v="Feb"/>
          <s v="Mar"/>
          <s v="Apr"/>
          <s v="May"/>
          <s v="Jun"/>
          <s v="Jul"/>
          <s v="Aug"/>
          <s v="Sep"/>
          <s v="Oct"/>
          <s v="Nov"/>
          <s v="Dec"/>
          <s v="&gt;4/1/2025"/>
        </groupItems>
      </fieldGroup>
    </cacheField>
  </cacheFields>
  <extLst>
    <ext xmlns:x14="http://schemas.microsoft.com/office/spreadsheetml/2009/9/main" uri="{725AE2AE-9491-48be-B2B4-4EB974FC3084}">
      <x14:pivotCacheDefinition pivotCacheId="1192932525"/>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gadeesh Veuthu" refreshedDate="45928.426843634261" createdVersion="8" refreshedVersion="8" minRefreshableVersion="3" recordCount="15" xr:uid="{6DF2BE2D-2D8C-4B20-A282-0D0650115865}">
  <cacheSource type="worksheet">
    <worksheetSource ref="A2:E17" sheet="Summary"/>
  </cacheSource>
  <cacheFields count="5">
    <cacheField name="Category" numFmtId="0">
      <sharedItems count="15">
        <s v="Investment"/>
        <s v="Subscriptions"/>
        <s v="Freelance"/>
        <s v="Rent"/>
        <s v="Entertainment"/>
        <s v="Salary"/>
        <s v="Transport"/>
        <s v="Dining"/>
        <s v="Groceries"/>
        <s v="Utilities"/>
        <s v="Travel"/>
        <s v="Healthcare"/>
        <s v="Shopping"/>
        <s v="Interest"/>
        <s v="Bonus"/>
      </sharedItems>
    </cacheField>
    <cacheField name="Budget" numFmtId="0">
      <sharedItems containsSemiMixedTypes="0" containsString="0" containsNumber="1" containsInteger="1" minValue="0" maxValue="15000"/>
    </cacheField>
    <cacheField name="Actual" numFmtId="0">
      <sharedItems containsSemiMixedTypes="0" containsString="0" containsNumber="1" minValue="0" maxValue="82922.539999999994"/>
    </cacheField>
    <cacheField name="Variance" numFmtId="0">
      <sharedItems containsSemiMixedTypes="0" containsString="0" containsNumber="1" minValue="-80922.539999999994" maxValue="15000"/>
    </cacheField>
    <cacheField name="%Spent" numFmtId="0">
      <sharedItems containsSemiMixedTypes="0" containsString="0" containsNumber="1" minValue="0" maxValue="41.461269999999999"/>
    </cacheField>
  </cacheFields>
  <extLst>
    <ext xmlns:x14="http://schemas.microsoft.com/office/spreadsheetml/2009/9/main" uri="{725AE2AE-9491-48be-B2B4-4EB974FC3084}">
      <x14:pivotCacheDefinition pivotCacheId="119984347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x v="0"/>
    <x v="0"/>
    <x v="0"/>
    <x v="0"/>
    <n v="18469.05"/>
    <s v="Investment payment"/>
  </r>
  <r>
    <x v="1"/>
    <x v="1"/>
    <x v="1"/>
    <x v="1"/>
    <n v="1830.08"/>
    <s v="Subscriptions payment"/>
  </r>
  <r>
    <x v="2"/>
    <x v="2"/>
    <x v="2"/>
    <x v="0"/>
    <n v="17796.349999999999"/>
    <s v="Freelance payment"/>
  </r>
  <r>
    <x v="3"/>
    <x v="1"/>
    <x v="1"/>
    <x v="1"/>
    <n v="8448.44"/>
    <s v="Subscriptions payment"/>
  </r>
  <r>
    <x v="4"/>
    <x v="3"/>
    <x v="3"/>
    <x v="1"/>
    <n v="15200.27"/>
    <s v="Rent payment"/>
  </r>
  <r>
    <x v="5"/>
    <x v="4"/>
    <x v="4"/>
    <x v="1"/>
    <n v="3194.04"/>
    <s v="Entertainment payment"/>
  </r>
  <r>
    <x v="1"/>
    <x v="5"/>
    <x v="5"/>
    <x v="0"/>
    <n v="24743.87"/>
    <s v="Salary payment"/>
  </r>
  <r>
    <x v="6"/>
    <x v="3"/>
    <x v="3"/>
    <x v="1"/>
    <n v="14621.66"/>
    <s v="Rent payment"/>
  </r>
  <r>
    <x v="7"/>
    <x v="6"/>
    <x v="0"/>
    <x v="0"/>
    <n v="50617.26"/>
    <s v="Investment payment"/>
  </r>
  <r>
    <x v="8"/>
    <x v="5"/>
    <x v="5"/>
    <x v="0"/>
    <n v="7520.34"/>
    <s v="Salary payment"/>
  </r>
  <r>
    <x v="9"/>
    <x v="7"/>
    <x v="6"/>
    <x v="1"/>
    <n v="17343.02"/>
    <s v="Transport payment"/>
  </r>
  <r>
    <x v="10"/>
    <x v="8"/>
    <x v="7"/>
    <x v="1"/>
    <n v="3336.82"/>
    <s v="Dining payment"/>
  </r>
  <r>
    <x v="11"/>
    <x v="9"/>
    <x v="8"/>
    <x v="1"/>
    <n v="12221.71"/>
    <s v="Groceries payment"/>
  </r>
  <r>
    <x v="12"/>
    <x v="10"/>
    <x v="9"/>
    <x v="1"/>
    <n v="9298.98"/>
    <s v="Utilities payment"/>
  </r>
  <r>
    <x v="0"/>
    <x v="11"/>
    <x v="6"/>
    <x v="1"/>
    <n v="13723.82"/>
    <s v="Transport payment"/>
  </r>
  <r>
    <x v="13"/>
    <x v="12"/>
    <x v="7"/>
    <x v="1"/>
    <n v="8083.18"/>
    <s v="Dining payment"/>
  </r>
  <r>
    <x v="14"/>
    <x v="13"/>
    <x v="10"/>
    <x v="1"/>
    <n v="17539.72"/>
    <s v="Travel payment"/>
  </r>
  <r>
    <x v="14"/>
    <x v="14"/>
    <x v="11"/>
    <x v="1"/>
    <n v="17705.189999999999"/>
    <s v="Healthcare payment"/>
  </r>
  <r>
    <x v="15"/>
    <x v="15"/>
    <x v="6"/>
    <x v="1"/>
    <n v="14925.28"/>
    <s v="Transport payment"/>
  </r>
  <r>
    <x v="16"/>
    <x v="16"/>
    <x v="10"/>
    <x v="1"/>
    <n v="8048.07"/>
    <s v="Travel payment"/>
  </r>
  <r>
    <x v="17"/>
    <x v="9"/>
    <x v="8"/>
    <x v="1"/>
    <n v="15140.06"/>
    <s v="Groceries payment"/>
  </r>
  <r>
    <x v="18"/>
    <x v="14"/>
    <x v="11"/>
    <x v="1"/>
    <n v="11968.54"/>
    <s v="Healthcare payment"/>
  </r>
  <r>
    <x v="7"/>
    <x v="17"/>
    <x v="12"/>
    <x v="1"/>
    <n v="10629.38"/>
    <s v="Shopping payment"/>
  </r>
  <r>
    <x v="19"/>
    <x v="18"/>
    <x v="1"/>
    <x v="1"/>
    <n v="15042.47"/>
    <s v="Subscriptions payment"/>
  </r>
  <r>
    <x v="20"/>
    <x v="19"/>
    <x v="13"/>
    <x v="0"/>
    <n v="13698.68"/>
    <s v="Interest payment"/>
  </r>
  <r>
    <x v="21"/>
    <x v="20"/>
    <x v="9"/>
    <x v="1"/>
    <n v="10202.870000000001"/>
    <s v="Utilities payment"/>
  </r>
  <r>
    <x v="22"/>
    <x v="21"/>
    <x v="1"/>
    <x v="1"/>
    <n v="12218.51"/>
    <s v="Subscriptions payment"/>
  </r>
  <r>
    <x v="23"/>
    <x v="18"/>
    <x v="1"/>
    <x v="1"/>
    <n v="19074.64"/>
    <s v="Subscriptions payment"/>
  </r>
  <r>
    <x v="24"/>
    <x v="22"/>
    <x v="12"/>
    <x v="1"/>
    <n v="487.59"/>
    <s v="Shopping payment"/>
  </r>
  <r>
    <x v="25"/>
    <x v="23"/>
    <x v="2"/>
    <x v="0"/>
    <n v="53290.53"/>
    <s v="Freelance payment"/>
  </r>
  <r>
    <x v="26"/>
    <x v="9"/>
    <x v="8"/>
    <x v="1"/>
    <n v="19561.89"/>
    <s v="Groceries payment"/>
  </r>
  <r>
    <x v="27"/>
    <x v="18"/>
    <x v="1"/>
    <x v="1"/>
    <n v="3386.03"/>
    <s v="Subscriptions payment"/>
  </r>
  <r>
    <x v="6"/>
    <x v="24"/>
    <x v="6"/>
    <x v="1"/>
    <n v="18585.38"/>
    <s v="Transport payment"/>
  </r>
  <r>
    <x v="25"/>
    <x v="8"/>
    <x v="7"/>
    <x v="1"/>
    <n v="8818.19"/>
    <s v="Dining payment"/>
  </r>
  <r>
    <x v="28"/>
    <x v="5"/>
    <x v="5"/>
    <x v="0"/>
    <n v="23594.71"/>
    <s v="Salary payment"/>
  </r>
  <r>
    <x v="4"/>
    <x v="5"/>
    <x v="5"/>
    <x v="0"/>
    <n v="43931.25"/>
    <s v="Salary payment"/>
  </r>
  <r>
    <x v="13"/>
    <x v="5"/>
    <x v="5"/>
    <x v="0"/>
    <n v="52279.95"/>
    <s v="Salary payment"/>
  </r>
  <r>
    <x v="29"/>
    <x v="19"/>
    <x v="13"/>
    <x v="0"/>
    <n v="16783.02"/>
    <s v="Interest payment"/>
  </r>
  <r>
    <x v="8"/>
    <x v="7"/>
    <x v="6"/>
    <x v="1"/>
    <n v="15713.93"/>
    <s v="Transport payment"/>
  </r>
  <r>
    <x v="30"/>
    <x v="25"/>
    <x v="13"/>
    <x v="0"/>
    <n v="24486.37"/>
    <s v="Interest payment"/>
  </r>
  <r>
    <x v="31"/>
    <x v="3"/>
    <x v="3"/>
    <x v="1"/>
    <n v="13499.95"/>
    <s v="Rent payment"/>
  </r>
  <r>
    <x v="32"/>
    <x v="12"/>
    <x v="7"/>
    <x v="1"/>
    <n v="16031.79"/>
    <s v="Dining payment"/>
  </r>
  <r>
    <x v="33"/>
    <x v="5"/>
    <x v="14"/>
    <x v="0"/>
    <n v="29673.75"/>
    <s v="Bonus payment"/>
  </r>
  <r>
    <x v="34"/>
    <x v="11"/>
    <x v="6"/>
    <x v="1"/>
    <n v="17502.27"/>
    <s v="Transport payment"/>
  </r>
  <r>
    <x v="35"/>
    <x v="18"/>
    <x v="1"/>
    <x v="1"/>
    <n v="2048.38"/>
    <s v="Subscriptions payment"/>
  </r>
  <r>
    <x v="36"/>
    <x v="9"/>
    <x v="8"/>
    <x v="1"/>
    <n v="18534.7"/>
    <s v="Groceries payment"/>
  </r>
  <r>
    <x v="37"/>
    <x v="22"/>
    <x v="12"/>
    <x v="1"/>
    <n v="4353.57"/>
    <s v="Shopping payment"/>
  </r>
  <r>
    <x v="32"/>
    <x v="5"/>
    <x v="5"/>
    <x v="0"/>
    <n v="59191.99"/>
    <s v="Salary payment"/>
  </r>
  <r>
    <x v="38"/>
    <x v="1"/>
    <x v="1"/>
    <x v="1"/>
    <n v="13271.24"/>
    <s v="Subscriptions payment"/>
  </r>
  <r>
    <x v="18"/>
    <x v="2"/>
    <x v="2"/>
    <x v="0"/>
    <n v="58279.02"/>
    <s v="Freelance payment"/>
  </r>
  <r>
    <x v="36"/>
    <x v="6"/>
    <x v="0"/>
    <x v="0"/>
    <n v="8144.09"/>
    <s v="Investment payment"/>
  </r>
  <r>
    <x v="39"/>
    <x v="18"/>
    <x v="1"/>
    <x v="1"/>
    <n v="3232.91"/>
    <s v="Subscriptions payment"/>
  </r>
  <r>
    <x v="26"/>
    <x v="9"/>
    <x v="8"/>
    <x v="1"/>
    <n v="11941.2"/>
    <s v="Groceries payment"/>
  </r>
  <r>
    <x v="40"/>
    <x v="5"/>
    <x v="14"/>
    <x v="0"/>
    <n v="18541.84"/>
    <s v="Bonus payment"/>
  </r>
  <r>
    <x v="41"/>
    <x v="5"/>
    <x v="14"/>
    <x v="0"/>
    <n v="36087.480000000003"/>
    <s v="Bonus payment"/>
  </r>
  <r>
    <x v="21"/>
    <x v="6"/>
    <x v="0"/>
    <x v="0"/>
    <n v="18127.73"/>
    <s v="Investment payment"/>
  </r>
  <r>
    <x v="27"/>
    <x v="26"/>
    <x v="4"/>
    <x v="1"/>
    <n v="9198.77"/>
    <s v="Entertainment payment"/>
  </r>
  <r>
    <x v="42"/>
    <x v="16"/>
    <x v="10"/>
    <x v="1"/>
    <n v="19922.32"/>
    <s v="Travel payment"/>
  </r>
  <r>
    <x v="12"/>
    <x v="6"/>
    <x v="0"/>
    <x v="0"/>
    <n v="12285.11"/>
    <s v="Investment payment"/>
  </r>
  <r>
    <x v="43"/>
    <x v="8"/>
    <x v="7"/>
    <x v="1"/>
    <n v="5771.25"/>
    <s v="Dining payment"/>
  </r>
  <r>
    <x v="36"/>
    <x v="27"/>
    <x v="10"/>
    <x v="1"/>
    <n v="19678.68"/>
    <s v="Travel payment"/>
  </r>
  <r>
    <x v="44"/>
    <x v="5"/>
    <x v="14"/>
    <x v="0"/>
    <n v="21465.83"/>
    <s v="Bonus payment"/>
  </r>
  <r>
    <x v="17"/>
    <x v="9"/>
    <x v="8"/>
    <x v="1"/>
    <n v="14874.09"/>
    <s v="Groceries payment"/>
  </r>
  <r>
    <x v="45"/>
    <x v="24"/>
    <x v="6"/>
    <x v="1"/>
    <n v="14380.48"/>
    <s v="Transport payment"/>
  </r>
  <r>
    <x v="19"/>
    <x v="4"/>
    <x v="4"/>
    <x v="1"/>
    <n v="10157.64"/>
    <s v="Entertainment payment"/>
  </r>
  <r>
    <x v="46"/>
    <x v="19"/>
    <x v="13"/>
    <x v="0"/>
    <n v="50614.14"/>
    <s v="Interest payment"/>
  </r>
  <r>
    <x v="24"/>
    <x v="10"/>
    <x v="9"/>
    <x v="1"/>
    <n v="12778.56"/>
    <s v="Utilities payment"/>
  </r>
  <r>
    <x v="47"/>
    <x v="18"/>
    <x v="1"/>
    <x v="1"/>
    <n v="14142.78"/>
    <s v="Subscriptions payment"/>
  </r>
  <r>
    <x v="42"/>
    <x v="28"/>
    <x v="2"/>
    <x v="0"/>
    <n v="35007.47"/>
    <s v="Freelance payment"/>
  </r>
  <r>
    <x v="16"/>
    <x v="14"/>
    <x v="11"/>
    <x v="1"/>
    <n v="2636.17"/>
    <s v="Healthcare payment"/>
  </r>
  <r>
    <x v="48"/>
    <x v="3"/>
    <x v="3"/>
    <x v="1"/>
    <n v="17988.599999999999"/>
    <s v="Rent payment"/>
  </r>
  <r>
    <x v="19"/>
    <x v="5"/>
    <x v="5"/>
    <x v="0"/>
    <n v="24452.32"/>
    <s v="Salary payment"/>
  </r>
  <r>
    <x v="41"/>
    <x v="24"/>
    <x v="6"/>
    <x v="1"/>
    <n v="17305.650000000001"/>
    <s v="Transport payment"/>
  </r>
  <r>
    <x v="49"/>
    <x v="6"/>
    <x v="0"/>
    <x v="0"/>
    <n v="48031.26"/>
    <s v="Investment payment"/>
  </r>
  <r>
    <x v="50"/>
    <x v="11"/>
    <x v="6"/>
    <x v="1"/>
    <n v="5409.43"/>
    <s v="Transport payment"/>
  </r>
  <r>
    <x v="7"/>
    <x v="22"/>
    <x v="12"/>
    <x v="1"/>
    <n v="4526.43"/>
    <s v="Shopping payment"/>
  </r>
  <r>
    <x v="51"/>
    <x v="24"/>
    <x v="6"/>
    <x v="1"/>
    <n v="4536.18"/>
    <s v="Transport payment"/>
  </r>
  <r>
    <x v="40"/>
    <x v="29"/>
    <x v="8"/>
    <x v="1"/>
    <n v="19341.09"/>
    <s v="Groceries payment"/>
  </r>
  <r>
    <x v="51"/>
    <x v="14"/>
    <x v="11"/>
    <x v="1"/>
    <n v="13622.41"/>
    <s v="Healthcare payment"/>
  </r>
  <r>
    <x v="3"/>
    <x v="6"/>
    <x v="0"/>
    <x v="0"/>
    <n v="14821.23"/>
    <s v="Investment payment"/>
  </r>
  <r>
    <x v="2"/>
    <x v="25"/>
    <x v="13"/>
    <x v="0"/>
    <n v="24012.79"/>
    <s v="Interest payment"/>
  </r>
  <r>
    <x v="52"/>
    <x v="18"/>
    <x v="1"/>
    <x v="1"/>
    <n v="2401.35"/>
    <s v="Subscriptions payment"/>
  </r>
  <r>
    <x v="30"/>
    <x v="30"/>
    <x v="11"/>
    <x v="1"/>
    <n v="133.66"/>
    <s v="Healthcare payment"/>
  </r>
  <r>
    <x v="48"/>
    <x v="12"/>
    <x v="7"/>
    <x v="1"/>
    <n v="12500.79"/>
    <s v="Dining payment"/>
  </r>
  <r>
    <x v="53"/>
    <x v="14"/>
    <x v="11"/>
    <x v="1"/>
    <n v="6591.04"/>
    <s v="Healthcare payment"/>
  </r>
  <r>
    <x v="54"/>
    <x v="25"/>
    <x v="13"/>
    <x v="0"/>
    <n v="41571.120000000003"/>
    <s v="Interest payment"/>
  </r>
  <r>
    <x v="55"/>
    <x v="10"/>
    <x v="9"/>
    <x v="1"/>
    <n v="12348.75"/>
    <s v="Utilities payment"/>
  </r>
  <r>
    <x v="40"/>
    <x v="3"/>
    <x v="3"/>
    <x v="1"/>
    <n v="6147.11"/>
    <s v="Rent payment"/>
  </r>
  <r>
    <x v="52"/>
    <x v="13"/>
    <x v="10"/>
    <x v="1"/>
    <n v="13128.64"/>
    <s v="Travel payment"/>
  </r>
  <r>
    <x v="35"/>
    <x v="24"/>
    <x v="6"/>
    <x v="1"/>
    <n v="10272.36"/>
    <s v="Transport payment"/>
  </r>
  <r>
    <x v="56"/>
    <x v="5"/>
    <x v="14"/>
    <x v="0"/>
    <n v="41511.96"/>
    <s v="Bonus payment"/>
  </r>
  <r>
    <x v="57"/>
    <x v="24"/>
    <x v="6"/>
    <x v="1"/>
    <n v="13488.63"/>
    <s v="Transport payment"/>
  </r>
  <r>
    <x v="58"/>
    <x v="5"/>
    <x v="5"/>
    <x v="0"/>
    <n v="18466.34"/>
    <s v="Salary payment"/>
  </r>
  <r>
    <x v="59"/>
    <x v="9"/>
    <x v="8"/>
    <x v="1"/>
    <n v="9162.7800000000007"/>
    <s v="Groceries payment"/>
  </r>
  <r>
    <x v="5"/>
    <x v="30"/>
    <x v="11"/>
    <x v="1"/>
    <n v="4955.29"/>
    <s v="Healthcare payment"/>
  </r>
  <r>
    <x v="1"/>
    <x v="7"/>
    <x v="6"/>
    <x v="1"/>
    <n v="3600.14"/>
    <s v="Transport payment"/>
  </r>
  <r>
    <x v="46"/>
    <x v="29"/>
    <x v="8"/>
    <x v="1"/>
    <n v="9183.59"/>
    <s v="Groceries payment"/>
  </r>
  <r>
    <x v="50"/>
    <x v="1"/>
    <x v="1"/>
    <x v="1"/>
    <n v="11949.5"/>
    <s v="Subscriptions payment"/>
  </r>
  <r>
    <x v="59"/>
    <x v="18"/>
    <x v="1"/>
    <x v="1"/>
    <n v="8592.14"/>
    <s v="Subscriptions payment"/>
  </r>
  <r>
    <x v="60"/>
    <x v="17"/>
    <x v="12"/>
    <x v="1"/>
    <n v="9056.39"/>
    <s v="Shopping payment"/>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
  <r>
    <x v="0"/>
    <n v="0"/>
    <n v="0"/>
    <n v="0"/>
    <n v="0"/>
  </r>
  <r>
    <x v="1"/>
    <n v="10000"/>
    <n v="27807.33"/>
    <n v="-17807.330000000002"/>
    <n v="2.7807330000000001"/>
  </r>
  <r>
    <x v="2"/>
    <n v="0"/>
    <n v="0"/>
    <n v="0"/>
    <n v="0"/>
  </r>
  <r>
    <x v="3"/>
    <n v="15000"/>
    <n v="0"/>
    <n v="15000"/>
    <n v="0"/>
  </r>
  <r>
    <x v="4"/>
    <n v="5000"/>
    <n v="9198.77"/>
    <n v="-4198.7700000000004"/>
    <n v="1.8397540000000001"/>
  </r>
  <r>
    <x v="5"/>
    <n v="0"/>
    <n v="0"/>
    <n v="0"/>
    <n v="0"/>
  </r>
  <r>
    <x v="6"/>
    <n v="10000"/>
    <n v="49516.32"/>
    <n v="-39516.32"/>
    <n v="4.951632"/>
  </r>
  <r>
    <x v="7"/>
    <n v="15000"/>
    <n v="29886.22"/>
    <n v="-14886.220000000001"/>
    <n v="1.9924146666666667"/>
  </r>
  <r>
    <x v="8"/>
    <n v="2000"/>
    <n v="82922.539999999994"/>
    <n v="-80922.539999999994"/>
    <n v="41.461269999999999"/>
  </r>
  <r>
    <x v="9"/>
    <n v="10000"/>
    <n v="12778.56"/>
    <n v="-2778.5599999999995"/>
    <n v="1.2778559999999999"/>
  </r>
  <r>
    <x v="10"/>
    <n v="5000"/>
    <n v="37462.04"/>
    <n v="-32462.04"/>
    <n v="7.4924080000000002"/>
  </r>
  <r>
    <x v="11"/>
    <n v="10000"/>
    <n v="29807.39"/>
    <n v="-19807.39"/>
    <n v="2.9807389999999998"/>
  </r>
  <r>
    <x v="12"/>
    <n v="10000"/>
    <n v="4841.16"/>
    <n v="5158.84"/>
    <n v="0.48411599999999999"/>
  </r>
  <r>
    <x v="13"/>
    <n v="0"/>
    <n v="0"/>
    <n v="0"/>
    <n v="0"/>
  </r>
  <r>
    <x v="14"/>
    <n v="0"/>
    <n v="0"/>
    <n v="0"/>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020FA07-A5DE-4DF1-90D1-81D3EDEAB573}" name="PivotTable4"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3:D8" firstHeaderRow="1" firstDataRow="2" firstDataCol="1"/>
  <pivotFields count="8">
    <pivotField numFmtId="164" showAll="0">
      <items count="62">
        <item x="24"/>
        <item x="42"/>
        <item x="3"/>
        <item x="2"/>
        <item x="46"/>
        <item x="32"/>
        <item x="43"/>
        <item x="26"/>
        <item x="57"/>
        <item x="1"/>
        <item x="28"/>
        <item x="27"/>
        <item x="17"/>
        <item x="15"/>
        <item x="18"/>
        <item x="47"/>
        <item x="37"/>
        <item x="34"/>
        <item x="30"/>
        <item x="58"/>
        <item x="11"/>
        <item x="14"/>
        <item x="13"/>
        <item x="33"/>
        <item x="21"/>
        <item x="45"/>
        <item x="10"/>
        <item x="9"/>
        <item x="53"/>
        <item x="25"/>
        <item x="20"/>
        <item x="51"/>
        <item x="48"/>
        <item x="23"/>
        <item x="7"/>
        <item x="40"/>
        <item x="49"/>
        <item x="52"/>
        <item x="35"/>
        <item x="60"/>
        <item x="38"/>
        <item x="31"/>
        <item x="39"/>
        <item x="29"/>
        <item x="44"/>
        <item x="12"/>
        <item x="36"/>
        <item x="54"/>
        <item x="8"/>
        <item x="16"/>
        <item x="4"/>
        <item x="6"/>
        <item x="59"/>
        <item x="41"/>
        <item x="22"/>
        <item x="0"/>
        <item x="56"/>
        <item x="50"/>
        <item x="55"/>
        <item x="19"/>
        <item x="5"/>
        <item t="default"/>
      </items>
    </pivotField>
    <pivotField showAll="0"/>
    <pivotField showAll="0">
      <items count="16">
        <item x="14"/>
        <item x="7"/>
        <item x="4"/>
        <item x="2"/>
        <item x="8"/>
        <item x="11"/>
        <item x="13"/>
        <item x="0"/>
        <item x="3"/>
        <item x="5"/>
        <item x="12"/>
        <item x="1"/>
        <item x="6"/>
        <item x="10"/>
        <item x="9"/>
        <item t="default"/>
      </items>
    </pivotField>
    <pivotField axis="axisCol" showAll="0">
      <items count="3">
        <item x="1"/>
        <item x="0"/>
        <item t="default"/>
      </items>
    </pivotField>
    <pivotField dataField="1" numFmtId="44" showAll="0"/>
    <pivotField showAll="0"/>
    <pivotField showAll="0" defaultSubtotal="0">
      <items count="368">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s>
    </pivotField>
    <pivotField axis="axisRow" showAll="0" defaultSubtotal="0">
      <items count="14">
        <item sd="0" x="0"/>
        <item sd="0" x="1"/>
        <item sd="0" x="2"/>
        <item sd="0" x="3"/>
        <item sd="0" x="4"/>
        <item sd="0" x="5"/>
        <item sd="0" x="6"/>
        <item sd="0" x="7"/>
        <item sd="0" x="8"/>
        <item sd="0" x="9"/>
        <item sd="0" x="10"/>
        <item sd="0" x="11"/>
        <item sd="0" x="12"/>
        <item sd="0" x="13"/>
      </items>
    </pivotField>
  </pivotFields>
  <rowFields count="1">
    <field x="7"/>
  </rowFields>
  <rowItems count="4">
    <i>
      <x v="1"/>
    </i>
    <i>
      <x v="2"/>
    </i>
    <i>
      <x v="3"/>
    </i>
    <i t="grand">
      <x/>
    </i>
  </rowItems>
  <colFields count="1">
    <field x="3"/>
  </colFields>
  <colItems count="3">
    <i>
      <x/>
    </i>
    <i>
      <x v="1"/>
    </i>
    <i t="grand">
      <x/>
    </i>
  </colItems>
  <dataFields count="1">
    <dataField name="Sum of Amount" fld="4" baseField="0" baseItem="0" numFmtId="44"/>
  </dataFields>
  <formats count="1">
    <format dxfId="17">
      <pivotArea outline="0" collapsedLevelsAreSubtotals="1" fieldPosition="0"/>
    </format>
  </formats>
  <chartFormats count="4">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12" format="4" series="1">
      <pivotArea type="data" outline="0" fieldPosition="0">
        <references count="2">
          <reference field="4294967294" count="1" selected="0">
            <x v="0"/>
          </reference>
          <reference field="3" count="1" selected="0">
            <x v="0"/>
          </reference>
        </references>
      </pivotArea>
    </chartFormat>
    <chartFormat chart="12" format="5" series="1">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77AE02A-F498-4358-86F0-8A26DC477FD6}" name="PivotTable1"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C15" firstHeaderRow="1" firstDataRow="2" firstDataCol="1" rowPageCount="1" colPageCount="1"/>
  <pivotFields count="8">
    <pivotField numFmtId="164" showAll="0">
      <items count="62">
        <item x="24"/>
        <item x="42"/>
        <item x="3"/>
        <item x="2"/>
        <item x="46"/>
        <item x="32"/>
        <item x="43"/>
        <item x="26"/>
        <item x="57"/>
        <item x="1"/>
        <item x="28"/>
        <item x="27"/>
        <item x="17"/>
        <item x="15"/>
        <item x="18"/>
        <item x="47"/>
        <item x="37"/>
        <item x="34"/>
        <item x="30"/>
        <item x="58"/>
        <item x="11"/>
        <item x="14"/>
        <item x="13"/>
        <item x="33"/>
        <item x="21"/>
        <item x="45"/>
        <item x="10"/>
        <item x="9"/>
        <item x="53"/>
        <item x="25"/>
        <item x="20"/>
        <item x="51"/>
        <item x="48"/>
        <item x="23"/>
        <item x="7"/>
        <item x="40"/>
        <item x="49"/>
        <item x="52"/>
        <item x="35"/>
        <item x="60"/>
        <item x="38"/>
        <item x="31"/>
        <item x="39"/>
        <item x="29"/>
        <item x="44"/>
        <item x="12"/>
        <item x="36"/>
        <item x="54"/>
        <item x="8"/>
        <item x="16"/>
        <item x="4"/>
        <item x="6"/>
        <item x="59"/>
        <item x="41"/>
        <item x="22"/>
        <item x="0"/>
        <item x="56"/>
        <item x="50"/>
        <item x="55"/>
        <item x="19"/>
        <item x="5"/>
        <item t="default"/>
      </items>
    </pivotField>
    <pivotField showAll="0"/>
    <pivotField axis="axisRow" showAll="0">
      <items count="16">
        <item x="14"/>
        <item x="7"/>
        <item x="4"/>
        <item x="2"/>
        <item x="8"/>
        <item x="11"/>
        <item x="13"/>
        <item x="0"/>
        <item x="3"/>
        <item x="5"/>
        <item x="12"/>
        <item x="1"/>
        <item x="6"/>
        <item x="10"/>
        <item x="9"/>
        <item t="default"/>
      </items>
    </pivotField>
    <pivotField axis="axisCol" showAll="0">
      <items count="3">
        <item x="1"/>
        <item h="1" x="0"/>
        <item t="default"/>
      </items>
    </pivotField>
    <pivotField dataField="1" numFmtId="44" showAll="0"/>
    <pivotField showAll="0"/>
    <pivotField showAll="0" defaultSubtotal="0"/>
    <pivotField axis="axisPage" showAll="0" defaultSubtotal="0">
      <items count="14">
        <item x="0"/>
        <item x="1"/>
        <item x="2"/>
        <item x="3"/>
        <item x="4"/>
        <item x="5"/>
        <item x="6"/>
        <item x="7"/>
        <item x="8"/>
        <item x="9"/>
        <item x="10"/>
        <item x="11"/>
        <item x="12"/>
        <item x="13"/>
      </items>
    </pivotField>
  </pivotFields>
  <rowFields count="1">
    <field x="2"/>
  </rowFields>
  <rowItems count="11">
    <i>
      <x v="1"/>
    </i>
    <i>
      <x v="2"/>
    </i>
    <i>
      <x v="4"/>
    </i>
    <i>
      <x v="5"/>
    </i>
    <i>
      <x v="8"/>
    </i>
    <i>
      <x v="10"/>
    </i>
    <i>
      <x v="11"/>
    </i>
    <i>
      <x v="12"/>
    </i>
    <i>
      <x v="13"/>
    </i>
    <i>
      <x v="14"/>
    </i>
    <i t="grand">
      <x/>
    </i>
  </rowItems>
  <colFields count="1">
    <field x="3"/>
  </colFields>
  <colItems count="2">
    <i>
      <x/>
    </i>
    <i t="grand">
      <x/>
    </i>
  </colItems>
  <pageFields count="1">
    <pageField fld="7" hier="-1"/>
  </pageFields>
  <dataFields count="1">
    <dataField name="Sum of Amount" fld="4" baseField="0" baseItem="0" numFmtId="44"/>
  </dataFields>
  <formats count="1">
    <format dxfId="16">
      <pivotArea outline="0" collapsedLevelsAreSubtotals="1" fieldPosition="0"/>
    </format>
  </formats>
  <chartFormats count="12">
    <chartFormat chart="0" format="0" series="1">
      <pivotArea type="data" outline="0" fieldPosition="0">
        <references count="2">
          <reference field="4294967294" count="1" selected="0">
            <x v="0"/>
          </reference>
          <reference field="3" count="1" selected="0">
            <x v="0"/>
          </reference>
        </references>
      </pivotArea>
    </chartFormat>
    <chartFormat chart="2" format="12" series="1">
      <pivotArea type="data" outline="0" fieldPosition="0">
        <references count="2">
          <reference field="4294967294" count="1" selected="0">
            <x v="0"/>
          </reference>
          <reference field="3" count="1" selected="0">
            <x v="0"/>
          </reference>
        </references>
      </pivotArea>
    </chartFormat>
    <chartFormat chart="2" format="13">
      <pivotArea type="data" outline="0" fieldPosition="0">
        <references count="3">
          <reference field="4294967294" count="1" selected="0">
            <x v="0"/>
          </reference>
          <reference field="2" count="1" selected="0">
            <x v="1"/>
          </reference>
          <reference field="3" count="1" selected="0">
            <x v="0"/>
          </reference>
        </references>
      </pivotArea>
    </chartFormat>
    <chartFormat chart="2" format="14">
      <pivotArea type="data" outline="0" fieldPosition="0">
        <references count="3">
          <reference field="4294967294" count="1" selected="0">
            <x v="0"/>
          </reference>
          <reference field="2" count="1" selected="0">
            <x v="2"/>
          </reference>
          <reference field="3" count="1" selected="0">
            <x v="0"/>
          </reference>
        </references>
      </pivotArea>
    </chartFormat>
    <chartFormat chart="2" format="15">
      <pivotArea type="data" outline="0" fieldPosition="0">
        <references count="3">
          <reference field="4294967294" count="1" selected="0">
            <x v="0"/>
          </reference>
          <reference field="2" count="1" selected="0">
            <x v="4"/>
          </reference>
          <reference field="3" count="1" selected="0">
            <x v="0"/>
          </reference>
        </references>
      </pivotArea>
    </chartFormat>
    <chartFormat chart="2" format="16">
      <pivotArea type="data" outline="0" fieldPosition="0">
        <references count="3">
          <reference field="4294967294" count="1" selected="0">
            <x v="0"/>
          </reference>
          <reference field="2" count="1" selected="0">
            <x v="5"/>
          </reference>
          <reference field="3" count="1" selected="0">
            <x v="0"/>
          </reference>
        </references>
      </pivotArea>
    </chartFormat>
    <chartFormat chart="2" format="17">
      <pivotArea type="data" outline="0" fieldPosition="0">
        <references count="3">
          <reference field="4294967294" count="1" selected="0">
            <x v="0"/>
          </reference>
          <reference field="2" count="1" selected="0">
            <x v="8"/>
          </reference>
          <reference field="3" count="1" selected="0">
            <x v="0"/>
          </reference>
        </references>
      </pivotArea>
    </chartFormat>
    <chartFormat chart="2" format="18">
      <pivotArea type="data" outline="0" fieldPosition="0">
        <references count="3">
          <reference field="4294967294" count="1" selected="0">
            <x v="0"/>
          </reference>
          <reference field="2" count="1" selected="0">
            <x v="10"/>
          </reference>
          <reference field="3" count="1" selected="0">
            <x v="0"/>
          </reference>
        </references>
      </pivotArea>
    </chartFormat>
    <chartFormat chart="2" format="19">
      <pivotArea type="data" outline="0" fieldPosition="0">
        <references count="3">
          <reference field="4294967294" count="1" selected="0">
            <x v="0"/>
          </reference>
          <reference field="2" count="1" selected="0">
            <x v="11"/>
          </reference>
          <reference field="3" count="1" selected="0">
            <x v="0"/>
          </reference>
        </references>
      </pivotArea>
    </chartFormat>
    <chartFormat chart="2" format="20">
      <pivotArea type="data" outline="0" fieldPosition="0">
        <references count="3">
          <reference field="4294967294" count="1" selected="0">
            <x v="0"/>
          </reference>
          <reference field="2" count="1" selected="0">
            <x v="12"/>
          </reference>
          <reference field="3" count="1" selected="0">
            <x v="0"/>
          </reference>
        </references>
      </pivotArea>
    </chartFormat>
    <chartFormat chart="2" format="21">
      <pivotArea type="data" outline="0" fieldPosition="0">
        <references count="3">
          <reference field="4294967294" count="1" selected="0">
            <x v="0"/>
          </reference>
          <reference field="2" count="1" selected="0">
            <x v="13"/>
          </reference>
          <reference field="3" count="1" selected="0">
            <x v="0"/>
          </reference>
        </references>
      </pivotArea>
    </chartFormat>
    <chartFormat chart="2" format="22">
      <pivotArea type="data" outline="0" fieldPosition="0">
        <references count="3">
          <reference field="4294967294" count="1" selected="0">
            <x v="0"/>
          </reference>
          <reference field="2" count="1" selected="0">
            <x v="14"/>
          </reference>
          <reference field="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4FB71C1-A739-479B-8388-BF7AD865DBAD}" name="PivotTable2"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5">
  <location ref="A3:C15" firstHeaderRow="1" firstDataRow="2" firstDataCol="1"/>
  <pivotFields count="8">
    <pivotField numFmtId="164" showAll="0">
      <items count="62">
        <item x="24"/>
        <item x="42"/>
        <item x="3"/>
        <item x="2"/>
        <item x="46"/>
        <item x="32"/>
        <item x="43"/>
        <item x="26"/>
        <item x="57"/>
        <item x="1"/>
        <item x="28"/>
        <item x="27"/>
        <item x="17"/>
        <item x="15"/>
        <item x="18"/>
        <item x="47"/>
        <item x="37"/>
        <item x="34"/>
        <item x="30"/>
        <item x="58"/>
        <item x="11"/>
        <item x="14"/>
        <item x="13"/>
        <item x="33"/>
        <item x="21"/>
        <item x="45"/>
        <item x="10"/>
        <item x="9"/>
        <item x="53"/>
        <item x="25"/>
        <item x="20"/>
        <item x="51"/>
        <item x="48"/>
        <item x="23"/>
        <item x="7"/>
        <item x="40"/>
        <item x="49"/>
        <item x="52"/>
        <item x="35"/>
        <item x="60"/>
        <item x="38"/>
        <item x="31"/>
        <item x="39"/>
        <item x="29"/>
        <item x="44"/>
        <item x="12"/>
        <item x="36"/>
        <item x="54"/>
        <item x="8"/>
        <item x="16"/>
        <item x="4"/>
        <item x="6"/>
        <item x="59"/>
        <item x="41"/>
        <item x="22"/>
        <item x="0"/>
        <item x="56"/>
        <item x="50"/>
        <item x="55"/>
        <item x="19"/>
        <item x="5"/>
        <item t="default"/>
      </items>
    </pivotField>
    <pivotField axis="axisRow" showAll="0" measureFilter="1" sortType="descending">
      <items count="32">
        <item x="16"/>
        <item x="18"/>
        <item x="3"/>
        <item x="19"/>
        <item x="15"/>
        <item x="8"/>
        <item x="26"/>
        <item x="2"/>
        <item x="14"/>
        <item x="4"/>
        <item x="0"/>
        <item x="20"/>
        <item x="5"/>
        <item x="28"/>
        <item x="25"/>
        <item x="13"/>
        <item x="29"/>
        <item x="17"/>
        <item x="21"/>
        <item x="22"/>
        <item x="7"/>
        <item x="30"/>
        <item x="12"/>
        <item x="1"/>
        <item x="6"/>
        <item x="9"/>
        <item x="27"/>
        <item x="24"/>
        <item x="11"/>
        <item x="23"/>
        <item x="10"/>
        <item t="default"/>
      </items>
      <autoSortScope>
        <pivotArea dataOnly="0" outline="0" fieldPosition="0">
          <references count="2">
            <reference field="4294967294" count="1" selected="0">
              <x v="0"/>
            </reference>
            <reference field="3" count="1" selected="0">
              <x v="0"/>
            </reference>
          </references>
        </pivotArea>
      </autoSortScope>
    </pivotField>
    <pivotField showAll="0">
      <items count="16">
        <item x="14"/>
        <item x="7"/>
        <item x="4"/>
        <item x="2"/>
        <item x="8"/>
        <item x="11"/>
        <item x="13"/>
        <item x="0"/>
        <item x="3"/>
        <item x="5"/>
        <item x="12"/>
        <item x="1"/>
        <item x="6"/>
        <item x="10"/>
        <item x="9"/>
        <item t="default"/>
      </items>
    </pivotField>
    <pivotField axis="axisCol" showAll="0">
      <items count="3">
        <item x="1"/>
        <item h="1" x="0"/>
        <item t="default"/>
      </items>
    </pivotField>
    <pivotField dataField="1" numFmtId="44" showAll="0"/>
    <pivotField showAll="0"/>
    <pivotField showAll="0" defaultSubtotal="0"/>
    <pivotField showAll="0" defaultSubtotal="0">
      <items count="14">
        <item x="0"/>
        <item x="1"/>
        <item x="2"/>
        <item x="3"/>
        <item x="4"/>
        <item x="5"/>
        <item x="6"/>
        <item x="7"/>
        <item x="8"/>
        <item x="9"/>
        <item x="10"/>
        <item x="11"/>
        <item x="12"/>
        <item x="13"/>
      </items>
    </pivotField>
  </pivotFields>
  <rowFields count="1">
    <field x="1"/>
  </rowFields>
  <rowItems count="11">
    <i>
      <x v="25"/>
    </i>
    <i>
      <x v="27"/>
    </i>
    <i>
      <x v="1"/>
    </i>
    <i>
      <x v="2"/>
    </i>
    <i>
      <x v="8"/>
    </i>
    <i>
      <x v="20"/>
    </i>
    <i>
      <x v="28"/>
    </i>
    <i>
      <x v="22"/>
    </i>
    <i>
      <x v="23"/>
    </i>
    <i>
      <x v="30"/>
    </i>
    <i t="grand">
      <x/>
    </i>
  </rowItems>
  <colFields count="1">
    <field x="3"/>
  </colFields>
  <colItems count="2">
    <i>
      <x/>
    </i>
    <i t="grand">
      <x/>
    </i>
  </colItems>
  <dataFields count="1">
    <dataField name="Sum of Amount" fld="4" baseField="0" baseItem="0"/>
  </dataFields>
  <chartFormats count="2">
    <chartFormat chart="0" format="0" series="1">
      <pivotArea type="data" outline="0" fieldPosition="0">
        <references count="2">
          <reference field="4294967294" count="1" selected="0">
            <x v="0"/>
          </reference>
          <reference field="3" count="1" selected="0">
            <x v="0"/>
          </reference>
        </references>
      </pivotArea>
    </chartFormat>
    <chartFormat chart="24" format="2" series="1">
      <pivotArea type="data" outline="0" fieldPosition="0">
        <references count="2">
          <reference field="4294967294" count="1" selected="0">
            <x v="0"/>
          </reference>
          <reference field="3"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F53FDF1-7C42-467C-97FC-4B28C3DAF8C5}" name="PivotTable4"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C8" firstHeaderRow="1" firstDataRow="2" firstDataCol="1"/>
  <pivotFields count="8">
    <pivotField axis="axisRow" numFmtId="164" showAll="0">
      <items count="62">
        <item x="24"/>
        <item x="42"/>
        <item x="3"/>
        <item x="2"/>
        <item x="46"/>
        <item x="32"/>
        <item x="43"/>
        <item x="26"/>
        <item x="57"/>
        <item x="1"/>
        <item x="28"/>
        <item x="27"/>
        <item x="17"/>
        <item x="15"/>
        <item x="18"/>
        <item x="47"/>
        <item x="37"/>
        <item x="34"/>
        <item x="30"/>
        <item x="58"/>
        <item x="11"/>
        <item x="14"/>
        <item x="13"/>
        <item x="33"/>
        <item x="21"/>
        <item x="45"/>
        <item x="10"/>
        <item x="9"/>
        <item x="53"/>
        <item x="25"/>
        <item x="20"/>
        <item x="51"/>
        <item x="48"/>
        <item x="23"/>
        <item x="7"/>
        <item x="40"/>
        <item x="49"/>
        <item x="52"/>
        <item x="35"/>
        <item x="60"/>
        <item x="38"/>
        <item x="31"/>
        <item x="39"/>
        <item x="29"/>
        <item x="44"/>
        <item x="12"/>
        <item x="36"/>
        <item x="54"/>
        <item x="8"/>
        <item x="16"/>
        <item x="4"/>
        <item x="6"/>
        <item x="59"/>
        <item x="41"/>
        <item x="22"/>
        <item x="0"/>
        <item x="56"/>
        <item x="50"/>
        <item x="55"/>
        <item x="19"/>
        <item x="5"/>
        <item t="default"/>
      </items>
    </pivotField>
    <pivotField showAll="0"/>
    <pivotField axis="axisCol" showAll="0">
      <items count="16">
        <item h="1" x="14"/>
        <item h="1" x="7"/>
        <item h="1" x="4"/>
        <item h="1" x="2"/>
        <item x="8"/>
        <item h="1" x="11"/>
        <item h="1" x="13"/>
        <item h="1" x="0"/>
        <item h="1" x="3"/>
        <item h="1" x="5"/>
        <item h="1" x="12"/>
        <item h="1" x="1"/>
        <item h="1" x="6"/>
        <item h="1" x="10"/>
        <item h="1" x="9"/>
        <item t="default"/>
      </items>
    </pivotField>
    <pivotField showAll="0"/>
    <pivotField dataField="1" numFmtId="44" showAll="0"/>
    <pivotField showAll="0"/>
    <pivotField showAll="0" defaultSubtotal="0">
      <items count="368">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s>
    </pivotField>
    <pivotField axis="axisRow" showAll="0" defaultSubtotal="0">
      <items count="14">
        <item sd="0" x="0"/>
        <item sd="0" x="1"/>
        <item sd="0" x="2"/>
        <item sd="0" x="3"/>
        <item sd="0" x="4"/>
        <item sd="0" x="5"/>
        <item sd="0" x="6"/>
        <item sd="0" x="7"/>
        <item sd="0" x="8"/>
        <item sd="0" x="9"/>
        <item sd="0" x="10"/>
        <item sd="0" x="11"/>
        <item sd="0" x="12"/>
        <item sd="0" x="13"/>
      </items>
    </pivotField>
  </pivotFields>
  <rowFields count="2">
    <field x="7"/>
    <field x="0"/>
  </rowFields>
  <rowItems count="4">
    <i>
      <x v="1"/>
    </i>
    <i>
      <x v="2"/>
    </i>
    <i>
      <x v="3"/>
    </i>
    <i t="grand">
      <x/>
    </i>
  </rowItems>
  <colFields count="1">
    <field x="2"/>
  </colFields>
  <colItems count="2">
    <i>
      <x v="4"/>
    </i>
    <i t="grand">
      <x/>
    </i>
  </colItems>
  <dataFields count="1">
    <dataField name="Sum of Amount" fld="4" baseField="0" baseItem="0"/>
  </dataFields>
  <chartFormats count="2">
    <chartFormat chart="0" format="0" series="1">
      <pivotArea type="data" outline="0" fieldPosition="0">
        <references count="2">
          <reference field="4294967294" count="1" selected="0">
            <x v="0"/>
          </reference>
          <reference field="2" count="1" selected="0">
            <x v="4"/>
          </reference>
        </references>
      </pivotArea>
    </chartFormat>
    <chartFormat chart="7" format="2" series="1">
      <pivotArea type="data" outline="0" fieldPosition="0">
        <references count="2">
          <reference field="4294967294" count="1" selected="0">
            <x v="0"/>
          </reference>
          <reference field="2"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3C69541-224C-465D-80FD-A87F5005959D}" name="PivotTable6"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location ref="A3:E20" firstHeaderRow="1" firstDataRow="2" firstDataCol="1"/>
  <pivotFields count="8">
    <pivotField numFmtId="164" showAll="0">
      <items count="62">
        <item x="24"/>
        <item x="42"/>
        <item x="3"/>
        <item x="2"/>
        <item x="46"/>
        <item x="32"/>
        <item x="43"/>
        <item x="26"/>
        <item x="57"/>
        <item x="1"/>
        <item x="28"/>
        <item x="27"/>
        <item x="17"/>
        <item x="15"/>
        <item x="18"/>
        <item x="47"/>
        <item x="37"/>
        <item x="34"/>
        <item x="30"/>
        <item x="58"/>
        <item x="11"/>
        <item x="14"/>
        <item x="13"/>
        <item x="33"/>
        <item x="21"/>
        <item x="45"/>
        <item x="10"/>
        <item x="9"/>
        <item x="53"/>
        <item x="25"/>
        <item x="20"/>
        <item x="51"/>
        <item x="48"/>
        <item x="23"/>
        <item x="7"/>
        <item x="40"/>
        <item x="49"/>
        <item x="52"/>
        <item x="35"/>
        <item x="60"/>
        <item x="38"/>
        <item x="31"/>
        <item x="39"/>
        <item x="29"/>
        <item x="44"/>
        <item x="12"/>
        <item x="36"/>
        <item x="54"/>
        <item x="8"/>
        <item x="16"/>
        <item x="4"/>
        <item x="6"/>
        <item x="59"/>
        <item x="41"/>
        <item x="22"/>
        <item x="0"/>
        <item x="56"/>
        <item x="50"/>
        <item x="55"/>
        <item x="19"/>
        <item x="5"/>
        <item t="default"/>
      </items>
    </pivotField>
    <pivotField showAll="0"/>
    <pivotField axis="axisRow" showAll="0">
      <items count="16">
        <item x="14"/>
        <item x="7"/>
        <item x="4"/>
        <item x="2"/>
        <item x="8"/>
        <item x="11"/>
        <item x="13"/>
        <item x="0"/>
        <item x="3"/>
        <item x="5"/>
        <item x="12"/>
        <item x="1"/>
        <item x="6"/>
        <item x="10"/>
        <item x="9"/>
        <item t="default"/>
      </items>
    </pivotField>
    <pivotField showAll="0"/>
    <pivotField dataField="1" numFmtId="44" showAll="0"/>
    <pivotField showAll="0"/>
    <pivotField showAll="0" defaultSubtotal="0"/>
    <pivotField axis="axisCol" showAll="0" defaultSubtotal="0">
      <items count="14">
        <item x="0"/>
        <item x="1"/>
        <item x="2"/>
        <item x="3"/>
        <item x="4"/>
        <item x="5"/>
        <item x="6"/>
        <item x="7"/>
        <item x="8"/>
        <item x="9"/>
        <item x="10"/>
        <item x="11"/>
        <item x="12"/>
        <item x="13"/>
      </items>
    </pivotField>
  </pivotFields>
  <rowFields count="1">
    <field x="2"/>
  </rowFields>
  <rowItems count="16">
    <i>
      <x/>
    </i>
    <i>
      <x v="1"/>
    </i>
    <i>
      <x v="2"/>
    </i>
    <i>
      <x v="3"/>
    </i>
    <i>
      <x v="4"/>
    </i>
    <i>
      <x v="5"/>
    </i>
    <i>
      <x v="6"/>
    </i>
    <i>
      <x v="7"/>
    </i>
    <i>
      <x v="8"/>
    </i>
    <i>
      <x v="9"/>
    </i>
    <i>
      <x v="10"/>
    </i>
    <i>
      <x v="11"/>
    </i>
    <i>
      <x v="12"/>
    </i>
    <i>
      <x v="13"/>
    </i>
    <i>
      <x v="14"/>
    </i>
    <i t="grand">
      <x/>
    </i>
  </rowItems>
  <colFields count="1">
    <field x="7"/>
  </colFields>
  <colItems count="4">
    <i>
      <x v="1"/>
    </i>
    <i>
      <x v="2"/>
    </i>
    <i>
      <x v="3"/>
    </i>
    <i t="grand">
      <x/>
    </i>
  </colItems>
  <dataFields count="1">
    <dataField name="Sum of Amount" fld="4" baseField="0" baseItem="0"/>
  </dataFields>
  <chartFormats count="6">
    <chartFormat chart="0" format="0" series="1">
      <pivotArea type="data" outline="0" fieldPosition="0">
        <references count="2">
          <reference field="4294967294" count="1" selected="0">
            <x v="0"/>
          </reference>
          <reference field="7" count="1" selected="0">
            <x v="1"/>
          </reference>
        </references>
      </pivotArea>
    </chartFormat>
    <chartFormat chart="0" format="1" series="1">
      <pivotArea type="data" outline="0" fieldPosition="0">
        <references count="2">
          <reference field="4294967294" count="1" selected="0">
            <x v="0"/>
          </reference>
          <reference field="7" count="1" selected="0">
            <x v="2"/>
          </reference>
        </references>
      </pivotArea>
    </chartFormat>
    <chartFormat chart="0" format="2" series="1">
      <pivotArea type="data" outline="0" fieldPosition="0">
        <references count="2">
          <reference field="4294967294" count="1" selected="0">
            <x v="0"/>
          </reference>
          <reference field="7" count="1" selected="0">
            <x v="3"/>
          </reference>
        </references>
      </pivotArea>
    </chartFormat>
    <chartFormat chart="20" format="6" series="1">
      <pivotArea type="data" outline="0" fieldPosition="0">
        <references count="2">
          <reference field="4294967294" count="1" selected="0">
            <x v="0"/>
          </reference>
          <reference field="7" count="1" selected="0">
            <x v="1"/>
          </reference>
        </references>
      </pivotArea>
    </chartFormat>
    <chartFormat chart="20" format="7" series="1">
      <pivotArea type="data" outline="0" fieldPosition="0">
        <references count="2">
          <reference field="4294967294" count="1" selected="0">
            <x v="0"/>
          </reference>
          <reference field="7" count="1" selected="0">
            <x v="2"/>
          </reference>
        </references>
      </pivotArea>
    </chartFormat>
    <chartFormat chart="20" format="8" series="1">
      <pivotArea type="data" outline="0" fieldPosition="0">
        <references count="2">
          <reference field="4294967294" count="1" selected="0">
            <x v="0"/>
          </reference>
          <reference field="7"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7C86527-281C-4084-BEC6-5CA129104321}" name="PivotTable3"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C19" firstHeaderRow="0" firstDataRow="1" firstDataCol="1"/>
  <pivotFields count="5">
    <pivotField axis="axisRow" showAll="0">
      <items count="16">
        <item x="14"/>
        <item x="7"/>
        <item x="4"/>
        <item x="2"/>
        <item x="8"/>
        <item x="11"/>
        <item x="13"/>
        <item x="0"/>
        <item x="3"/>
        <item x="5"/>
        <item x="12"/>
        <item x="1"/>
        <item x="6"/>
        <item x="10"/>
        <item x="9"/>
        <item t="default"/>
      </items>
    </pivotField>
    <pivotField dataField="1" showAll="0"/>
    <pivotField dataField="1" showAll="0"/>
    <pivotField showAll="0"/>
    <pivotField showAll="0"/>
  </pivotFields>
  <rowFields count="1">
    <field x="0"/>
  </rowFields>
  <rowItems count="16">
    <i>
      <x/>
    </i>
    <i>
      <x v="1"/>
    </i>
    <i>
      <x v="2"/>
    </i>
    <i>
      <x v="3"/>
    </i>
    <i>
      <x v="4"/>
    </i>
    <i>
      <x v="5"/>
    </i>
    <i>
      <x v="6"/>
    </i>
    <i>
      <x v="7"/>
    </i>
    <i>
      <x v="8"/>
    </i>
    <i>
      <x v="9"/>
    </i>
    <i>
      <x v="10"/>
    </i>
    <i>
      <x v="11"/>
    </i>
    <i>
      <x v="12"/>
    </i>
    <i>
      <x v="13"/>
    </i>
    <i>
      <x v="14"/>
    </i>
    <i t="grand">
      <x/>
    </i>
  </rowItems>
  <colFields count="1">
    <field x="-2"/>
  </colFields>
  <colItems count="2">
    <i>
      <x/>
    </i>
    <i i="1">
      <x v="1"/>
    </i>
  </colItems>
  <dataFields count="2">
    <dataField name="Sum of Budget" fld="1" baseField="0" baseItem="0"/>
    <dataField name="Sum of Actual" fld="2"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 xr10:uid="{28441864-3C02-4885-A9CF-46CD26FAD60D}" sourceName="Date">
  <pivotTables>
    <pivotTable tabId="7" name="PivotTable4"/>
  </pivotTables>
  <data>
    <tabular pivotCacheId="1192932525">
      <items count="61">
        <i x="24" s="1"/>
        <i x="42" s="1"/>
        <i x="3" s="1"/>
        <i x="2" s="1"/>
        <i x="46" s="1"/>
        <i x="32" s="1"/>
        <i x="43" s="1"/>
        <i x="26" s="1"/>
        <i x="57" s="1"/>
        <i x="1" s="1"/>
        <i x="28" s="1"/>
        <i x="27" s="1"/>
        <i x="17" s="1"/>
        <i x="15" s="1"/>
        <i x="18" s="1"/>
        <i x="47" s="1"/>
        <i x="37" s="1"/>
        <i x="34" s="1"/>
        <i x="30" s="1"/>
        <i x="58" s="1"/>
        <i x="11" s="1"/>
        <i x="14" s="1"/>
        <i x="13" s="1"/>
        <i x="33" s="1"/>
        <i x="21" s="1"/>
        <i x="45" s="1"/>
        <i x="10" s="1"/>
        <i x="9" s="1"/>
        <i x="53" s="1"/>
        <i x="25" s="1"/>
        <i x="20" s="1"/>
        <i x="51" s="1"/>
        <i x="48" s="1"/>
        <i x="23" s="1"/>
        <i x="7" s="1"/>
        <i x="40" s="1"/>
        <i x="49" s="1"/>
        <i x="52" s="1"/>
        <i x="35" s="1"/>
        <i x="60" s="1"/>
        <i x="38" s="1"/>
        <i x="31" s="1"/>
        <i x="39" s="1"/>
        <i x="29" s="1"/>
        <i x="44" s="1"/>
        <i x="12" s="1"/>
        <i x="36" s="1"/>
        <i x="54" s="1"/>
        <i x="8" s="1"/>
        <i x="16" s="1"/>
        <i x="4" s="1"/>
        <i x="6" s="1"/>
        <i x="59" s="1"/>
        <i x="41" s="1"/>
        <i x="22" s="1"/>
        <i x="0" s="1"/>
        <i x="56" s="1"/>
        <i x="50" s="1"/>
        <i x="55" s="1"/>
        <i x="19" s="1"/>
        <i x="5"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A5EA4F4F-C0F3-4670-9E2D-10DC90A320FB}" sourceName="Category">
  <pivotTables>
    <pivotTable tabId="7" name="PivotTable4"/>
    <pivotTable tabId="8" name="PivotTable1"/>
    <pivotTable tabId="9" name="PivotTable2"/>
    <pivotTable tabId="13" name="PivotTable6"/>
  </pivotTables>
  <data>
    <tabular pivotCacheId="1192932525">
      <items count="15">
        <i x="14" s="1"/>
        <i x="7" s="1"/>
        <i x="4" s="1"/>
        <i x="2" s="1"/>
        <i x="8" s="1"/>
        <i x="11" s="1"/>
        <i x="13" s="1"/>
        <i x="0" s="1"/>
        <i x="3" s="1"/>
        <i x="5" s="1"/>
        <i x="12" s="1"/>
        <i x="1" s="1"/>
        <i x="6" s="1"/>
        <i x="10" s="1"/>
        <i x="9"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ype" xr10:uid="{5A91A4B3-9682-43C9-A18C-B9C573950324}" sourceName="Type">
  <pivotTables>
    <pivotTable tabId="7" name="PivotTable4"/>
  </pivotTables>
  <data>
    <tabular pivotCacheId="1192932525">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xr10:uid="{2F727C3E-D68F-4AF2-B248-8A7CC1B734EF}" cache="Slicer_Date" caption="Date" rowHeight="241300"/>
  <slicer name="Category" xr10:uid="{4B24DF74-1447-4BC1-AA3D-718E41D1F19A}" cache="Slicer_Category" caption="Category" startItem="7" rowHeight="241300"/>
  <slicer name="Type" xr10:uid="{BF563084-5707-47C9-AAC4-C5B978457FDD}" cache="Slicer_Type" caption="Type"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8D4D81C-65AD-459D-AFF9-A1ABAC79A235}" name="Table1" displayName="Table1" ref="A1:F101" headerRowDxfId="40" dataDxfId="38" totalsRowDxfId="36" headerRowBorderDxfId="39" tableBorderDxfId="37" totalsRowBorderDxfId="35">
  <autoFilter ref="A1:F101" xr:uid="{58D4D81C-65AD-459D-AFF9-A1ABAC79A235}">
    <filterColumn colId="2">
      <filters>
        <filter val="Dining"/>
      </filters>
    </filterColumn>
    <filterColumn colId="3">
      <filters>
        <filter val="Expense"/>
      </filters>
    </filterColumn>
  </autoFilter>
  <tableColumns count="6">
    <tableColumn id="1" xr3:uid="{D373D528-0FAD-4DF1-BE7F-8BD7EDA6397C}" name="Date" totalsRowLabel="Total" dataDxfId="34" totalsRowDxfId="33"/>
    <tableColumn id="2" xr3:uid="{C0360913-0322-4D75-A5F1-095AC7643C32}" name="Payee" dataDxfId="32" totalsRowDxfId="31"/>
    <tableColumn id="3" xr3:uid="{5012DABA-7424-438B-94E1-FBCF364CCF77}" name="Category" dataDxfId="30" totalsRowDxfId="29"/>
    <tableColumn id="4" xr3:uid="{5C2FAAA3-2942-422A-9CDB-25CA0E4B125E}" name="Type" dataDxfId="28" totalsRowDxfId="27"/>
    <tableColumn id="5" xr3:uid="{A8D2D96C-936F-45E7-B1B7-92A9097D096B}" name="Amount" dataDxfId="26" totalsRowDxfId="25" dataCellStyle="Currency"/>
    <tableColumn id="6" xr3:uid="{18CD494F-72E2-4365-9D3E-138754031BD8}" name="Notes" totalsRowFunction="count" dataDxfId="24" totalsRowDxfId="23"/>
  </tableColumns>
  <tableStyleInfo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F3A82B-6A5B-4E1C-A201-619BA0443C90}">
  <dimension ref="A3:D8"/>
  <sheetViews>
    <sheetView workbookViewId="0">
      <selection activeCell="A14" sqref="A14"/>
    </sheetView>
  </sheetViews>
  <sheetFormatPr defaultRowHeight="15" x14ac:dyDescent="0.25"/>
  <cols>
    <col min="1" max="1" width="14.85546875" bestFit="1" customWidth="1"/>
    <col min="2" max="2" width="16.28515625" bestFit="1" customWidth="1"/>
    <col min="3" max="3" width="12.5703125" bestFit="1" customWidth="1"/>
    <col min="4" max="4" width="14.28515625" bestFit="1" customWidth="1"/>
  </cols>
  <sheetData>
    <row r="3" spans="1:4" x14ac:dyDescent="0.25">
      <c r="A3" s="15" t="s">
        <v>81</v>
      </c>
      <c r="B3" s="15" t="s">
        <v>83</v>
      </c>
    </row>
    <row r="4" spans="1:4" x14ac:dyDescent="0.25">
      <c r="A4" s="15" t="s">
        <v>76</v>
      </c>
      <c r="B4" t="s">
        <v>53</v>
      </c>
      <c r="C4" t="s">
        <v>52</v>
      </c>
      <c r="D4" t="s">
        <v>77</v>
      </c>
    </row>
    <row r="5" spans="1:4" x14ac:dyDescent="0.25">
      <c r="A5" s="16" t="s">
        <v>78</v>
      </c>
      <c r="B5" s="17">
        <v>284220.33000000007</v>
      </c>
      <c r="C5" s="17">
        <v>403294.23</v>
      </c>
      <c r="D5" s="17">
        <v>687514.56</v>
      </c>
    </row>
    <row r="6" spans="1:4" x14ac:dyDescent="0.25">
      <c r="A6" s="16" t="s">
        <v>79</v>
      </c>
      <c r="B6" s="17">
        <v>219217.40999999997</v>
      </c>
      <c r="C6" s="17">
        <v>231981.05000000002</v>
      </c>
      <c r="D6" s="17">
        <v>451198.45999999996</v>
      </c>
    </row>
    <row r="7" spans="1:4" x14ac:dyDescent="0.25">
      <c r="A7" s="16" t="s">
        <v>80</v>
      </c>
      <c r="B7" s="17">
        <v>263110.72000000003</v>
      </c>
      <c r="C7" s="17">
        <v>272221.57000000007</v>
      </c>
      <c r="D7" s="17">
        <v>535332.29</v>
      </c>
    </row>
    <row r="8" spans="1:4" x14ac:dyDescent="0.25">
      <c r="A8" s="16" t="s">
        <v>77</v>
      </c>
      <c r="B8" s="17">
        <v>766548.46000000008</v>
      </c>
      <c r="C8" s="17">
        <v>907496.85000000009</v>
      </c>
      <c r="D8" s="17">
        <v>1674045.31</v>
      </c>
    </row>
  </sheetData>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72CF5A-66ED-4435-8AA4-DFD56D19E361}">
  <dimension ref="A1:E17"/>
  <sheetViews>
    <sheetView workbookViewId="0">
      <selection sqref="A1:E17"/>
    </sheetView>
  </sheetViews>
  <sheetFormatPr defaultRowHeight="15" x14ac:dyDescent="0.25"/>
  <cols>
    <col min="1" max="1" width="14" bestFit="1" customWidth="1"/>
    <col min="2" max="2" width="10.42578125" bestFit="1" customWidth="1"/>
  </cols>
  <sheetData>
    <row r="1" spans="1:5" x14ac:dyDescent="0.25">
      <c r="A1" t="s">
        <v>70</v>
      </c>
      <c r="B1" t="s">
        <v>71</v>
      </c>
    </row>
    <row r="2" spans="1:5" x14ac:dyDescent="0.25">
      <c r="A2" s="12" t="s">
        <v>2</v>
      </c>
      <c r="B2" s="12" t="s">
        <v>72</v>
      </c>
      <c r="C2" s="12" t="s">
        <v>73</v>
      </c>
      <c r="D2" s="12" t="s">
        <v>74</v>
      </c>
      <c r="E2" s="12" t="s">
        <v>75</v>
      </c>
    </row>
    <row r="3" spans="1:5" x14ac:dyDescent="0.25">
      <c r="A3" s="14" t="s">
        <v>37</v>
      </c>
      <c r="B3" s="14">
        <v>0</v>
      </c>
      <c r="C3">
        <f>SUMIFS(Transactions!E:E, Transactions!C:C, A3, Transactions!D:D, "Expense", Transactions!A:A, "&gt;="&amp;$B$1, Transactions!A:A, "&lt;="&amp;EOMONTH($B$1,0))</f>
        <v>0</v>
      </c>
      <c r="D3">
        <f>B3-C3</f>
        <v>0</v>
      </c>
      <c r="E3">
        <f>IF(B3=0,0,C3/B3)</f>
        <v>0</v>
      </c>
    </row>
    <row r="4" spans="1:5" x14ac:dyDescent="0.25">
      <c r="A4" s="14" t="s">
        <v>38</v>
      </c>
      <c r="B4" s="14">
        <v>10000</v>
      </c>
      <c r="C4">
        <f>SUMIFS(Transactions!E:E, Transactions!C:C, A4, Transactions!D:D, "Expense", Transactions!A:A, "&gt;="&amp;$B$1, Transactions!A:A, "&lt;="&amp;EOMONTH($B$1,0))</f>
        <v>27807.33</v>
      </c>
      <c r="D4">
        <f t="shared" ref="D4:D17" si="0">B4-C4</f>
        <v>-17807.330000000002</v>
      </c>
      <c r="E4">
        <f t="shared" ref="E4:E17" si="1">IF(B4=0,0,C4/B4)</f>
        <v>2.7807330000000001</v>
      </c>
    </row>
    <row r="5" spans="1:5" x14ac:dyDescent="0.25">
      <c r="A5" s="14" t="s">
        <v>39</v>
      </c>
      <c r="B5" s="14">
        <v>0</v>
      </c>
      <c r="C5">
        <f>SUMIFS(Transactions!E:E, Transactions!C:C, A5, Transactions!D:D, "Expense", Transactions!A:A, "&gt;="&amp;$B$1, Transactions!A:A, "&lt;="&amp;EOMONTH($B$1,0))</f>
        <v>0</v>
      </c>
      <c r="D5">
        <f t="shared" si="0"/>
        <v>0</v>
      </c>
      <c r="E5">
        <f t="shared" si="1"/>
        <v>0</v>
      </c>
    </row>
    <row r="6" spans="1:5" x14ac:dyDescent="0.25">
      <c r="A6" s="14" t="s">
        <v>40</v>
      </c>
      <c r="B6" s="14">
        <v>15000</v>
      </c>
      <c r="C6">
        <f>SUMIFS(Transactions!E:E, Transactions!C:C, A6, Transactions!D:D, "Expense", Transactions!A:A, "&gt;="&amp;$B$1, Transactions!A:A, "&lt;="&amp;EOMONTH($B$1,0))</f>
        <v>0</v>
      </c>
      <c r="D6">
        <f t="shared" si="0"/>
        <v>15000</v>
      </c>
      <c r="E6">
        <f t="shared" si="1"/>
        <v>0</v>
      </c>
    </row>
    <row r="7" spans="1:5" x14ac:dyDescent="0.25">
      <c r="A7" s="14" t="s">
        <v>41</v>
      </c>
      <c r="B7" s="14">
        <v>5000</v>
      </c>
      <c r="C7">
        <f>SUMIFS(Transactions!E:E, Transactions!C:C, A7, Transactions!D:D, "Expense", Transactions!A:A, "&gt;="&amp;$B$1, Transactions!A:A, "&lt;="&amp;EOMONTH($B$1,0))</f>
        <v>9198.77</v>
      </c>
      <c r="D7">
        <f t="shared" si="0"/>
        <v>-4198.7700000000004</v>
      </c>
      <c r="E7">
        <f t="shared" si="1"/>
        <v>1.8397540000000001</v>
      </c>
    </row>
    <row r="8" spans="1:5" x14ac:dyDescent="0.25">
      <c r="A8" s="14" t="s">
        <v>42</v>
      </c>
      <c r="B8" s="14">
        <v>0</v>
      </c>
      <c r="C8">
        <f>SUMIFS(Transactions!E:E, Transactions!C:C, A8, Transactions!D:D, "Expense", Transactions!A:A, "&gt;="&amp;$B$1, Transactions!A:A, "&lt;="&amp;EOMONTH($B$1,0))</f>
        <v>0</v>
      </c>
      <c r="D8">
        <f t="shared" si="0"/>
        <v>0</v>
      </c>
      <c r="E8">
        <f t="shared" si="1"/>
        <v>0</v>
      </c>
    </row>
    <row r="9" spans="1:5" x14ac:dyDescent="0.25">
      <c r="A9" s="14" t="s">
        <v>43</v>
      </c>
      <c r="B9" s="14">
        <v>10000</v>
      </c>
      <c r="C9">
        <f>SUMIFS(Transactions!E:E, Transactions!C:C, A9, Transactions!D:D, "Expense", Transactions!A:A, "&gt;="&amp;$B$1, Transactions!A:A, "&lt;="&amp;EOMONTH($B$1,0))</f>
        <v>49516.32</v>
      </c>
      <c r="D9">
        <f t="shared" si="0"/>
        <v>-39516.32</v>
      </c>
      <c r="E9">
        <f t="shared" si="1"/>
        <v>4.951632</v>
      </c>
    </row>
    <row r="10" spans="1:5" x14ac:dyDescent="0.25">
      <c r="A10" s="14" t="s">
        <v>44</v>
      </c>
      <c r="B10" s="14">
        <v>15000</v>
      </c>
      <c r="C10">
        <f>SUMIFS(Transactions!E:E, Transactions!C:C, A10, Transactions!D:D, "Expense", Transactions!A:A, "&gt;="&amp;$B$1, Transactions!A:A, "&lt;="&amp;EOMONTH($B$1,0))</f>
        <v>29886.22</v>
      </c>
      <c r="D10">
        <f t="shared" si="0"/>
        <v>-14886.220000000001</v>
      </c>
      <c r="E10">
        <f t="shared" si="1"/>
        <v>1.9924146666666667</v>
      </c>
    </row>
    <row r="11" spans="1:5" x14ac:dyDescent="0.25">
      <c r="A11" s="14" t="s">
        <v>45</v>
      </c>
      <c r="B11" s="14">
        <v>2000</v>
      </c>
      <c r="C11">
        <f>SUMIFS(Transactions!E:E, Transactions!C:C, A11, Transactions!D:D, "Expense", Transactions!A:A, "&gt;="&amp;$B$1, Transactions!A:A, "&lt;="&amp;EOMONTH($B$1,0))</f>
        <v>82922.539999999994</v>
      </c>
      <c r="D11">
        <f t="shared" si="0"/>
        <v>-80922.539999999994</v>
      </c>
      <c r="E11">
        <f t="shared" si="1"/>
        <v>41.461269999999999</v>
      </c>
    </row>
    <row r="12" spans="1:5" x14ac:dyDescent="0.25">
      <c r="A12" s="14" t="s">
        <v>46</v>
      </c>
      <c r="B12" s="14">
        <v>10000</v>
      </c>
      <c r="C12">
        <f>SUMIFS(Transactions!E:E, Transactions!C:C, A12, Transactions!D:D, "Expense", Transactions!A:A, "&gt;="&amp;$B$1, Transactions!A:A, "&lt;="&amp;EOMONTH($B$1,0))</f>
        <v>12778.56</v>
      </c>
      <c r="D12">
        <f t="shared" si="0"/>
        <v>-2778.5599999999995</v>
      </c>
      <c r="E12">
        <f t="shared" si="1"/>
        <v>1.2778559999999999</v>
      </c>
    </row>
    <row r="13" spans="1:5" x14ac:dyDescent="0.25">
      <c r="A13" s="14" t="s">
        <v>47</v>
      </c>
      <c r="B13" s="14">
        <v>5000</v>
      </c>
      <c r="C13">
        <f>SUMIFS(Transactions!E:E, Transactions!C:C, A13, Transactions!D:D, "Expense", Transactions!A:A, "&gt;="&amp;$B$1, Transactions!A:A, "&lt;="&amp;EOMONTH($B$1,0))</f>
        <v>37462.04</v>
      </c>
      <c r="D13">
        <f t="shared" si="0"/>
        <v>-32462.04</v>
      </c>
      <c r="E13">
        <f t="shared" si="1"/>
        <v>7.4924080000000002</v>
      </c>
    </row>
    <row r="14" spans="1:5" x14ac:dyDescent="0.25">
      <c r="A14" s="14" t="s">
        <v>48</v>
      </c>
      <c r="B14" s="14">
        <v>10000</v>
      </c>
      <c r="C14">
        <f>SUMIFS(Transactions!E:E, Transactions!C:C, A14, Transactions!D:D, "Expense", Transactions!A:A, "&gt;="&amp;$B$1, Transactions!A:A, "&lt;="&amp;EOMONTH($B$1,0))</f>
        <v>29807.39</v>
      </c>
      <c r="D14">
        <f t="shared" si="0"/>
        <v>-19807.39</v>
      </c>
      <c r="E14">
        <f t="shared" si="1"/>
        <v>2.9807389999999998</v>
      </c>
    </row>
    <row r="15" spans="1:5" x14ac:dyDescent="0.25">
      <c r="A15" s="14" t="s">
        <v>49</v>
      </c>
      <c r="B15" s="14">
        <v>10000</v>
      </c>
      <c r="C15">
        <f>SUMIFS(Transactions!E:E, Transactions!C:C, A15, Transactions!D:D, "Expense", Transactions!A:A, "&gt;="&amp;$B$1, Transactions!A:A, "&lt;="&amp;EOMONTH($B$1,0))</f>
        <v>4841.16</v>
      </c>
      <c r="D15">
        <f t="shared" si="0"/>
        <v>5158.84</v>
      </c>
      <c r="E15">
        <f t="shared" si="1"/>
        <v>0.48411599999999999</v>
      </c>
    </row>
    <row r="16" spans="1:5" x14ac:dyDescent="0.25">
      <c r="A16" s="14" t="s">
        <v>50</v>
      </c>
      <c r="B16" s="14">
        <v>0</v>
      </c>
      <c r="C16">
        <f>SUMIFS(Transactions!E:E, Transactions!C:C, A16, Transactions!D:D, "Expense", Transactions!A:A, "&gt;="&amp;$B$1, Transactions!A:A, "&lt;="&amp;EOMONTH($B$1,0))</f>
        <v>0</v>
      </c>
      <c r="D16">
        <f t="shared" si="0"/>
        <v>0</v>
      </c>
      <c r="E16">
        <f t="shared" si="1"/>
        <v>0</v>
      </c>
    </row>
    <row r="17" spans="1:5" x14ac:dyDescent="0.25">
      <c r="A17" s="14" t="s">
        <v>51</v>
      </c>
      <c r="B17" s="14">
        <v>0</v>
      </c>
      <c r="C17">
        <f>SUMIFS(Transactions!E:E, Transactions!C:C, A17, Transactions!D:D, "Expense", Transactions!A:A, "&gt;="&amp;$B$1, Transactions!A:A, "&lt;="&amp;EOMONTH($B$1,0))</f>
        <v>0</v>
      </c>
      <c r="D17">
        <f t="shared" si="0"/>
        <v>0</v>
      </c>
      <c r="E17">
        <f t="shared" si="1"/>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83AF0F-5DA8-4A45-8D88-32D28F0292A8}">
  <dimension ref="A1:C15"/>
  <sheetViews>
    <sheetView workbookViewId="0">
      <selection activeCell="C19" sqref="C19"/>
    </sheetView>
  </sheetViews>
  <sheetFormatPr defaultRowHeight="15" x14ac:dyDescent="0.25"/>
  <cols>
    <col min="1" max="1" width="14.85546875" bestFit="1" customWidth="1"/>
    <col min="2" max="2" width="16.28515625" bestFit="1" customWidth="1"/>
    <col min="3" max="3" width="12.5703125" bestFit="1" customWidth="1"/>
    <col min="4" max="4" width="11.28515625" bestFit="1" customWidth="1"/>
  </cols>
  <sheetData>
    <row r="1" spans="1:3" x14ac:dyDescent="0.25">
      <c r="A1" s="15" t="s">
        <v>82</v>
      </c>
      <c r="B1" t="s">
        <v>84</v>
      </c>
    </row>
    <row r="3" spans="1:3" x14ac:dyDescent="0.25">
      <c r="A3" s="15" t="s">
        <v>81</v>
      </c>
      <c r="B3" s="15" t="s">
        <v>83</v>
      </c>
    </row>
    <row r="4" spans="1:3" x14ac:dyDescent="0.25">
      <c r="A4" s="15" t="s">
        <v>76</v>
      </c>
      <c r="B4" t="s">
        <v>53</v>
      </c>
      <c r="C4" t="s">
        <v>77</v>
      </c>
    </row>
    <row r="5" spans="1:3" x14ac:dyDescent="0.25">
      <c r="A5" s="16" t="s">
        <v>44</v>
      </c>
      <c r="B5" s="17">
        <v>54542.020000000004</v>
      </c>
      <c r="C5" s="17">
        <v>54542.020000000004</v>
      </c>
    </row>
    <row r="6" spans="1:3" x14ac:dyDescent="0.25">
      <c r="A6" s="16" t="s">
        <v>41</v>
      </c>
      <c r="B6" s="17">
        <v>22550.45</v>
      </c>
      <c r="C6" s="17">
        <v>22550.45</v>
      </c>
    </row>
    <row r="7" spans="1:3" x14ac:dyDescent="0.25">
      <c r="A7" s="16" t="s">
        <v>45</v>
      </c>
      <c r="B7" s="17">
        <v>129961.10999999999</v>
      </c>
      <c r="C7" s="17">
        <v>129961.10999999999</v>
      </c>
    </row>
    <row r="8" spans="1:3" x14ac:dyDescent="0.25">
      <c r="A8" s="16" t="s">
        <v>48</v>
      </c>
      <c r="B8" s="17">
        <v>57612.3</v>
      </c>
      <c r="C8" s="17">
        <v>57612.3</v>
      </c>
    </row>
    <row r="9" spans="1:3" x14ac:dyDescent="0.25">
      <c r="A9" s="16" t="s">
        <v>40</v>
      </c>
      <c r="B9" s="17">
        <v>67457.59</v>
      </c>
      <c r="C9" s="17">
        <v>67457.59</v>
      </c>
    </row>
    <row r="10" spans="1:3" x14ac:dyDescent="0.25">
      <c r="A10" s="16" t="s">
        <v>49</v>
      </c>
      <c r="B10" s="17">
        <v>29053.359999999997</v>
      </c>
      <c r="C10" s="17">
        <v>29053.359999999997</v>
      </c>
    </row>
    <row r="11" spans="1:3" x14ac:dyDescent="0.25">
      <c r="A11" s="16" t="s">
        <v>38</v>
      </c>
      <c r="B11" s="17">
        <v>115638.47000000002</v>
      </c>
      <c r="C11" s="17">
        <v>115638.47000000002</v>
      </c>
    </row>
    <row r="12" spans="1:3" x14ac:dyDescent="0.25">
      <c r="A12" s="16" t="s">
        <v>43</v>
      </c>
      <c r="B12" s="17">
        <v>166786.57</v>
      </c>
      <c r="C12" s="17">
        <v>166786.57</v>
      </c>
    </row>
    <row r="13" spans="1:3" x14ac:dyDescent="0.25">
      <c r="A13" s="16" t="s">
        <v>47</v>
      </c>
      <c r="B13" s="17">
        <v>78317.429999999993</v>
      </c>
      <c r="C13" s="17">
        <v>78317.429999999993</v>
      </c>
    </row>
    <row r="14" spans="1:3" x14ac:dyDescent="0.25">
      <c r="A14" s="16" t="s">
        <v>46</v>
      </c>
      <c r="B14" s="17">
        <v>44629.159999999996</v>
      </c>
      <c r="C14" s="17">
        <v>44629.159999999996</v>
      </c>
    </row>
    <row r="15" spans="1:3" x14ac:dyDescent="0.25">
      <c r="A15" s="16" t="s">
        <v>77</v>
      </c>
      <c r="B15" s="17">
        <v>766548.46000000008</v>
      </c>
      <c r="C15" s="17">
        <v>766548.46000000008</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5736BE-CD1F-47AE-9BCB-3CECEC0B5319}">
  <dimension ref="A3:C15"/>
  <sheetViews>
    <sheetView workbookViewId="0">
      <selection activeCell="B20" sqref="B20"/>
    </sheetView>
  </sheetViews>
  <sheetFormatPr defaultRowHeight="15" x14ac:dyDescent="0.25"/>
  <cols>
    <col min="1" max="1" width="14.85546875" bestFit="1" customWidth="1"/>
    <col min="2" max="2" width="16.28515625" bestFit="1" customWidth="1"/>
    <col min="3" max="4" width="11.28515625" bestFit="1" customWidth="1"/>
  </cols>
  <sheetData>
    <row r="3" spans="1:3" x14ac:dyDescent="0.25">
      <c r="A3" s="15" t="s">
        <v>81</v>
      </c>
      <c r="B3" s="15" t="s">
        <v>83</v>
      </c>
    </row>
    <row r="4" spans="1:3" x14ac:dyDescent="0.25">
      <c r="A4" s="15" t="s">
        <v>76</v>
      </c>
      <c r="B4" t="s">
        <v>53</v>
      </c>
      <c r="C4" t="s">
        <v>77</v>
      </c>
    </row>
    <row r="5" spans="1:3" x14ac:dyDescent="0.25">
      <c r="A5" s="16" t="s">
        <v>15</v>
      </c>
      <c r="B5" s="18">
        <v>101436.43</v>
      </c>
      <c r="C5" s="18">
        <v>101436.43</v>
      </c>
    </row>
    <row r="6" spans="1:3" x14ac:dyDescent="0.25">
      <c r="A6" s="16" t="s">
        <v>30</v>
      </c>
      <c r="B6" s="18">
        <v>78568.679999999993</v>
      </c>
      <c r="C6" s="18">
        <v>78568.679999999993</v>
      </c>
    </row>
    <row r="7" spans="1:3" x14ac:dyDescent="0.25">
      <c r="A7" s="16" t="s">
        <v>24</v>
      </c>
      <c r="B7" s="18">
        <v>67920.7</v>
      </c>
      <c r="C7" s="18">
        <v>67920.7</v>
      </c>
    </row>
    <row r="8" spans="1:3" x14ac:dyDescent="0.25">
      <c r="A8" s="16" t="s">
        <v>9</v>
      </c>
      <c r="B8" s="18">
        <v>67457.59</v>
      </c>
      <c r="C8" s="18">
        <v>67457.59</v>
      </c>
    </row>
    <row r="9" spans="1:3" x14ac:dyDescent="0.25">
      <c r="A9" s="16" t="s">
        <v>20</v>
      </c>
      <c r="B9" s="18">
        <v>52523.349999999991</v>
      </c>
      <c r="C9" s="18">
        <v>52523.349999999991</v>
      </c>
    </row>
    <row r="10" spans="1:3" x14ac:dyDescent="0.25">
      <c r="A10" s="16" t="s">
        <v>13</v>
      </c>
      <c r="B10" s="18">
        <v>36657.089999999997</v>
      </c>
      <c r="C10" s="18">
        <v>36657.089999999997</v>
      </c>
    </row>
    <row r="11" spans="1:3" x14ac:dyDescent="0.25">
      <c r="A11" s="16" t="s">
        <v>17</v>
      </c>
      <c r="B11" s="18">
        <v>36635.520000000004</v>
      </c>
      <c r="C11" s="18">
        <v>36635.520000000004</v>
      </c>
    </row>
    <row r="12" spans="1:3" x14ac:dyDescent="0.25">
      <c r="A12" s="16" t="s">
        <v>18</v>
      </c>
      <c r="B12" s="18">
        <v>36615.760000000002</v>
      </c>
      <c r="C12" s="18">
        <v>36615.760000000002</v>
      </c>
    </row>
    <row r="13" spans="1:3" x14ac:dyDescent="0.25">
      <c r="A13" s="16" t="s">
        <v>7</v>
      </c>
      <c r="B13" s="18">
        <v>35499.26</v>
      </c>
      <c r="C13" s="18">
        <v>35499.26</v>
      </c>
    </row>
    <row r="14" spans="1:3" x14ac:dyDescent="0.25">
      <c r="A14" s="16" t="s">
        <v>16</v>
      </c>
      <c r="B14" s="18">
        <v>34426.29</v>
      </c>
      <c r="C14" s="18">
        <v>34426.29</v>
      </c>
    </row>
    <row r="15" spans="1:3" x14ac:dyDescent="0.25">
      <c r="A15" s="16" t="s">
        <v>77</v>
      </c>
      <c r="B15" s="18">
        <v>547740.66999999993</v>
      </c>
      <c r="C15" s="18">
        <v>547740.66999999993</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AF31DE-ED4A-4002-A0CE-DA17582D4C5E}">
  <dimension ref="A3:C8"/>
  <sheetViews>
    <sheetView workbookViewId="0">
      <selection activeCell="B14" sqref="B14"/>
    </sheetView>
  </sheetViews>
  <sheetFormatPr defaultRowHeight="15" x14ac:dyDescent="0.25"/>
  <cols>
    <col min="1" max="1" width="14.85546875" bestFit="1" customWidth="1"/>
    <col min="2" max="2" width="16.28515625" bestFit="1" customWidth="1"/>
    <col min="3" max="3" width="11.28515625" bestFit="1" customWidth="1"/>
    <col min="4" max="4" width="14" bestFit="1" customWidth="1"/>
    <col min="5" max="6" width="10" bestFit="1" customWidth="1"/>
    <col min="7" max="7" width="10.5703125" bestFit="1" customWidth="1"/>
    <col min="8" max="8" width="10" bestFit="1" customWidth="1"/>
    <col min="9" max="9" width="11.140625" bestFit="1" customWidth="1"/>
    <col min="10" max="10" width="9" bestFit="1" customWidth="1"/>
    <col min="11" max="11" width="10" bestFit="1" customWidth="1"/>
    <col min="12" max="12" width="9.28515625" bestFit="1" customWidth="1"/>
    <col min="13" max="13" width="12.85546875" bestFit="1" customWidth="1"/>
    <col min="14" max="14" width="10" bestFit="1" customWidth="1"/>
    <col min="15" max="16" width="9" bestFit="1" customWidth="1"/>
    <col min="17" max="17" width="11.28515625" bestFit="1" customWidth="1"/>
  </cols>
  <sheetData>
    <row r="3" spans="1:3" x14ac:dyDescent="0.25">
      <c r="A3" s="15" t="s">
        <v>81</v>
      </c>
      <c r="B3" s="15" t="s">
        <v>83</v>
      </c>
    </row>
    <row r="4" spans="1:3" x14ac:dyDescent="0.25">
      <c r="A4" s="15" t="s">
        <v>76</v>
      </c>
      <c r="B4" t="s">
        <v>45</v>
      </c>
      <c r="C4" t="s">
        <v>77</v>
      </c>
    </row>
    <row r="5" spans="1:3" x14ac:dyDescent="0.25">
      <c r="A5" s="16" t="s">
        <v>78</v>
      </c>
      <c r="B5" s="18">
        <v>82922.540000000008</v>
      </c>
      <c r="C5" s="18">
        <v>82922.540000000008</v>
      </c>
    </row>
    <row r="6" spans="1:3" x14ac:dyDescent="0.25">
      <c r="A6" s="16" t="s">
        <v>79</v>
      </c>
      <c r="B6" s="18">
        <v>19341.09</v>
      </c>
      <c r="C6" s="18">
        <v>19341.09</v>
      </c>
    </row>
    <row r="7" spans="1:3" x14ac:dyDescent="0.25">
      <c r="A7" s="16" t="s">
        <v>80</v>
      </c>
      <c r="B7" s="18">
        <v>27697.480000000003</v>
      </c>
      <c r="C7" s="18">
        <v>27697.480000000003</v>
      </c>
    </row>
    <row r="8" spans="1:3" x14ac:dyDescent="0.25">
      <c r="A8" s="16" t="s">
        <v>77</v>
      </c>
      <c r="B8" s="18">
        <v>129961.11000000002</v>
      </c>
      <c r="C8" s="18">
        <v>129961.11000000002</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EEBD6-C299-428D-978E-A2FAE9A78234}">
  <dimension ref="A3:E20"/>
  <sheetViews>
    <sheetView topLeftCell="A4" workbookViewId="0">
      <selection activeCell="E22" sqref="E22"/>
    </sheetView>
  </sheetViews>
  <sheetFormatPr defaultRowHeight="15" x14ac:dyDescent="0.25"/>
  <cols>
    <col min="1" max="1" width="14.85546875" bestFit="1" customWidth="1"/>
    <col min="2" max="2" width="16.28515625" bestFit="1" customWidth="1"/>
    <col min="3" max="4" width="10" bestFit="1" customWidth="1"/>
    <col min="5" max="5" width="11.28515625" bestFit="1" customWidth="1"/>
  </cols>
  <sheetData>
    <row r="3" spans="1:5" x14ac:dyDescent="0.25">
      <c r="A3" s="15" t="s">
        <v>81</v>
      </c>
      <c r="B3" s="15" t="s">
        <v>83</v>
      </c>
    </row>
    <row r="4" spans="1:5" x14ac:dyDescent="0.25">
      <c r="A4" s="15" t="s">
        <v>76</v>
      </c>
      <c r="B4" t="s">
        <v>78</v>
      </c>
      <c r="C4" t="s">
        <v>79</v>
      </c>
      <c r="D4" t="s">
        <v>80</v>
      </c>
      <c r="E4" t="s">
        <v>77</v>
      </c>
    </row>
    <row r="5" spans="1:5" x14ac:dyDescent="0.25">
      <c r="A5" s="16" t="s">
        <v>51</v>
      </c>
      <c r="B5" s="18"/>
      <c r="C5" s="18">
        <v>48215.59</v>
      </c>
      <c r="D5" s="18">
        <v>99065.27</v>
      </c>
      <c r="E5" s="18">
        <v>147280.85999999999</v>
      </c>
    </row>
    <row r="6" spans="1:5" x14ac:dyDescent="0.25">
      <c r="A6" s="16" t="s">
        <v>44</v>
      </c>
      <c r="B6" s="18">
        <v>29886.22</v>
      </c>
      <c r="C6" s="18">
        <v>24655.800000000003</v>
      </c>
      <c r="D6" s="18"/>
      <c r="E6" s="18">
        <v>54542.020000000004</v>
      </c>
    </row>
    <row r="7" spans="1:5" x14ac:dyDescent="0.25">
      <c r="A7" s="16" t="s">
        <v>41</v>
      </c>
      <c r="B7" s="18">
        <v>9198.77</v>
      </c>
      <c r="C7" s="18"/>
      <c r="D7" s="18">
        <v>13351.68</v>
      </c>
      <c r="E7" s="18">
        <v>22550.45</v>
      </c>
    </row>
    <row r="8" spans="1:5" x14ac:dyDescent="0.25">
      <c r="A8" s="16" t="s">
        <v>39</v>
      </c>
      <c r="B8" s="18">
        <v>111082.84</v>
      </c>
      <c r="C8" s="18">
        <v>53290.53</v>
      </c>
      <c r="D8" s="18"/>
      <c r="E8" s="18">
        <v>164373.37</v>
      </c>
    </row>
    <row r="9" spans="1:5" x14ac:dyDescent="0.25">
      <c r="A9" s="16" t="s">
        <v>45</v>
      </c>
      <c r="B9" s="18">
        <v>82922.539999999994</v>
      </c>
      <c r="C9" s="18">
        <v>19341.09</v>
      </c>
      <c r="D9" s="18">
        <v>27697.480000000003</v>
      </c>
      <c r="E9" s="18">
        <v>129961.10999999999</v>
      </c>
    </row>
    <row r="10" spans="1:5" x14ac:dyDescent="0.25">
      <c r="A10" s="16" t="s">
        <v>48</v>
      </c>
      <c r="B10" s="18">
        <v>29807.39</v>
      </c>
      <c r="C10" s="18">
        <v>20213.45</v>
      </c>
      <c r="D10" s="18">
        <v>7591.46</v>
      </c>
      <c r="E10" s="18">
        <v>57612.299999999996</v>
      </c>
    </row>
    <row r="11" spans="1:5" x14ac:dyDescent="0.25">
      <c r="A11" s="16" t="s">
        <v>50</v>
      </c>
      <c r="B11" s="18">
        <v>99113.299999999988</v>
      </c>
      <c r="C11" s="18">
        <v>13698.68</v>
      </c>
      <c r="D11" s="18">
        <v>58354.14</v>
      </c>
      <c r="E11" s="18">
        <v>171166.12</v>
      </c>
    </row>
    <row r="12" spans="1:5" x14ac:dyDescent="0.25">
      <c r="A12" s="16" t="s">
        <v>37</v>
      </c>
      <c r="B12" s="18">
        <v>14821.23</v>
      </c>
      <c r="C12" s="18">
        <v>116776.25</v>
      </c>
      <c r="D12" s="18">
        <v>38898.25</v>
      </c>
      <c r="E12" s="18">
        <v>170495.73</v>
      </c>
    </row>
    <row r="13" spans="1:5" x14ac:dyDescent="0.25">
      <c r="A13" s="16" t="s">
        <v>40</v>
      </c>
      <c r="B13" s="18"/>
      <c r="C13" s="18">
        <v>24135.71</v>
      </c>
      <c r="D13" s="18">
        <v>43321.880000000005</v>
      </c>
      <c r="E13" s="18">
        <v>67457.59</v>
      </c>
    </row>
    <row r="14" spans="1:5" x14ac:dyDescent="0.25">
      <c r="A14" s="16" t="s">
        <v>42</v>
      </c>
      <c r="B14" s="18">
        <v>178276.86</v>
      </c>
      <c r="C14" s="18"/>
      <c r="D14" s="18">
        <v>75903.91</v>
      </c>
      <c r="E14" s="18">
        <v>254180.77</v>
      </c>
    </row>
    <row r="15" spans="1:5" x14ac:dyDescent="0.25">
      <c r="A15" s="16" t="s">
        <v>49</v>
      </c>
      <c r="B15" s="18">
        <v>4841.16</v>
      </c>
      <c r="C15" s="18">
        <v>24212.199999999997</v>
      </c>
      <c r="D15" s="18"/>
      <c r="E15" s="18">
        <v>29053.359999999997</v>
      </c>
    </row>
    <row r="16" spans="1:5" x14ac:dyDescent="0.25">
      <c r="A16" s="16" t="s">
        <v>38</v>
      </c>
      <c r="B16" s="18">
        <v>27807.33</v>
      </c>
      <c r="C16" s="18">
        <v>36795.61</v>
      </c>
      <c r="D16" s="18">
        <v>51035.53</v>
      </c>
      <c r="E16" s="18">
        <v>115638.47</v>
      </c>
    </row>
    <row r="17" spans="1:5" x14ac:dyDescent="0.25">
      <c r="A17" s="16" t="s">
        <v>43</v>
      </c>
      <c r="B17" s="18">
        <v>49516.32</v>
      </c>
      <c r="C17" s="18">
        <v>46532.04</v>
      </c>
      <c r="D17" s="18">
        <v>70738.210000000006</v>
      </c>
      <c r="E17" s="18">
        <v>166786.57</v>
      </c>
    </row>
    <row r="18" spans="1:5" x14ac:dyDescent="0.25">
      <c r="A18" s="16" t="s">
        <v>47</v>
      </c>
      <c r="B18" s="18">
        <v>37462.04</v>
      </c>
      <c r="C18" s="18">
        <v>13128.64</v>
      </c>
      <c r="D18" s="18">
        <v>27726.75</v>
      </c>
      <c r="E18" s="18">
        <v>78317.429999999993</v>
      </c>
    </row>
    <row r="19" spans="1:5" x14ac:dyDescent="0.25">
      <c r="A19" s="16" t="s">
        <v>46</v>
      </c>
      <c r="B19" s="18">
        <v>12778.56</v>
      </c>
      <c r="C19" s="18">
        <v>10202.870000000001</v>
      </c>
      <c r="D19" s="18">
        <v>21647.73</v>
      </c>
      <c r="E19" s="18">
        <v>44629.16</v>
      </c>
    </row>
    <row r="20" spans="1:5" x14ac:dyDescent="0.25">
      <c r="A20" s="16" t="s">
        <v>77</v>
      </c>
      <c r="B20" s="18">
        <v>687514.55999999994</v>
      </c>
      <c r="C20" s="18">
        <v>451198.46</v>
      </c>
      <c r="D20" s="18">
        <v>535332.29000000015</v>
      </c>
      <c r="E20" s="18">
        <v>1674045.3099999998</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C82EC2-11C0-44D7-8F92-2AA9842893F7}">
  <dimension ref="A3:C19"/>
  <sheetViews>
    <sheetView workbookViewId="0">
      <selection activeCell="N15" sqref="N15"/>
    </sheetView>
  </sheetViews>
  <sheetFormatPr defaultRowHeight="15" x14ac:dyDescent="0.25"/>
  <cols>
    <col min="1" max="2" width="14" bestFit="1" customWidth="1"/>
    <col min="3" max="3" width="13.28515625" bestFit="1" customWidth="1"/>
  </cols>
  <sheetData>
    <row r="3" spans="1:3" x14ac:dyDescent="0.25">
      <c r="A3" s="15" t="s">
        <v>76</v>
      </c>
      <c r="B3" t="s">
        <v>85</v>
      </c>
      <c r="C3" t="s">
        <v>86</v>
      </c>
    </row>
    <row r="4" spans="1:3" x14ac:dyDescent="0.25">
      <c r="A4" s="16" t="s">
        <v>51</v>
      </c>
      <c r="B4" s="18">
        <v>0</v>
      </c>
      <c r="C4" s="18">
        <v>0</v>
      </c>
    </row>
    <row r="5" spans="1:3" x14ac:dyDescent="0.25">
      <c r="A5" s="16" t="s">
        <v>44</v>
      </c>
      <c r="B5" s="18">
        <v>15000</v>
      </c>
      <c r="C5" s="18">
        <v>29886.22</v>
      </c>
    </row>
    <row r="6" spans="1:3" x14ac:dyDescent="0.25">
      <c r="A6" s="16" t="s">
        <v>41</v>
      </c>
      <c r="B6" s="18">
        <v>5000</v>
      </c>
      <c r="C6" s="18">
        <v>9198.77</v>
      </c>
    </row>
    <row r="7" spans="1:3" x14ac:dyDescent="0.25">
      <c r="A7" s="16" t="s">
        <v>39</v>
      </c>
      <c r="B7" s="18">
        <v>0</v>
      </c>
      <c r="C7" s="18">
        <v>0</v>
      </c>
    </row>
    <row r="8" spans="1:3" x14ac:dyDescent="0.25">
      <c r="A8" s="16" t="s">
        <v>45</v>
      </c>
      <c r="B8" s="18">
        <v>2000</v>
      </c>
      <c r="C8" s="18">
        <v>82922.539999999994</v>
      </c>
    </row>
    <row r="9" spans="1:3" x14ac:dyDescent="0.25">
      <c r="A9" s="16" t="s">
        <v>48</v>
      </c>
      <c r="B9" s="18">
        <v>10000</v>
      </c>
      <c r="C9" s="18">
        <v>29807.39</v>
      </c>
    </row>
    <row r="10" spans="1:3" x14ac:dyDescent="0.25">
      <c r="A10" s="16" t="s">
        <v>50</v>
      </c>
      <c r="B10" s="18">
        <v>0</v>
      </c>
      <c r="C10" s="18">
        <v>0</v>
      </c>
    </row>
    <row r="11" spans="1:3" x14ac:dyDescent="0.25">
      <c r="A11" s="16" t="s">
        <v>37</v>
      </c>
      <c r="B11" s="18">
        <v>0</v>
      </c>
      <c r="C11" s="18">
        <v>0</v>
      </c>
    </row>
    <row r="12" spans="1:3" x14ac:dyDescent="0.25">
      <c r="A12" s="16" t="s">
        <v>40</v>
      </c>
      <c r="B12" s="18">
        <v>15000</v>
      </c>
      <c r="C12" s="18">
        <v>0</v>
      </c>
    </row>
    <row r="13" spans="1:3" x14ac:dyDescent="0.25">
      <c r="A13" s="16" t="s">
        <v>42</v>
      </c>
      <c r="B13" s="18">
        <v>0</v>
      </c>
      <c r="C13" s="18">
        <v>0</v>
      </c>
    </row>
    <row r="14" spans="1:3" x14ac:dyDescent="0.25">
      <c r="A14" s="16" t="s">
        <v>49</v>
      </c>
      <c r="B14" s="18">
        <v>10000</v>
      </c>
      <c r="C14" s="18">
        <v>4841.16</v>
      </c>
    </row>
    <row r="15" spans="1:3" x14ac:dyDescent="0.25">
      <c r="A15" s="16" t="s">
        <v>38</v>
      </c>
      <c r="B15" s="18">
        <v>10000</v>
      </c>
      <c r="C15" s="18">
        <v>27807.33</v>
      </c>
    </row>
    <row r="16" spans="1:3" x14ac:dyDescent="0.25">
      <c r="A16" s="16" t="s">
        <v>43</v>
      </c>
      <c r="B16" s="18">
        <v>10000</v>
      </c>
      <c r="C16" s="18">
        <v>49516.32</v>
      </c>
    </row>
    <row r="17" spans="1:3" x14ac:dyDescent="0.25">
      <c r="A17" s="16" t="s">
        <v>47</v>
      </c>
      <c r="B17" s="18">
        <v>5000</v>
      </c>
      <c r="C17" s="18">
        <v>37462.04</v>
      </c>
    </row>
    <row r="18" spans="1:3" x14ac:dyDescent="0.25">
      <c r="A18" s="16" t="s">
        <v>46</v>
      </c>
      <c r="B18" s="18">
        <v>10000</v>
      </c>
      <c r="C18" s="18">
        <v>12778.56</v>
      </c>
    </row>
    <row r="19" spans="1:3" x14ac:dyDescent="0.25">
      <c r="A19" s="16" t="s">
        <v>77</v>
      </c>
      <c r="B19" s="18">
        <v>92000</v>
      </c>
      <c r="C19" s="18">
        <v>284220.32999999996</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F1AA10-FDD6-4688-A20B-8F4926A1E343}">
  <dimension ref="E1:R3"/>
  <sheetViews>
    <sheetView showGridLines="0" tabSelected="1" workbookViewId="0">
      <selection activeCell="E4" sqref="E4"/>
    </sheetView>
  </sheetViews>
  <sheetFormatPr defaultRowHeight="15" x14ac:dyDescent="0.25"/>
  <cols>
    <col min="1" max="16384" width="9.140625" style="19"/>
  </cols>
  <sheetData>
    <row r="1" spans="5:18" x14ac:dyDescent="0.25">
      <c r="E1" s="20"/>
      <c r="F1" s="20"/>
      <c r="G1" s="20"/>
      <c r="H1" s="20"/>
      <c r="I1" s="20"/>
      <c r="J1" s="20"/>
      <c r="K1" s="20"/>
      <c r="L1" s="20"/>
      <c r="M1" s="20"/>
      <c r="N1" s="20"/>
      <c r="O1" s="20"/>
      <c r="P1" s="20"/>
      <c r="Q1" s="20"/>
      <c r="R1" s="20"/>
    </row>
    <row r="2" spans="5:18" x14ac:dyDescent="0.25">
      <c r="E2" s="20"/>
      <c r="F2" s="20"/>
      <c r="G2" s="20"/>
      <c r="H2" s="20"/>
      <c r="I2" s="20"/>
      <c r="J2" s="20"/>
      <c r="K2" s="20"/>
      <c r="L2" s="20"/>
      <c r="M2" s="20"/>
      <c r="N2" s="20"/>
      <c r="O2" s="20"/>
      <c r="P2" s="20"/>
      <c r="Q2" s="20"/>
      <c r="R2" s="20"/>
    </row>
    <row r="3" spans="5:18" x14ac:dyDescent="0.25">
      <c r="E3" s="20"/>
      <c r="F3" s="20"/>
      <c r="G3" s="20"/>
      <c r="H3" s="20"/>
      <c r="I3" s="20"/>
      <c r="J3" s="20"/>
      <c r="K3" s="20"/>
      <c r="L3" s="20"/>
      <c r="M3" s="20"/>
      <c r="N3" s="20"/>
      <c r="O3" s="20"/>
      <c r="P3" s="20"/>
      <c r="Q3" s="20"/>
      <c r="R3" s="20"/>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01"/>
  <sheetViews>
    <sheetView topLeftCell="A83" workbookViewId="0">
      <selection sqref="A1:F101"/>
    </sheetView>
  </sheetViews>
  <sheetFormatPr defaultRowHeight="15" x14ac:dyDescent="0.25"/>
  <cols>
    <col min="1" max="1" width="18.28515625" bestFit="1" customWidth="1"/>
    <col min="2" max="2" width="16" bestFit="1" customWidth="1"/>
    <col min="3" max="3" width="14" bestFit="1" customWidth="1"/>
    <col min="4" max="4" width="8.42578125" bestFit="1" customWidth="1"/>
    <col min="5" max="5" width="11.5703125" bestFit="1" customWidth="1"/>
    <col min="6" max="6" width="22.5703125" bestFit="1" customWidth="1"/>
  </cols>
  <sheetData>
    <row r="1" spans="1:6" x14ac:dyDescent="0.25">
      <c r="A1" s="2" t="s">
        <v>0</v>
      </c>
      <c r="B1" s="1" t="s">
        <v>1</v>
      </c>
      <c r="C1" s="1" t="s">
        <v>2</v>
      </c>
      <c r="D1" s="1" t="s">
        <v>3</v>
      </c>
      <c r="E1" s="1" t="s">
        <v>4</v>
      </c>
      <c r="F1" s="3" t="s">
        <v>5</v>
      </c>
    </row>
    <row r="2" spans="1:6" hidden="1" x14ac:dyDescent="0.25">
      <c r="A2" s="4">
        <v>45739</v>
      </c>
      <c r="B2" s="5" t="s">
        <v>6</v>
      </c>
      <c r="C2" s="5" t="s">
        <v>37</v>
      </c>
      <c r="D2" s="5" t="s">
        <v>52</v>
      </c>
      <c r="E2" s="6">
        <v>18469.05</v>
      </c>
      <c r="F2" s="7" t="s">
        <v>54</v>
      </c>
    </row>
    <row r="3" spans="1:6" hidden="1" x14ac:dyDescent="0.25">
      <c r="A3" s="4">
        <v>45671</v>
      </c>
      <c r="B3" s="5" t="s">
        <v>7</v>
      </c>
      <c r="C3" s="5" t="s">
        <v>38</v>
      </c>
      <c r="D3" s="5" t="s">
        <v>53</v>
      </c>
      <c r="E3" s="6">
        <v>1830.08</v>
      </c>
      <c r="F3" s="7" t="s">
        <v>55</v>
      </c>
    </row>
    <row r="4" spans="1:6" hidden="1" x14ac:dyDescent="0.25">
      <c r="A4" s="4">
        <v>45662</v>
      </c>
      <c r="B4" s="5" t="s">
        <v>8</v>
      </c>
      <c r="C4" s="5" t="s">
        <v>39</v>
      </c>
      <c r="D4" s="5" t="s">
        <v>52</v>
      </c>
      <c r="E4" s="6">
        <v>17796.349999999999</v>
      </c>
      <c r="F4" s="7" t="s">
        <v>56</v>
      </c>
    </row>
    <row r="5" spans="1:6" hidden="1" x14ac:dyDescent="0.25">
      <c r="A5" s="4">
        <v>45661</v>
      </c>
      <c r="B5" s="5" t="s">
        <v>7</v>
      </c>
      <c r="C5" s="5" t="s">
        <v>38</v>
      </c>
      <c r="D5" s="5" t="s">
        <v>53</v>
      </c>
      <c r="E5" s="6">
        <v>8448.44</v>
      </c>
      <c r="F5" s="7" t="s">
        <v>55</v>
      </c>
    </row>
    <row r="6" spans="1:6" hidden="1" x14ac:dyDescent="0.25">
      <c r="A6" s="4">
        <v>45733</v>
      </c>
      <c r="B6" s="5" t="s">
        <v>9</v>
      </c>
      <c r="C6" s="5" t="s">
        <v>40</v>
      </c>
      <c r="D6" s="5" t="s">
        <v>53</v>
      </c>
      <c r="E6" s="6">
        <v>15200.27</v>
      </c>
      <c r="F6" s="7" t="s">
        <v>57</v>
      </c>
    </row>
    <row r="7" spans="1:6" hidden="1" x14ac:dyDescent="0.25">
      <c r="A7" s="4">
        <v>45747</v>
      </c>
      <c r="B7" s="5" t="s">
        <v>10</v>
      </c>
      <c r="C7" s="5" t="s">
        <v>41</v>
      </c>
      <c r="D7" s="5" t="s">
        <v>53</v>
      </c>
      <c r="E7" s="6">
        <v>3194.04</v>
      </c>
      <c r="F7" s="7" t="s">
        <v>58</v>
      </c>
    </row>
    <row r="8" spans="1:6" hidden="1" x14ac:dyDescent="0.25">
      <c r="A8" s="4">
        <v>45671</v>
      </c>
      <c r="B8" s="5" t="s">
        <v>11</v>
      </c>
      <c r="C8" s="5" t="s">
        <v>42</v>
      </c>
      <c r="D8" s="5" t="s">
        <v>52</v>
      </c>
      <c r="E8" s="6">
        <v>24743.87</v>
      </c>
      <c r="F8" s="7" t="s">
        <v>59</v>
      </c>
    </row>
    <row r="9" spans="1:6" hidden="1" x14ac:dyDescent="0.25">
      <c r="A9" s="4">
        <v>45735</v>
      </c>
      <c r="B9" s="5" t="s">
        <v>9</v>
      </c>
      <c r="C9" s="5" t="s">
        <v>40</v>
      </c>
      <c r="D9" s="5" t="s">
        <v>53</v>
      </c>
      <c r="E9" s="6">
        <v>14621.66</v>
      </c>
      <c r="F9" s="7" t="s">
        <v>57</v>
      </c>
    </row>
    <row r="10" spans="1:6" hidden="1" x14ac:dyDescent="0.25">
      <c r="A10" s="4">
        <v>45706</v>
      </c>
      <c r="B10" s="5" t="s">
        <v>12</v>
      </c>
      <c r="C10" s="5" t="s">
        <v>37</v>
      </c>
      <c r="D10" s="5" t="s">
        <v>52</v>
      </c>
      <c r="E10" s="6">
        <v>50617.26</v>
      </c>
      <c r="F10" s="7" t="s">
        <v>54</v>
      </c>
    </row>
    <row r="11" spans="1:6" hidden="1" x14ac:dyDescent="0.25">
      <c r="A11" s="4">
        <v>45731</v>
      </c>
      <c r="B11" s="5" t="s">
        <v>11</v>
      </c>
      <c r="C11" s="5" t="s">
        <v>42</v>
      </c>
      <c r="D11" s="5" t="s">
        <v>52</v>
      </c>
      <c r="E11" s="6">
        <v>7520.34</v>
      </c>
      <c r="F11" s="7" t="s">
        <v>59</v>
      </c>
    </row>
    <row r="12" spans="1:6" hidden="1" x14ac:dyDescent="0.25">
      <c r="A12" s="4">
        <v>45695</v>
      </c>
      <c r="B12" s="5" t="s">
        <v>13</v>
      </c>
      <c r="C12" s="5" t="s">
        <v>43</v>
      </c>
      <c r="D12" s="5" t="s">
        <v>53</v>
      </c>
      <c r="E12" s="6">
        <v>17343.02</v>
      </c>
      <c r="F12" s="7" t="s">
        <v>60</v>
      </c>
    </row>
    <row r="13" spans="1:6" x14ac:dyDescent="0.25">
      <c r="A13" s="4">
        <v>45693</v>
      </c>
      <c r="B13" s="5" t="s">
        <v>14</v>
      </c>
      <c r="C13" s="5" t="s">
        <v>44</v>
      </c>
      <c r="D13" s="5" t="s">
        <v>53</v>
      </c>
      <c r="E13" s="6">
        <v>3336.82</v>
      </c>
      <c r="F13" s="7" t="s">
        <v>61</v>
      </c>
    </row>
    <row r="14" spans="1:6" hidden="1" x14ac:dyDescent="0.25">
      <c r="A14" s="4">
        <v>45684</v>
      </c>
      <c r="B14" s="5" t="s">
        <v>15</v>
      </c>
      <c r="C14" s="5" t="s">
        <v>45</v>
      </c>
      <c r="D14" s="5" t="s">
        <v>53</v>
      </c>
      <c r="E14" s="6">
        <v>12221.71</v>
      </c>
      <c r="F14" s="7" t="s">
        <v>62</v>
      </c>
    </row>
    <row r="15" spans="1:6" hidden="1" x14ac:dyDescent="0.25">
      <c r="A15" s="4">
        <v>45726</v>
      </c>
      <c r="B15" s="5" t="s">
        <v>16</v>
      </c>
      <c r="C15" s="5" t="s">
        <v>46</v>
      </c>
      <c r="D15" s="5" t="s">
        <v>53</v>
      </c>
      <c r="E15" s="6">
        <v>9298.98</v>
      </c>
      <c r="F15" s="7" t="s">
        <v>63</v>
      </c>
    </row>
    <row r="16" spans="1:6" hidden="1" x14ac:dyDescent="0.25">
      <c r="A16" s="4">
        <v>45739</v>
      </c>
      <c r="B16" s="5" t="s">
        <v>17</v>
      </c>
      <c r="C16" s="5" t="s">
        <v>43</v>
      </c>
      <c r="D16" s="5" t="s">
        <v>53</v>
      </c>
      <c r="E16" s="6">
        <v>13723.82</v>
      </c>
      <c r="F16" s="7" t="s">
        <v>60</v>
      </c>
    </row>
    <row r="17" spans="1:6" x14ac:dyDescent="0.25">
      <c r="A17" s="4">
        <v>45687</v>
      </c>
      <c r="B17" s="5" t="s">
        <v>18</v>
      </c>
      <c r="C17" s="5" t="s">
        <v>44</v>
      </c>
      <c r="D17" s="5" t="s">
        <v>53</v>
      </c>
      <c r="E17" s="6">
        <v>8083.18</v>
      </c>
      <c r="F17" s="7" t="s">
        <v>61</v>
      </c>
    </row>
    <row r="18" spans="1:6" hidden="1" x14ac:dyDescent="0.25">
      <c r="A18" s="4">
        <v>45685</v>
      </c>
      <c r="B18" s="5" t="s">
        <v>19</v>
      </c>
      <c r="C18" s="5" t="s">
        <v>47</v>
      </c>
      <c r="D18" s="5" t="s">
        <v>53</v>
      </c>
      <c r="E18" s="6">
        <v>17539.72</v>
      </c>
      <c r="F18" s="7" t="s">
        <v>64</v>
      </c>
    </row>
    <row r="19" spans="1:6" hidden="1" x14ac:dyDescent="0.25">
      <c r="A19" s="4">
        <v>45685</v>
      </c>
      <c r="B19" s="5" t="s">
        <v>20</v>
      </c>
      <c r="C19" s="5" t="s">
        <v>48</v>
      </c>
      <c r="D19" s="5" t="s">
        <v>53</v>
      </c>
      <c r="E19" s="6">
        <v>17705.189999999999</v>
      </c>
      <c r="F19" s="7" t="s">
        <v>65</v>
      </c>
    </row>
    <row r="20" spans="1:6" hidden="1" x14ac:dyDescent="0.25">
      <c r="A20" s="4">
        <v>45676</v>
      </c>
      <c r="B20" s="5" t="s">
        <v>21</v>
      </c>
      <c r="C20" s="5" t="s">
        <v>43</v>
      </c>
      <c r="D20" s="5" t="s">
        <v>53</v>
      </c>
      <c r="E20" s="6">
        <v>14925.28</v>
      </c>
      <c r="F20" s="7" t="s">
        <v>60</v>
      </c>
    </row>
    <row r="21" spans="1:6" hidden="1" x14ac:dyDescent="0.25">
      <c r="A21" s="4">
        <v>45732</v>
      </c>
      <c r="B21" s="5" t="s">
        <v>22</v>
      </c>
      <c r="C21" s="5" t="s">
        <v>47</v>
      </c>
      <c r="D21" s="5" t="s">
        <v>53</v>
      </c>
      <c r="E21" s="6">
        <v>8048.07</v>
      </c>
      <c r="F21" s="7" t="s">
        <v>64</v>
      </c>
    </row>
    <row r="22" spans="1:6" hidden="1" x14ac:dyDescent="0.25">
      <c r="A22" s="4">
        <v>45675</v>
      </c>
      <c r="B22" s="5" t="s">
        <v>15</v>
      </c>
      <c r="C22" s="5" t="s">
        <v>45</v>
      </c>
      <c r="D22" s="5" t="s">
        <v>53</v>
      </c>
      <c r="E22" s="6">
        <v>15140.06</v>
      </c>
      <c r="F22" s="7" t="s">
        <v>62</v>
      </c>
    </row>
    <row r="23" spans="1:6" hidden="1" x14ac:dyDescent="0.25">
      <c r="A23" s="4">
        <v>45677</v>
      </c>
      <c r="B23" s="5" t="s">
        <v>20</v>
      </c>
      <c r="C23" s="5" t="s">
        <v>48</v>
      </c>
      <c r="D23" s="5" t="s">
        <v>53</v>
      </c>
      <c r="E23" s="6">
        <v>11968.54</v>
      </c>
      <c r="F23" s="7" t="s">
        <v>65</v>
      </c>
    </row>
    <row r="24" spans="1:6" hidden="1" x14ac:dyDescent="0.25">
      <c r="A24" s="4">
        <v>45706</v>
      </c>
      <c r="B24" s="5" t="s">
        <v>23</v>
      </c>
      <c r="C24" s="5" t="s">
        <v>49</v>
      </c>
      <c r="D24" s="5" t="s">
        <v>53</v>
      </c>
      <c r="E24" s="6">
        <v>10629.38</v>
      </c>
      <c r="F24" s="7" t="s">
        <v>66</v>
      </c>
    </row>
    <row r="25" spans="1:6" hidden="1" x14ac:dyDescent="0.25">
      <c r="A25" s="4">
        <v>45745</v>
      </c>
      <c r="B25" s="5" t="s">
        <v>24</v>
      </c>
      <c r="C25" s="5" t="s">
        <v>38</v>
      </c>
      <c r="D25" s="5" t="s">
        <v>53</v>
      </c>
      <c r="E25" s="6">
        <v>15042.47</v>
      </c>
      <c r="F25" s="7" t="s">
        <v>55</v>
      </c>
    </row>
    <row r="26" spans="1:6" hidden="1" x14ac:dyDescent="0.25">
      <c r="A26" s="4">
        <v>45701</v>
      </c>
      <c r="B26" s="5" t="s">
        <v>25</v>
      </c>
      <c r="C26" s="5" t="s">
        <v>50</v>
      </c>
      <c r="D26" s="5" t="s">
        <v>52</v>
      </c>
      <c r="E26" s="6">
        <v>13698.68</v>
      </c>
      <c r="F26" s="7" t="s">
        <v>67</v>
      </c>
    </row>
    <row r="27" spans="1:6" hidden="1" x14ac:dyDescent="0.25">
      <c r="A27" s="4">
        <v>45691</v>
      </c>
      <c r="B27" s="5" t="s">
        <v>26</v>
      </c>
      <c r="C27" s="5" t="s">
        <v>46</v>
      </c>
      <c r="D27" s="5" t="s">
        <v>53</v>
      </c>
      <c r="E27" s="6">
        <v>10202.870000000001</v>
      </c>
      <c r="F27" s="7" t="s">
        <v>63</v>
      </c>
    </row>
    <row r="28" spans="1:6" hidden="1" x14ac:dyDescent="0.25">
      <c r="A28" s="4">
        <v>45738</v>
      </c>
      <c r="B28" s="5" t="s">
        <v>27</v>
      </c>
      <c r="C28" s="5" t="s">
        <v>38</v>
      </c>
      <c r="D28" s="5" t="s">
        <v>53</v>
      </c>
      <c r="E28" s="6">
        <v>12218.51</v>
      </c>
      <c r="F28" s="7" t="s">
        <v>55</v>
      </c>
    </row>
    <row r="29" spans="1:6" hidden="1" x14ac:dyDescent="0.25">
      <c r="A29" s="4">
        <v>45705</v>
      </c>
      <c r="B29" s="5" t="s">
        <v>24</v>
      </c>
      <c r="C29" s="5" t="s">
        <v>38</v>
      </c>
      <c r="D29" s="5" t="s">
        <v>53</v>
      </c>
      <c r="E29" s="6">
        <v>19074.64</v>
      </c>
      <c r="F29" s="7" t="s">
        <v>55</v>
      </c>
    </row>
    <row r="30" spans="1:6" hidden="1" x14ac:dyDescent="0.25">
      <c r="A30" s="4">
        <v>45658</v>
      </c>
      <c r="B30" s="5" t="s">
        <v>28</v>
      </c>
      <c r="C30" s="5" t="s">
        <v>49</v>
      </c>
      <c r="D30" s="5" t="s">
        <v>53</v>
      </c>
      <c r="E30" s="6">
        <v>487.59</v>
      </c>
      <c r="F30" s="7" t="s">
        <v>66</v>
      </c>
    </row>
    <row r="31" spans="1:6" hidden="1" x14ac:dyDescent="0.25">
      <c r="A31" s="4">
        <v>45697</v>
      </c>
      <c r="B31" s="5" t="s">
        <v>29</v>
      </c>
      <c r="C31" s="5" t="s">
        <v>39</v>
      </c>
      <c r="D31" s="5" t="s">
        <v>52</v>
      </c>
      <c r="E31" s="6">
        <v>53290.53</v>
      </c>
      <c r="F31" s="7" t="s">
        <v>56</v>
      </c>
    </row>
    <row r="32" spans="1:6" hidden="1" x14ac:dyDescent="0.25">
      <c r="A32" s="4">
        <v>45668</v>
      </c>
      <c r="B32" s="5" t="s">
        <v>15</v>
      </c>
      <c r="C32" s="5" t="s">
        <v>45</v>
      </c>
      <c r="D32" s="5" t="s">
        <v>53</v>
      </c>
      <c r="E32" s="6">
        <v>19561.89</v>
      </c>
      <c r="F32" s="7" t="s">
        <v>62</v>
      </c>
    </row>
    <row r="33" spans="1:6" hidden="1" x14ac:dyDescent="0.25">
      <c r="A33" s="4">
        <v>45674</v>
      </c>
      <c r="B33" s="5" t="s">
        <v>24</v>
      </c>
      <c r="C33" s="5" t="s">
        <v>38</v>
      </c>
      <c r="D33" s="5" t="s">
        <v>53</v>
      </c>
      <c r="E33" s="6">
        <v>3386.03</v>
      </c>
      <c r="F33" s="7" t="s">
        <v>55</v>
      </c>
    </row>
    <row r="34" spans="1:6" hidden="1" x14ac:dyDescent="0.25">
      <c r="A34" s="4">
        <v>45735</v>
      </c>
      <c r="B34" s="5" t="s">
        <v>30</v>
      </c>
      <c r="C34" s="5" t="s">
        <v>43</v>
      </c>
      <c r="D34" s="5" t="s">
        <v>53</v>
      </c>
      <c r="E34" s="6">
        <v>18585.38</v>
      </c>
      <c r="F34" s="7" t="s">
        <v>60</v>
      </c>
    </row>
    <row r="35" spans="1:6" x14ac:dyDescent="0.25">
      <c r="A35" s="4">
        <v>45697</v>
      </c>
      <c r="B35" s="5" t="s">
        <v>14</v>
      </c>
      <c r="C35" s="5" t="s">
        <v>44</v>
      </c>
      <c r="D35" s="5" t="s">
        <v>53</v>
      </c>
      <c r="E35" s="6">
        <v>8818.19</v>
      </c>
      <c r="F35" s="7" t="s">
        <v>61</v>
      </c>
    </row>
    <row r="36" spans="1:6" hidden="1" x14ac:dyDescent="0.25">
      <c r="A36" s="4">
        <v>45673</v>
      </c>
      <c r="B36" s="5" t="s">
        <v>11</v>
      </c>
      <c r="C36" s="5" t="s">
        <v>42</v>
      </c>
      <c r="D36" s="5" t="s">
        <v>52</v>
      </c>
      <c r="E36" s="6">
        <v>23594.71</v>
      </c>
      <c r="F36" s="7" t="s">
        <v>59</v>
      </c>
    </row>
    <row r="37" spans="1:6" hidden="1" x14ac:dyDescent="0.25">
      <c r="A37" s="4">
        <v>45733</v>
      </c>
      <c r="B37" s="5" t="s">
        <v>11</v>
      </c>
      <c r="C37" s="5" t="s">
        <v>42</v>
      </c>
      <c r="D37" s="5" t="s">
        <v>52</v>
      </c>
      <c r="E37" s="6">
        <v>43931.25</v>
      </c>
      <c r="F37" s="7" t="s">
        <v>59</v>
      </c>
    </row>
    <row r="38" spans="1:6" hidden="1" x14ac:dyDescent="0.25">
      <c r="A38" s="4">
        <v>45687</v>
      </c>
      <c r="B38" s="5" t="s">
        <v>11</v>
      </c>
      <c r="C38" s="5" t="s">
        <v>42</v>
      </c>
      <c r="D38" s="5" t="s">
        <v>52</v>
      </c>
      <c r="E38" s="6">
        <v>52279.95</v>
      </c>
      <c r="F38" s="7" t="s">
        <v>59</v>
      </c>
    </row>
    <row r="39" spans="1:6" hidden="1" x14ac:dyDescent="0.25">
      <c r="A39" s="4">
        <v>45723</v>
      </c>
      <c r="B39" s="5" t="s">
        <v>25</v>
      </c>
      <c r="C39" s="5" t="s">
        <v>50</v>
      </c>
      <c r="D39" s="5" t="s">
        <v>52</v>
      </c>
      <c r="E39" s="6">
        <v>16783.02</v>
      </c>
      <c r="F39" s="7" t="s">
        <v>67</v>
      </c>
    </row>
    <row r="40" spans="1:6" hidden="1" x14ac:dyDescent="0.25">
      <c r="A40" s="4">
        <v>45731</v>
      </c>
      <c r="B40" s="5" t="s">
        <v>13</v>
      </c>
      <c r="C40" s="5" t="s">
        <v>43</v>
      </c>
      <c r="D40" s="5" t="s">
        <v>53</v>
      </c>
      <c r="E40" s="6">
        <v>15713.93</v>
      </c>
      <c r="F40" s="7" t="s">
        <v>60</v>
      </c>
    </row>
    <row r="41" spans="1:6" hidden="1" x14ac:dyDescent="0.25">
      <c r="A41" s="4">
        <v>45682</v>
      </c>
      <c r="B41" s="5" t="s">
        <v>31</v>
      </c>
      <c r="C41" s="5" t="s">
        <v>50</v>
      </c>
      <c r="D41" s="5" t="s">
        <v>52</v>
      </c>
      <c r="E41" s="6">
        <v>24486.37</v>
      </c>
      <c r="F41" s="7" t="s">
        <v>67</v>
      </c>
    </row>
    <row r="42" spans="1:6" hidden="1" x14ac:dyDescent="0.25">
      <c r="A42" s="4">
        <v>45717</v>
      </c>
      <c r="B42" s="5" t="s">
        <v>9</v>
      </c>
      <c r="C42" s="5" t="s">
        <v>40</v>
      </c>
      <c r="D42" s="5" t="s">
        <v>53</v>
      </c>
      <c r="E42" s="6">
        <v>13499.95</v>
      </c>
      <c r="F42" s="7" t="s">
        <v>57</v>
      </c>
    </row>
    <row r="43" spans="1:6" x14ac:dyDescent="0.25">
      <c r="A43" s="4">
        <v>45665</v>
      </c>
      <c r="B43" s="5" t="s">
        <v>18</v>
      </c>
      <c r="C43" s="5" t="s">
        <v>44</v>
      </c>
      <c r="D43" s="5" t="s">
        <v>53</v>
      </c>
      <c r="E43" s="6">
        <v>16031.79</v>
      </c>
      <c r="F43" s="7" t="s">
        <v>61</v>
      </c>
    </row>
    <row r="44" spans="1:6" hidden="1" x14ac:dyDescent="0.25">
      <c r="A44" s="4">
        <v>45689</v>
      </c>
      <c r="B44" s="5" t="s">
        <v>11</v>
      </c>
      <c r="C44" s="5" t="s">
        <v>51</v>
      </c>
      <c r="D44" s="5" t="s">
        <v>52</v>
      </c>
      <c r="E44" s="6">
        <v>29673.75</v>
      </c>
      <c r="F44" s="7" t="s">
        <v>68</v>
      </c>
    </row>
    <row r="45" spans="1:6" hidden="1" x14ac:dyDescent="0.25">
      <c r="A45" s="4">
        <v>45681</v>
      </c>
      <c r="B45" s="5" t="s">
        <v>17</v>
      </c>
      <c r="C45" s="5" t="s">
        <v>43</v>
      </c>
      <c r="D45" s="5" t="s">
        <v>53</v>
      </c>
      <c r="E45" s="6">
        <v>17502.27</v>
      </c>
      <c r="F45" s="7" t="s">
        <v>60</v>
      </c>
    </row>
    <row r="46" spans="1:6" hidden="1" x14ac:dyDescent="0.25">
      <c r="A46" s="4">
        <v>45714</v>
      </c>
      <c r="B46" s="5" t="s">
        <v>24</v>
      </c>
      <c r="C46" s="5" t="s">
        <v>38</v>
      </c>
      <c r="D46" s="5" t="s">
        <v>53</v>
      </c>
      <c r="E46" s="6">
        <v>2048.38</v>
      </c>
      <c r="F46" s="7" t="s">
        <v>55</v>
      </c>
    </row>
    <row r="47" spans="1:6" hidden="1" x14ac:dyDescent="0.25">
      <c r="A47" s="4">
        <v>45727</v>
      </c>
      <c r="B47" s="5" t="s">
        <v>15</v>
      </c>
      <c r="C47" s="5" t="s">
        <v>45</v>
      </c>
      <c r="D47" s="5" t="s">
        <v>53</v>
      </c>
      <c r="E47" s="6">
        <v>18534.7</v>
      </c>
      <c r="F47" s="7" t="s">
        <v>62</v>
      </c>
    </row>
    <row r="48" spans="1:6" hidden="1" x14ac:dyDescent="0.25">
      <c r="A48" s="4">
        <v>45679</v>
      </c>
      <c r="B48" s="5" t="s">
        <v>28</v>
      </c>
      <c r="C48" s="5" t="s">
        <v>49</v>
      </c>
      <c r="D48" s="5" t="s">
        <v>53</v>
      </c>
      <c r="E48" s="6">
        <v>4353.57</v>
      </c>
      <c r="F48" s="7" t="s">
        <v>66</v>
      </c>
    </row>
    <row r="49" spans="1:6" hidden="1" x14ac:dyDescent="0.25">
      <c r="A49" s="4">
        <v>45665</v>
      </c>
      <c r="B49" s="5" t="s">
        <v>11</v>
      </c>
      <c r="C49" s="5" t="s">
        <v>42</v>
      </c>
      <c r="D49" s="5" t="s">
        <v>52</v>
      </c>
      <c r="E49" s="6">
        <v>59191.99</v>
      </c>
      <c r="F49" s="7" t="s">
        <v>59</v>
      </c>
    </row>
    <row r="50" spans="1:6" hidden="1" x14ac:dyDescent="0.25">
      <c r="A50" s="4">
        <v>45716</v>
      </c>
      <c r="B50" s="5" t="s">
        <v>7</v>
      </c>
      <c r="C50" s="5" t="s">
        <v>38</v>
      </c>
      <c r="D50" s="5" t="s">
        <v>53</v>
      </c>
      <c r="E50" s="6">
        <v>13271.24</v>
      </c>
      <c r="F50" s="7" t="s">
        <v>55</v>
      </c>
    </row>
    <row r="51" spans="1:6" hidden="1" x14ac:dyDescent="0.25">
      <c r="A51" s="4">
        <v>45677</v>
      </c>
      <c r="B51" s="5" t="s">
        <v>8</v>
      </c>
      <c r="C51" s="5" t="s">
        <v>39</v>
      </c>
      <c r="D51" s="5" t="s">
        <v>52</v>
      </c>
      <c r="E51" s="6">
        <v>58279.02</v>
      </c>
      <c r="F51" s="7" t="s">
        <v>56</v>
      </c>
    </row>
    <row r="52" spans="1:6" hidden="1" x14ac:dyDescent="0.25">
      <c r="A52" s="4">
        <v>45727</v>
      </c>
      <c r="B52" s="5" t="s">
        <v>12</v>
      </c>
      <c r="C52" s="5" t="s">
        <v>37</v>
      </c>
      <c r="D52" s="5" t="s">
        <v>52</v>
      </c>
      <c r="E52" s="6">
        <v>8144.09</v>
      </c>
      <c r="F52" s="7" t="s">
        <v>54</v>
      </c>
    </row>
    <row r="53" spans="1:6" hidden="1" x14ac:dyDescent="0.25">
      <c r="A53" s="4">
        <v>45722</v>
      </c>
      <c r="B53" s="5" t="s">
        <v>24</v>
      </c>
      <c r="C53" s="5" t="s">
        <v>38</v>
      </c>
      <c r="D53" s="5" t="s">
        <v>53</v>
      </c>
      <c r="E53" s="6">
        <v>3232.91</v>
      </c>
      <c r="F53" s="7" t="s">
        <v>55</v>
      </c>
    </row>
    <row r="54" spans="1:6" hidden="1" x14ac:dyDescent="0.25">
      <c r="A54" s="4">
        <v>45668</v>
      </c>
      <c r="B54" s="5" t="s">
        <v>15</v>
      </c>
      <c r="C54" s="5" t="s">
        <v>45</v>
      </c>
      <c r="D54" s="5" t="s">
        <v>53</v>
      </c>
      <c r="E54" s="6">
        <v>11941.2</v>
      </c>
      <c r="F54" s="7" t="s">
        <v>62</v>
      </c>
    </row>
    <row r="55" spans="1:6" hidden="1" x14ac:dyDescent="0.25">
      <c r="A55" s="4">
        <v>45709</v>
      </c>
      <c r="B55" s="5" t="s">
        <v>11</v>
      </c>
      <c r="C55" s="5" t="s">
        <v>51</v>
      </c>
      <c r="D55" s="5" t="s">
        <v>52</v>
      </c>
      <c r="E55" s="6">
        <v>18541.84</v>
      </c>
      <c r="F55" s="7" t="s">
        <v>68</v>
      </c>
    </row>
    <row r="56" spans="1:6" hidden="1" x14ac:dyDescent="0.25">
      <c r="A56" s="4">
        <v>45737</v>
      </c>
      <c r="B56" s="5" t="s">
        <v>11</v>
      </c>
      <c r="C56" s="5" t="s">
        <v>51</v>
      </c>
      <c r="D56" s="5" t="s">
        <v>52</v>
      </c>
      <c r="E56" s="6">
        <v>36087.480000000003</v>
      </c>
      <c r="F56" s="7" t="s">
        <v>68</v>
      </c>
    </row>
    <row r="57" spans="1:6" hidden="1" x14ac:dyDescent="0.25">
      <c r="A57" s="4">
        <v>45691</v>
      </c>
      <c r="B57" s="5" t="s">
        <v>12</v>
      </c>
      <c r="C57" s="5" t="s">
        <v>37</v>
      </c>
      <c r="D57" s="5" t="s">
        <v>52</v>
      </c>
      <c r="E57" s="6">
        <v>18127.73</v>
      </c>
      <c r="F57" s="7" t="s">
        <v>54</v>
      </c>
    </row>
    <row r="58" spans="1:6" hidden="1" x14ac:dyDescent="0.25">
      <c r="A58" s="4">
        <v>45674</v>
      </c>
      <c r="B58" s="5" t="s">
        <v>32</v>
      </c>
      <c r="C58" s="5" t="s">
        <v>41</v>
      </c>
      <c r="D58" s="5" t="s">
        <v>53</v>
      </c>
      <c r="E58" s="6">
        <v>9198.77</v>
      </c>
      <c r="F58" s="7" t="s">
        <v>58</v>
      </c>
    </row>
    <row r="59" spans="1:6" hidden="1" x14ac:dyDescent="0.25">
      <c r="A59" s="4">
        <v>45659</v>
      </c>
      <c r="B59" s="5" t="s">
        <v>22</v>
      </c>
      <c r="C59" s="5" t="s">
        <v>47</v>
      </c>
      <c r="D59" s="5" t="s">
        <v>53</v>
      </c>
      <c r="E59" s="6">
        <v>19922.32</v>
      </c>
      <c r="F59" s="7" t="s">
        <v>64</v>
      </c>
    </row>
    <row r="60" spans="1:6" hidden="1" x14ac:dyDescent="0.25">
      <c r="A60" s="4">
        <v>45726</v>
      </c>
      <c r="B60" s="5" t="s">
        <v>12</v>
      </c>
      <c r="C60" s="5" t="s">
        <v>37</v>
      </c>
      <c r="D60" s="5" t="s">
        <v>52</v>
      </c>
      <c r="E60" s="6">
        <v>12285.11</v>
      </c>
      <c r="F60" s="7" t="s">
        <v>54</v>
      </c>
    </row>
    <row r="61" spans="1:6" x14ac:dyDescent="0.25">
      <c r="A61" s="4">
        <v>45666</v>
      </c>
      <c r="B61" s="5" t="s">
        <v>14</v>
      </c>
      <c r="C61" s="5" t="s">
        <v>44</v>
      </c>
      <c r="D61" s="5" t="s">
        <v>53</v>
      </c>
      <c r="E61" s="6">
        <v>5771.25</v>
      </c>
      <c r="F61" s="7" t="s">
        <v>61</v>
      </c>
    </row>
    <row r="62" spans="1:6" hidden="1" x14ac:dyDescent="0.25">
      <c r="A62" s="4">
        <v>45727</v>
      </c>
      <c r="B62" s="5" t="s">
        <v>33</v>
      </c>
      <c r="C62" s="5" t="s">
        <v>47</v>
      </c>
      <c r="D62" s="5" t="s">
        <v>53</v>
      </c>
      <c r="E62" s="6">
        <v>19678.68</v>
      </c>
      <c r="F62" s="7" t="s">
        <v>64</v>
      </c>
    </row>
    <row r="63" spans="1:6" hidden="1" x14ac:dyDescent="0.25">
      <c r="A63" s="4">
        <v>45725</v>
      </c>
      <c r="B63" s="5" t="s">
        <v>11</v>
      </c>
      <c r="C63" s="5" t="s">
        <v>51</v>
      </c>
      <c r="D63" s="5" t="s">
        <v>52</v>
      </c>
      <c r="E63" s="6">
        <v>21465.83</v>
      </c>
      <c r="F63" s="7" t="s">
        <v>68</v>
      </c>
    </row>
    <row r="64" spans="1:6" hidden="1" x14ac:dyDescent="0.25">
      <c r="A64" s="4">
        <v>45675</v>
      </c>
      <c r="B64" s="5" t="s">
        <v>15</v>
      </c>
      <c r="C64" s="5" t="s">
        <v>45</v>
      </c>
      <c r="D64" s="5" t="s">
        <v>53</v>
      </c>
      <c r="E64" s="6">
        <v>14874.09</v>
      </c>
      <c r="F64" s="7" t="s">
        <v>62</v>
      </c>
    </row>
    <row r="65" spans="1:6" hidden="1" x14ac:dyDescent="0.25">
      <c r="A65" s="4">
        <v>45692</v>
      </c>
      <c r="B65" s="5" t="s">
        <v>30</v>
      </c>
      <c r="C65" s="5" t="s">
        <v>43</v>
      </c>
      <c r="D65" s="5" t="s">
        <v>53</v>
      </c>
      <c r="E65" s="6">
        <v>14380.48</v>
      </c>
      <c r="F65" s="7" t="s">
        <v>60</v>
      </c>
    </row>
    <row r="66" spans="1:6" hidden="1" x14ac:dyDescent="0.25">
      <c r="A66" s="4">
        <v>45745</v>
      </c>
      <c r="B66" s="5" t="s">
        <v>10</v>
      </c>
      <c r="C66" s="5" t="s">
        <v>41</v>
      </c>
      <c r="D66" s="5" t="s">
        <v>53</v>
      </c>
      <c r="E66" s="6">
        <v>10157.64</v>
      </c>
      <c r="F66" s="7" t="s">
        <v>58</v>
      </c>
    </row>
    <row r="67" spans="1:6" hidden="1" x14ac:dyDescent="0.25">
      <c r="A67" s="4">
        <v>45664</v>
      </c>
      <c r="B67" s="5" t="s">
        <v>25</v>
      </c>
      <c r="C67" s="5" t="s">
        <v>50</v>
      </c>
      <c r="D67" s="5" t="s">
        <v>52</v>
      </c>
      <c r="E67" s="6">
        <v>50614.14</v>
      </c>
      <c r="F67" s="7" t="s">
        <v>67</v>
      </c>
    </row>
    <row r="68" spans="1:6" hidden="1" x14ac:dyDescent="0.25">
      <c r="A68" s="4">
        <v>45658</v>
      </c>
      <c r="B68" s="5" t="s">
        <v>16</v>
      </c>
      <c r="C68" s="5" t="s">
        <v>46</v>
      </c>
      <c r="D68" s="5" t="s">
        <v>53</v>
      </c>
      <c r="E68" s="6">
        <v>12778.56</v>
      </c>
      <c r="F68" s="7" t="s">
        <v>63</v>
      </c>
    </row>
    <row r="69" spans="1:6" hidden="1" x14ac:dyDescent="0.25">
      <c r="A69" s="4">
        <v>45678</v>
      </c>
      <c r="B69" s="5" t="s">
        <v>24</v>
      </c>
      <c r="C69" s="5" t="s">
        <v>38</v>
      </c>
      <c r="D69" s="5" t="s">
        <v>53</v>
      </c>
      <c r="E69" s="6">
        <v>14142.78</v>
      </c>
      <c r="F69" s="7" t="s">
        <v>55</v>
      </c>
    </row>
    <row r="70" spans="1:6" hidden="1" x14ac:dyDescent="0.25">
      <c r="A70" s="4">
        <v>45659</v>
      </c>
      <c r="B70" s="5" t="s">
        <v>34</v>
      </c>
      <c r="C70" s="5" t="s">
        <v>39</v>
      </c>
      <c r="D70" s="5" t="s">
        <v>52</v>
      </c>
      <c r="E70" s="6">
        <v>35007.47</v>
      </c>
      <c r="F70" s="7" t="s">
        <v>56</v>
      </c>
    </row>
    <row r="71" spans="1:6" hidden="1" x14ac:dyDescent="0.25">
      <c r="A71" s="4">
        <v>45732</v>
      </c>
      <c r="B71" s="5" t="s">
        <v>20</v>
      </c>
      <c r="C71" s="5" t="s">
        <v>48</v>
      </c>
      <c r="D71" s="5" t="s">
        <v>53</v>
      </c>
      <c r="E71" s="6">
        <v>2636.17</v>
      </c>
      <c r="F71" s="7" t="s">
        <v>65</v>
      </c>
    </row>
    <row r="72" spans="1:6" hidden="1" x14ac:dyDescent="0.25">
      <c r="A72" s="4">
        <v>45704</v>
      </c>
      <c r="B72" s="5" t="s">
        <v>9</v>
      </c>
      <c r="C72" s="5" t="s">
        <v>40</v>
      </c>
      <c r="D72" s="5" t="s">
        <v>53</v>
      </c>
      <c r="E72" s="6">
        <v>17988.599999999999</v>
      </c>
      <c r="F72" s="7" t="s">
        <v>57</v>
      </c>
    </row>
    <row r="73" spans="1:6" hidden="1" x14ac:dyDescent="0.25">
      <c r="A73" s="4">
        <v>45745</v>
      </c>
      <c r="B73" s="5" t="s">
        <v>11</v>
      </c>
      <c r="C73" s="5" t="s">
        <v>42</v>
      </c>
      <c r="D73" s="5" t="s">
        <v>52</v>
      </c>
      <c r="E73" s="6">
        <v>24452.32</v>
      </c>
      <c r="F73" s="7" t="s">
        <v>59</v>
      </c>
    </row>
    <row r="74" spans="1:6" hidden="1" x14ac:dyDescent="0.25">
      <c r="A74" s="4">
        <v>45737</v>
      </c>
      <c r="B74" s="5" t="s">
        <v>30</v>
      </c>
      <c r="C74" s="5" t="s">
        <v>43</v>
      </c>
      <c r="D74" s="5" t="s">
        <v>53</v>
      </c>
      <c r="E74" s="6">
        <v>17305.650000000001</v>
      </c>
      <c r="F74" s="7" t="s">
        <v>60</v>
      </c>
    </row>
    <row r="75" spans="1:6" hidden="1" x14ac:dyDescent="0.25">
      <c r="A75" s="4">
        <v>45710</v>
      </c>
      <c r="B75" s="5" t="s">
        <v>12</v>
      </c>
      <c r="C75" s="5" t="s">
        <v>37</v>
      </c>
      <c r="D75" s="5" t="s">
        <v>52</v>
      </c>
      <c r="E75" s="6">
        <v>48031.26</v>
      </c>
      <c r="F75" s="7" t="s">
        <v>54</v>
      </c>
    </row>
    <row r="76" spans="1:6" hidden="1" x14ac:dyDescent="0.25">
      <c r="A76" s="4">
        <v>45743</v>
      </c>
      <c r="B76" s="5" t="s">
        <v>17</v>
      </c>
      <c r="C76" s="5" t="s">
        <v>43</v>
      </c>
      <c r="D76" s="5" t="s">
        <v>53</v>
      </c>
      <c r="E76" s="6">
        <v>5409.43</v>
      </c>
      <c r="F76" s="7" t="s">
        <v>60</v>
      </c>
    </row>
    <row r="77" spans="1:6" hidden="1" x14ac:dyDescent="0.25">
      <c r="A77" s="4">
        <v>45706</v>
      </c>
      <c r="B77" s="5" t="s">
        <v>28</v>
      </c>
      <c r="C77" s="5" t="s">
        <v>49</v>
      </c>
      <c r="D77" s="5" t="s">
        <v>53</v>
      </c>
      <c r="E77" s="6">
        <v>4526.43</v>
      </c>
      <c r="F77" s="7" t="s">
        <v>66</v>
      </c>
    </row>
    <row r="78" spans="1:6" hidden="1" x14ac:dyDescent="0.25">
      <c r="A78" s="4">
        <v>45702</v>
      </c>
      <c r="B78" s="5" t="s">
        <v>30</v>
      </c>
      <c r="C78" s="5" t="s">
        <v>43</v>
      </c>
      <c r="D78" s="5" t="s">
        <v>53</v>
      </c>
      <c r="E78" s="6">
        <v>4536.18</v>
      </c>
      <c r="F78" s="7" t="s">
        <v>60</v>
      </c>
    </row>
    <row r="79" spans="1:6" hidden="1" x14ac:dyDescent="0.25">
      <c r="A79" s="4">
        <v>45709</v>
      </c>
      <c r="B79" s="5" t="s">
        <v>35</v>
      </c>
      <c r="C79" s="5" t="s">
        <v>45</v>
      </c>
      <c r="D79" s="5" t="s">
        <v>53</v>
      </c>
      <c r="E79" s="6">
        <v>19341.09</v>
      </c>
      <c r="F79" s="7" t="s">
        <v>62</v>
      </c>
    </row>
    <row r="80" spans="1:6" hidden="1" x14ac:dyDescent="0.25">
      <c r="A80" s="4">
        <v>45702</v>
      </c>
      <c r="B80" s="5" t="s">
        <v>20</v>
      </c>
      <c r="C80" s="5" t="s">
        <v>48</v>
      </c>
      <c r="D80" s="5" t="s">
        <v>53</v>
      </c>
      <c r="E80" s="6">
        <v>13622.41</v>
      </c>
      <c r="F80" s="7" t="s">
        <v>65</v>
      </c>
    </row>
    <row r="81" spans="1:6" hidden="1" x14ac:dyDescent="0.25">
      <c r="A81" s="4">
        <v>45661</v>
      </c>
      <c r="B81" s="5" t="s">
        <v>12</v>
      </c>
      <c r="C81" s="5" t="s">
        <v>37</v>
      </c>
      <c r="D81" s="5" t="s">
        <v>52</v>
      </c>
      <c r="E81" s="6">
        <v>14821.23</v>
      </c>
      <c r="F81" s="7" t="s">
        <v>54</v>
      </c>
    </row>
    <row r="82" spans="1:6" hidden="1" x14ac:dyDescent="0.25">
      <c r="A82" s="4">
        <v>45662</v>
      </c>
      <c r="B82" s="5" t="s">
        <v>31</v>
      </c>
      <c r="C82" s="5" t="s">
        <v>50</v>
      </c>
      <c r="D82" s="5" t="s">
        <v>52</v>
      </c>
      <c r="E82" s="6">
        <v>24012.79</v>
      </c>
      <c r="F82" s="7" t="s">
        <v>67</v>
      </c>
    </row>
    <row r="83" spans="1:6" hidden="1" x14ac:dyDescent="0.25">
      <c r="A83" s="4">
        <v>45713</v>
      </c>
      <c r="B83" s="5" t="s">
        <v>24</v>
      </c>
      <c r="C83" s="5" t="s">
        <v>38</v>
      </c>
      <c r="D83" s="5" t="s">
        <v>53</v>
      </c>
      <c r="E83" s="6">
        <v>2401.35</v>
      </c>
      <c r="F83" s="7" t="s">
        <v>55</v>
      </c>
    </row>
    <row r="84" spans="1:6" hidden="1" x14ac:dyDescent="0.25">
      <c r="A84" s="4">
        <v>45682</v>
      </c>
      <c r="B84" s="5" t="s">
        <v>36</v>
      </c>
      <c r="C84" s="5" t="s">
        <v>48</v>
      </c>
      <c r="D84" s="5" t="s">
        <v>53</v>
      </c>
      <c r="E84" s="6">
        <v>133.66</v>
      </c>
      <c r="F84" s="7" t="s">
        <v>65</v>
      </c>
    </row>
    <row r="85" spans="1:6" x14ac:dyDescent="0.25">
      <c r="A85" s="4">
        <v>45704</v>
      </c>
      <c r="B85" s="5" t="s">
        <v>18</v>
      </c>
      <c r="C85" s="5" t="s">
        <v>44</v>
      </c>
      <c r="D85" s="5" t="s">
        <v>53</v>
      </c>
      <c r="E85" s="6">
        <v>12500.79</v>
      </c>
      <c r="F85" s="7" t="s">
        <v>61</v>
      </c>
    </row>
    <row r="86" spans="1:6" hidden="1" x14ac:dyDescent="0.25">
      <c r="A86" s="4">
        <v>45696</v>
      </c>
      <c r="B86" s="5" t="s">
        <v>20</v>
      </c>
      <c r="C86" s="5" t="s">
        <v>48</v>
      </c>
      <c r="D86" s="5" t="s">
        <v>53</v>
      </c>
      <c r="E86" s="6">
        <v>6591.04</v>
      </c>
      <c r="F86" s="7" t="s">
        <v>65</v>
      </c>
    </row>
    <row r="87" spans="1:6" hidden="1" x14ac:dyDescent="0.25">
      <c r="A87" s="4">
        <v>45728</v>
      </c>
      <c r="B87" s="5" t="s">
        <v>31</v>
      </c>
      <c r="C87" s="5" t="s">
        <v>50</v>
      </c>
      <c r="D87" s="5" t="s">
        <v>52</v>
      </c>
      <c r="E87" s="6">
        <v>41571.120000000003</v>
      </c>
      <c r="F87" s="7" t="s">
        <v>67</v>
      </c>
    </row>
    <row r="88" spans="1:6" hidden="1" x14ac:dyDescent="0.25">
      <c r="A88" s="4">
        <v>45744</v>
      </c>
      <c r="B88" s="5" t="s">
        <v>16</v>
      </c>
      <c r="C88" s="5" t="s">
        <v>46</v>
      </c>
      <c r="D88" s="5" t="s">
        <v>53</v>
      </c>
      <c r="E88" s="6">
        <v>12348.75</v>
      </c>
      <c r="F88" s="7" t="s">
        <v>63</v>
      </c>
    </row>
    <row r="89" spans="1:6" hidden="1" x14ac:dyDescent="0.25">
      <c r="A89" s="4">
        <v>45709</v>
      </c>
      <c r="B89" s="5" t="s">
        <v>9</v>
      </c>
      <c r="C89" s="5" t="s">
        <v>40</v>
      </c>
      <c r="D89" s="5" t="s">
        <v>53</v>
      </c>
      <c r="E89" s="6">
        <v>6147.11</v>
      </c>
      <c r="F89" s="7" t="s">
        <v>57</v>
      </c>
    </row>
    <row r="90" spans="1:6" hidden="1" x14ac:dyDescent="0.25">
      <c r="A90" s="4">
        <v>45713</v>
      </c>
      <c r="B90" s="5" t="s">
        <v>19</v>
      </c>
      <c r="C90" s="5" t="s">
        <v>47</v>
      </c>
      <c r="D90" s="5" t="s">
        <v>53</v>
      </c>
      <c r="E90" s="6">
        <v>13128.64</v>
      </c>
      <c r="F90" s="7" t="s">
        <v>64</v>
      </c>
    </row>
    <row r="91" spans="1:6" hidden="1" x14ac:dyDescent="0.25">
      <c r="A91" s="4">
        <v>45714</v>
      </c>
      <c r="B91" s="5" t="s">
        <v>30</v>
      </c>
      <c r="C91" s="5" t="s">
        <v>43</v>
      </c>
      <c r="D91" s="5" t="s">
        <v>53</v>
      </c>
      <c r="E91" s="6">
        <v>10272.36</v>
      </c>
      <c r="F91" s="7" t="s">
        <v>60</v>
      </c>
    </row>
    <row r="92" spans="1:6" hidden="1" x14ac:dyDescent="0.25">
      <c r="A92" s="4">
        <v>45742</v>
      </c>
      <c r="B92" s="5" t="s">
        <v>11</v>
      </c>
      <c r="C92" s="5" t="s">
        <v>51</v>
      </c>
      <c r="D92" s="5" t="s">
        <v>52</v>
      </c>
      <c r="E92" s="6">
        <v>41511.96</v>
      </c>
      <c r="F92" s="7" t="s">
        <v>68</v>
      </c>
    </row>
    <row r="93" spans="1:6" hidden="1" x14ac:dyDescent="0.25">
      <c r="A93" s="4">
        <v>45669</v>
      </c>
      <c r="B93" s="5" t="s">
        <v>30</v>
      </c>
      <c r="C93" s="5" t="s">
        <v>43</v>
      </c>
      <c r="D93" s="5" t="s">
        <v>53</v>
      </c>
      <c r="E93" s="6">
        <v>13488.63</v>
      </c>
      <c r="F93" s="7" t="s">
        <v>60</v>
      </c>
    </row>
    <row r="94" spans="1:6" hidden="1" x14ac:dyDescent="0.25">
      <c r="A94" s="4">
        <v>45683</v>
      </c>
      <c r="B94" s="5" t="s">
        <v>11</v>
      </c>
      <c r="C94" s="5" t="s">
        <v>42</v>
      </c>
      <c r="D94" s="5" t="s">
        <v>52</v>
      </c>
      <c r="E94" s="6">
        <v>18466.34</v>
      </c>
      <c r="F94" s="7" t="s">
        <v>59</v>
      </c>
    </row>
    <row r="95" spans="1:6" hidden="1" x14ac:dyDescent="0.25">
      <c r="A95" s="4">
        <v>45736</v>
      </c>
      <c r="B95" s="5" t="s">
        <v>15</v>
      </c>
      <c r="C95" s="5" t="s">
        <v>45</v>
      </c>
      <c r="D95" s="5" t="s">
        <v>53</v>
      </c>
      <c r="E95" s="6">
        <v>9162.7800000000007</v>
      </c>
      <c r="F95" s="7" t="s">
        <v>62</v>
      </c>
    </row>
    <row r="96" spans="1:6" hidden="1" x14ac:dyDescent="0.25">
      <c r="A96" s="4">
        <v>45747</v>
      </c>
      <c r="B96" s="5" t="s">
        <v>36</v>
      </c>
      <c r="C96" s="5" t="s">
        <v>48</v>
      </c>
      <c r="D96" s="5" t="s">
        <v>53</v>
      </c>
      <c r="E96" s="6">
        <v>4955.29</v>
      </c>
      <c r="F96" s="7" t="s">
        <v>65</v>
      </c>
    </row>
    <row r="97" spans="1:6" hidden="1" x14ac:dyDescent="0.25">
      <c r="A97" s="4">
        <v>45671</v>
      </c>
      <c r="B97" s="5" t="s">
        <v>13</v>
      </c>
      <c r="C97" s="5" t="s">
        <v>43</v>
      </c>
      <c r="D97" s="5" t="s">
        <v>53</v>
      </c>
      <c r="E97" s="6">
        <v>3600.14</v>
      </c>
      <c r="F97" s="7" t="s">
        <v>60</v>
      </c>
    </row>
    <row r="98" spans="1:6" hidden="1" x14ac:dyDescent="0.25">
      <c r="A98" s="4">
        <v>45664</v>
      </c>
      <c r="B98" s="5" t="s">
        <v>35</v>
      </c>
      <c r="C98" s="5" t="s">
        <v>45</v>
      </c>
      <c r="D98" s="5" t="s">
        <v>53</v>
      </c>
      <c r="E98" s="6">
        <v>9183.59</v>
      </c>
      <c r="F98" s="7" t="s">
        <v>62</v>
      </c>
    </row>
    <row r="99" spans="1:6" hidden="1" x14ac:dyDescent="0.25">
      <c r="A99" s="4">
        <v>45743</v>
      </c>
      <c r="B99" s="5" t="s">
        <v>7</v>
      </c>
      <c r="C99" s="5" t="s">
        <v>38</v>
      </c>
      <c r="D99" s="5" t="s">
        <v>53</v>
      </c>
      <c r="E99" s="6">
        <v>11949.5</v>
      </c>
      <c r="F99" s="7" t="s">
        <v>55</v>
      </c>
    </row>
    <row r="100" spans="1:6" hidden="1" x14ac:dyDescent="0.25">
      <c r="A100" s="4">
        <v>45736</v>
      </c>
      <c r="B100" s="5" t="s">
        <v>24</v>
      </c>
      <c r="C100" s="5" t="s">
        <v>38</v>
      </c>
      <c r="D100" s="5" t="s">
        <v>53</v>
      </c>
      <c r="E100" s="6">
        <v>8592.14</v>
      </c>
      <c r="F100" s="7" t="s">
        <v>55</v>
      </c>
    </row>
    <row r="101" spans="1:6" hidden="1" x14ac:dyDescent="0.25">
      <c r="A101" s="8">
        <v>45715</v>
      </c>
      <c r="B101" s="9" t="s">
        <v>23</v>
      </c>
      <c r="C101" s="9" t="s">
        <v>49</v>
      </c>
      <c r="D101" s="9" t="s">
        <v>53</v>
      </c>
      <c r="E101" s="10">
        <v>9056.39</v>
      </c>
      <c r="F101" s="11" t="s">
        <v>66</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49378C-EA98-4052-8332-F17619E86A68}">
  <dimension ref="A1:B16"/>
  <sheetViews>
    <sheetView workbookViewId="0">
      <selection activeCell="A2" sqref="A2:B16"/>
    </sheetView>
  </sheetViews>
  <sheetFormatPr defaultRowHeight="15" x14ac:dyDescent="0.25"/>
  <cols>
    <col min="1" max="1" width="14" bestFit="1" customWidth="1"/>
    <col min="2" max="2" width="15.28515625" bestFit="1" customWidth="1"/>
  </cols>
  <sheetData>
    <row r="1" spans="1:2" x14ac:dyDescent="0.25">
      <c r="A1" s="13" t="s">
        <v>2</v>
      </c>
      <c r="B1" s="13" t="s">
        <v>69</v>
      </c>
    </row>
    <row r="2" spans="1:2" x14ac:dyDescent="0.25">
      <c r="A2" s="14" t="s">
        <v>37</v>
      </c>
      <c r="B2" s="14">
        <v>0</v>
      </c>
    </row>
    <row r="3" spans="1:2" x14ac:dyDescent="0.25">
      <c r="A3" s="14" t="s">
        <v>38</v>
      </c>
      <c r="B3" s="14">
        <v>10000</v>
      </c>
    </row>
    <row r="4" spans="1:2" x14ac:dyDescent="0.25">
      <c r="A4" s="14" t="s">
        <v>39</v>
      </c>
      <c r="B4" s="14">
        <v>0</v>
      </c>
    </row>
    <row r="5" spans="1:2" x14ac:dyDescent="0.25">
      <c r="A5" s="14" t="s">
        <v>40</v>
      </c>
      <c r="B5" s="14">
        <v>15000</v>
      </c>
    </row>
    <row r="6" spans="1:2" x14ac:dyDescent="0.25">
      <c r="A6" s="14" t="s">
        <v>41</v>
      </c>
      <c r="B6" s="14">
        <v>5000</v>
      </c>
    </row>
    <row r="7" spans="1:2" x14ac:dyDescent="0.25">
      <c r="A7" s="14" t="s">
        <v>42</v>
      </c>
      <c r="B7" s="14">
        <v>0</v>
      </c>
    </row>
    <row r="8" spans="1:2" x14ac:dyDescent="0.25">
      <c r="A8" s="14" t="s">
        <v>43</v>
      </c>
      <c r="B8" s="14">
        <v>10000</v>
      </c>
    </row>
    <row r="9" spans="1:2" x14ac:dyDescent="0.25">
      <c r="A9" s="14" t="s">
        <v>44</v>
      </c>
      <c r="B9" s="14">
        <v>15000</v>
      </c>
    </row>
    <row r="10" spans="1:2" x14ac:dyDescent="0.25">
      <c r="A10" s="14" t="s">
        <v>45</v>
      </c>
      <c r="B10" s="14">
        <v>2000</v>
      </c>
    </row>
    <row r="11" spans="1:2" x14ac:dyDescent="0.25">
      <c r="A11" s="14" t="s">
        <v>46</v>
      </c>
      <c r="B11" s="14">
        <v>10000</v>
      </c>
    </row>
    <row r="12" spans="1:2" x14ac:dyDescent="0.25">
      <c r="A12" s="14" t="s">
        <v>47</v>
      </c>
      <c r="B12" s="14">
        <v>5000</v>
      </c>
    </row>
    <row r="13" spans="1:2" x14ac:dyDescent="0.25">
      <c r="A13" s="14" t="s">
        <v>48</v>
      </c>
      <c r="B13" s="14">
        <v>10000</v>
      </c>
    </row>
    <row r="14" spans="1:2" x14ac:dyDescent="0.25">
      <c r="A14" s="14" t="s">
        <v>49</v>
      </c>
      <c r="B14" s="14">
        <v>10000</v>
      </c>
    </row>
    <row r="15" spans="1:2" x14ac:dyDescent="0.25">
      <c r="A15" s="14" t="s">
        <v>50</v>
      </c>
      <c r="B15" s="14">
        <v>0</v>
      </c>
    </row>
    <row r="16" spans="1:2" x14ac:dyDescent="0.25">
      <c r="A16" s="14" t="s">
        <v>51</v>
      </c>
      <c r="B16" s="14">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Income Vs Expenses</vt:lpstr>
      <vt:lpstr>Expenses by Category</vt:lpstr>
      <vt:lpstr>Top 10 Payee</vt:lpstr>
      <vt:lpstr>Monthly Trend of Groceries</vt:lpstr>
      <vt:lpstr>Category,Month wise Expenses</vt:lpstr>
      <vt:lpstr>Actual Spent Vs Budget</vt:lpstr>
      <vt:lpstr>DashBoard</vt:lpstr>
      <vt:lpstr>Transactions</vt:lpstr>
      <vt:lpstr>Budget</vt:lpstr>
      <vt:lpstr>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saivijaya.ankadi@gmail.com</cp:lastModifiedBy>
  <dcterms:created xsi:type="dcterms:W3CDTF">2025-09-27T16:06:49Z</dcterms:created>
  <dcterms:modified xsi:type="dcterms:W3CDTF">2025-09-28T06:09:09Z</dcterms:modified>
</cp:coreProperties>
</file>