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90 Nida\7105 CRM\11 Homework09 AB Testing\"/>
    </mc:Choice>
  </mc:AlternateContent>
  <xr:revisionPtr revIDLastSave="0" documentId="13_ncr:1_{85B0BD26-77B4-411C-B6E2-1A36AB245E34}" xr6:coauthVersionLast="45" xr6:coauthVersionMax="45" xr10:uidLastSave="{00000000-0000-0000-0000-000000000000}"/>
  <bookViews>
    <workbookView xWindow="-108" yWindow="-108" windowWidth="23256" windowHeight="12576" firstSheet="3" activeTab="10" xr2:uid="{00000000-000D-0000-FFFF-FFFF00000000}"/>
  </bookViews>
  <sheets>
    <sheet name="RawData" sheetId="1" r:id="rId1"/>
    <sheet name="Question" sheetId="2" r:id="rId2"/>
    <sheet name="Q1 Data" sheetId="3" r:id="rId3"/>
    <sheet name="Q1_t test" sheetId="5" r:id="rId4"/>
    <sheet name="Q2 Data" sheetId="6" r:id="rId5"/>
    <sheet name="Q2_Normal test" sheetId="8" r:id="rId6"/>
    <sheet name="Q2_Z Test" sheetId="10" r:id="rId7"/>
    <sheet name="Q3 Data" sheetId="11" r:id="rId8"/>
    <sheet name="Q3_ANOVA" sheetId="12" r:id="rId9"/>
    <sheet name="Q4 Data" sheetId="13" r:id="rId10"/>
    <sheet name="Q4_Two-way_ANOVA" sheetId="14" r:id="rId11"/>
  </sheets>
  <definedNames>
    <definedName name="_xlnm._FilterDatabase" localSheetId="0" hidden="1">RawData!$A$1:$J$30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3" l="1"/>
  <c r="N9" i="13"/>
  <c r="H9" i="13"/>
  <c r="H20" i="13"/>
  <c r="H19" i="13"/>
  <c r="B46" i="13"/>
  <c r="B45" i="13"/>
  <c r="B44" i="13"/>
  <c r="V3" i="11" l="1"/>
  <c r="U3" i="11"/>
  <c r="T3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B5" i="11"/>
  <c r="B6" i="11"/>
  <c r="B7" i="11"/>
  <c r="B8" i="11"/>
  <c r="B9" i="11"/>
  <c r="B10" i="11"/>
  <c r="B11" i="11"/>
  <c r="B12" i="11"/>
  <c r="B13" i="11"/>
  <c r="B14" i="11"/>
  <c r="B15" i="11"/>
  <c r="B16" i="11"/>
  <c r="B4" i="11"/>
  <c r="B45" i="11"/>
  <c r="B46" i="11"/>
  <c r="B44" i="11"/>
  <c r="E7" i="5"/>
  <c r="E10" i="5" s="1"/>
  <c r="E6" i="5"/>
  <c r="E9" i="5" l="1"/>
  <c r="E11" i="5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2" i="1"/>
  <c r="H2" i="1" s="1"/>
</calcChain>
</file>

<file path=xl/sharedStrings.xml><?xml version="1.0" encoding="utf-8"?>
<sst xmlns="http://schemas.openxmlformats.org/spreadsheetml/2006/main" count="708" uniqueCount="137">
  <si>
    <t>17/04/2021 11:12:38</t>
  </si>
  <si>
    <t>ผมยาว</t>
  </si>
  <si>
    <t>ผมสั้น</t>
  </si>
  <si>
    <t>17/04/2021 11:12:49</t>
  </si>
  <si>
    <t>17/04/2021 11:12:50</t>
  </si>
  <si>
    <t>17/04/2021 11:12:51</t>
  </si>
  <si>
    <t>17/04/2021 11:13:30</t>
  </si>
  <si>
    <t>17/04/2021 11:13:39</t>
  </si>
  <si>
    <t>17/04/2021 11:13:45</t>
  </si>
  <si>
    <t>17/04/2021 11:14:29</t>
  </si>
  <si>
    <t>17/04/2021 11:16:53</t>
  </si>
  <si>
    <t>17/04/2021 11:16:57</t>
  </si>
  <si>
    <t>17/04/2021 11:17:26</t>
  </si>
  <si>
    <t>17/04/2021 11:17:59</t>
  </si>
  <si>
    <t>17/04/2021 11:20:14</t>
  </si>
  <si>
    <t>17/04/2021 11:20:27</t>
  </si>
  <si>
    <t>17/04/2021 11:21:40</t>
  </si>
  <si>
    <t>17/04/2021 11:24:09</t>
  </si>
  <si>
    <t>17/04/2021 11:25:08</t>
  </si>
  <si>
    <t>17/04/2021 11:32:23</t>
  </si>
  <si>
    <t>17/04/2021 11:34:18</t>
  </si>
  <si>
    <t>17/04/2021 11:53:52</t>
  </si>
  <si>
    <t>17/04/2021 12:26:20</t>
  </si>
  <si>
    <t>17/04/2021 12:33:43</t>
  </si>
  <si>
    <t>17/04/2021 12:35:41</t>
  </si>
  <si>
    <t>17/04/2021 12:48:47</t>
  </si>
  <si>
    <t>17/04/2021 13:12:47</t>
  </si>
  <si>
    <t>17/04/2021 21:58:41</t>
  </si>
  <si>
    <t>19/04/2021 14:16:25</t>
  </si>
  <si>
    <t>22/04/2021 08:19:15</t>
  </si>
  <si>
    <t>รูป1</t>
  </si>
  <si>
    <t>รูป2</t>
  </si>
  <si>
    <t>รูป3</t>
  </si>
  <si>
    <t>รูป4</t>
  </si>
  <si>
    <t>รูป5</t>
  </si>
  <si>
    <t>Score</t>
  </si>
  <si>
    <t>Gender</t>
  </si>
  <si>
    <t>Age</t>
  </si>
  <si>
    <t>Male</t>
  </si>
  <si>
    <t>Female</t>
  </si>
  <si>
    <t>&gt; 40</t>
  </si>
  <si>
    <t>20-30</t>
  </si>
  <si>
    <t>31-40</t>
  </si>
  <si>
    <t>Q1</t>
  </si>
  <si>
    <t>คนส่วนใหญ่ชอบผู้หญิงผมยาวมากกว่าผู้หญิงผมสั้น</t>
  </si>
  <si>
    <t>Q2</t>
  </si>
  <si>
    <t>Q3</t>
  </si>
  <si>
    <t>ข้อสรุป</t>
  </si>
  <si>
    <t>T-Test</t>
  </si>
  <si>
    <t>Question</t>
  </si>
  <si>
    <t>Technique</t>
  </si>
  <si>
    <t>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</si>
  <si>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</si>
  <si>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</si>
  <si>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</si>
  <si>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</si>
  <si>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</si>
  <si>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</si>
  <si>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</si>
  <si>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</si>
  <si>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</si>
  <si>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</si>
  <si>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</si>
  <si>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</si>
  <si>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</si>
  <si>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การทดสอบค่าเฉลี่ยของ 1 ประชากรด้วย t-test</t>
  </si>
  <si>
    <t>ค่าที่ต้องการทดสอบ</t>
  </si>
  <si>
    <t>ระดับนัยสำคัญ</t>
  </si>
  <si>
    <t>df</t>
  </si>
  <si>
    <t>ค่าสถิติทดสอบ t</t>
  </si>
  <si>
    <t>p-value (lower-tail)</t>
  </si>
  <si>
    <t>p-value (upper-tail)</t>
  </si>
  <si>
    <t>p-value (two-tail)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</si>
  <si>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 คะแนนเฉลี่ยของประชากรน้อยกว่าหรือเท่ากับ 2.50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</si>
  <si>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 คะแนนเฉลี่ยของประชากรมากกว่า 2.50</t>
    </r>
  </si>
  <si>
    <t>p-value (upper-tail) &lt; ระดับนัยสำคัญ 0.05</t>
  </si>
  <si>
    <r>
      <t>แสดงว่าปฎิเสธสมมติฐานว่าง H</t>
    </r>
    <r>
      <rPr>
        <vertAlign val="subscript"/>
        <sz val="11"/>
        <color theme="1"/>
        <rFont val="Calibri"/>
        <family val="2"/>
        <scheme val="minor"/>
      </rPr>
      <t>0</t>
    </r>
  </si>
  <si>
    <t>นั่นคือ คะแนนเฉลี่ยของประชากรมากกว่า 2.50</t>
  </si>
  <si>
    <t>สรุปได้ว่าคนส่วนใหญ่ชอบผู้หญิงผมยาวมากกว่าผู้หญิงผมสั้น</t>
  </si>
  <si>
    <t>Female Score</t>
  </si>
  <si>
    <t>Male Score</t>
  </si>
  <si>
    <t>ค่าเฉลี่ยผู้ชายที่ชอบผู้หญิงผมยาวกับค่าเฉลี่ยผู้หญิงที่ชอบผู้หญิงผมยาวไม่แตกต่างกัน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</si>
  <si>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</si>
  <si>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</si>
  <si>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</si>
  <si>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</si>
  <si>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</si>
  <si>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</si>
  <si>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</si>
  <si>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</si>
  <si>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</si>
  <si>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 คะแนนเฉลี่ยของประชากรผู้หญิงกับประชากรผู้ชายที่ชอบผู้หญิงผมยาวไม่แตกต่างกัน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</si>
  <si>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  คะแนนเฉลี่ยของประชากรผู้หญิงกับประชากรผู้ชายที่ชอบผู้หญิงผมยาวแตกต่างกัน</t>
    </r>
  </si>
  <si>
    <r>
      <t>แสดงว่าไม่ปฎิเสธสมมติฐานว่าง H</t>
    </r>
    <r>
      <rPr>
        <vertAlign val="subscript"/>
        <sz val="11"/>
        <color theme="1"/>
        <rFont val="Calibri"/>
        <family val="2"/>
        <scheme val="minor"/>
      </rPr>
      <t>0</t>
    </r>
  </si>
  <si>
    <t>Over Sampling เพิ่มจากค่าเฉลี่ยตัวอย่างในกลุ่ม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</si>
  <si>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</si>
  <si>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</si>
  <si>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</si>
  <si>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</si>
  <si>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</si>
  <si>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</si>
  <si>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</si>
  <si>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</si>
  <si>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</si>
  <si>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</si>
  <si>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</si>
  <si>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</si>
  <si>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</si>
  <si>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</si>
  <si>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</si>
  <si>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 คะแนนเฉลี่ยของประชากรที่ชอบผู้หญิงผมยาวช่วงอายุ20-30ปี อายุ31-40ปี และอายุมากกว่า40ปีไม่แตกต่างกัน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</si>
  <si>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 คะแนนเฉลี่ยของประชากรที่ชอบผู้หญิงผมยาวช่วงอายุ20-30ปี อายุ31-40ปี และอายุมากกว่า40ปีแตกต่างกันอย่างน้อย 1คู่</t>
    </r>
  </si>
  <si>
    <t>p-value (Z&lt;=z) two-tail มีค่า 0.59 &gt; ระดับนัยสำคัญ 0.05</t>
  </si>
  <si>
    <t>p-value มีค่า 0.0011 &lt; ระดับนัยสำคัญ 0.05</t>
  </si>
  <si>
    <t>นั่นคือ คะแนนเฉลี่ยของประชากรที่ชอบผู้หญิงผมยาวช่วงอายุ20-30ปี อายุ31-40ปี และอายุมากกว่า40ปีแตกต่างกันอย่างน้อย 1คู่</t>
  </si>
  <si>
    <t>สรุปได้ว่า ประชากรที่ชอบผู้หญิงผมยาวช่วงกลุ่มอายุ20-30ปี กลุ่มอายุ31-40ปี และกลุ่มอายุมากกว่า40ปีแตกต่างกันอย่างน้อย 1คู่</t>
  </si>
  <si>
    <t>กลุ่มคนอายุ 20-30ปี ชอบผู้หญิงผมยาวไม่แตกต่างกับกลุ่มคนอายุ 31-40ปี และกลุ่มคนอายุมากกว่า 40ปี</t>
  </si>
  <si>
    <t>ทั้งผู้ชายและผู้หญิงกลุ่มคนอายุ 20-30ปี ชอบผู้หญิงผมยาวไม่แตกต่างกับกลุ่มคนอายุ 31-40ปี และกลุ่มคนอายุมากกว่า 40ปี</t>
  </si>
  <si>
    <t>One-way ANOVA + Oversampling</t>
  </si>
  <si>
    <t>Under Sampling ตัดออกจากค่าเฉลี่ยตัวอย่างในกลุ่ม</t>
  </si>
  <si>
    <t>Anova: Two-Factor With Replication</t>
  </si>
  <si>
    <t>Sample</t>
  </si>
  <si>
    <t>Columns</t>
  </si>
  <si>
    <t>Interaction</t>
  </si>
  <si>
    <t>Within</t>
  </si>
  <si>
    <t>Z-Test</t>
  </si>
  <si>
    <t>Two-way ANOVA + Oversampling + Undersampling</t>
  </si>
  <si>
    <r>
      <t>Do not reject H</t>
    </r>
    <r>
      <rPr>
        <vertAlign val="subscript"/>
        <sz val="11"/>
        <color theme="1"/>
        <rFont val="Calibri"/>
        <family val="2"/>
        <scheme val="minor"/>
      </rPr>
      <t>0</t>
    </r>
  </si>
  <si>
    <t>p-value มีค่า 0.2949 &gt; ระดับนัยสำคัญ 0.05</t>
  </si>
  <si>
    <t>p-value มีค่า 0.0017 &lt; ระดับนัยสำคัญ 0.05</t>
  </si>
  <si>
    <r>
      <t>Reject H</t>
    </r>
    <r>
      <rPr>
        <vertAlign val="subscript"/>
        <sz val="11"/>
        <color theme="1"/>
        <rFont val="Calibri"/>
        <family val="2"/>
        <scheme val="minor"/>
      </rPr>
      <t>0</t>
    </r>
  </si>
  <si>
    <t>นั่นคือ คะแนนเฉลี่ยของประชากรผู้หญิงกับประชากรผู้ชายที่ชอบผู้หญิงผมยาวไม่แตกต่างกัน</t>
  </si>
  <si>
    <t>สรุปได้ว่า ประชากรผู้หญิงกับประชากรผู้ชายชอบผู้หญิงผมยาวไม่แตกต่างกัน</t>
  </si>
  <si>
    <t>p-value มีค่า 0.408 &gt; ระดับนัยสำคัญ 0.05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</si>
  <si>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: ความชอบผู้หญิงผมยาวไม่ขึ้นกับกลุ่มอายุและเพศ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</si>
  <si>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 ความชอบผู้หญิงผมยาวขึ้นกับกลุ่มอายุและเพศ</t>
    </r>
  </si>
  <si>
    <t>สรุปได้ว่า ความชอบผู้หญิงผมยาวไม่ขึ้นกับกลุ่มอายุและเพศ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</si>
</sst>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D00041E]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66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4" borderId="1" xfId="0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0" fillId="0" borderId="1" xfId="0" applyBorder="1"/>
    <xf numFmtId="0" fontId="0" fillId="0" borderId="1" xfId="0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" xfId="0" applyFont="1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5" borderId="1" xfId="0" applyFont="1" applyFill="1" applyBorder="1"/>
    <xf numFmtId="0" fontId="1" fillId="5" borderId="1" xfId="0" quotePrefix="1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vertical="top"/>
    </xf>
    <xf numFmtId="0" fontId="6" fillId="0" borderId="1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9962</xdr:colOff>
      <xdr:row>1</xdr:row>
      <xdr:rowOff>11429</xdr:rowOff>
    </xdr:from>
    <xdr:to>
      <xdr:col>20</xdr:col>
      <xdr:colOff>2580</xdr:colOff>
      <xdr:row>12</xdr:row>
      <xdr:rowOff>171139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FC7A7F-536C-4272-BF13-DDB852651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462" y="192404"/>
          <a:ext cx="8527018" cy="215043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31909</xdr:colOff>
      <xdr:row>15</xdr:row>
      <xdr:rowOff>158115</xdr:rowOff>
    </xdr:from>
    <xdr:to>
      <xdr:col>14</xdr:col>
      <xdr:colOff>412648</xdr:colOff>
      <xdr:row>30</xdr:row>
      <xdr:rowOff>180584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FFC9FB-EB57-46FE-AFA7-21A7243CF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0409" y="2882265"/>
          <a:ext cx="5257539" cy="279424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zoomScale="85" zoomScaleNormal="85" workbookViewId="0">
      <selection activeCell="M8" sqref="M8"/>
    </sheetView>
  </sheetViews>
  <sheetFormatPr defaultRowHeight="14.4" x14ac:dyDescent="0.3"/>
  <cols>
    <col min="1" max="1" width="22" style="1" customWidth="1"/>
    <col min="2" max="6" width="6.21875" style="1" bestFit="1" customWidth="1"/>
    <col min="7" max="7" width="6" style="1" customWidth="1"/>
    <col min="8" max="8" width="8.109375" style="1" customWidth="1"/>
    <col min="9" max="16384" width="8.88671875" style="1"/>
  </cols>
  <sheetData>
    <row r="1" spans="1:10" x14ac:dyDescent="0.3">
      <c r="A1" s="2"/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6" t="s">
        <v>35</v>
      </c>
      <c r="H1" s="7" t="s">
        <v>47</v>
      </c>
      <c r="I1" s="7" t="s">
        <v>36</v>
      </c>
      <c r="J1" s="7" t="s">
        <v>37</v>
      </c>
    </row>
    <row r="2" spans="1:10" x14ac:dyDescent="0.3">
      <c r="A2" s="3" t="s">
        <v>0</v>
      </c>
      <c r="B2" s="3" t="s">
        <v>1</v>
      </c>
      <c r="C2" s="3" t="s">
        <v>1</v>
      </c>
      <c r="D2" s="3" t="s">
        <v>2</v>
      </c>
      <c r="E2" s="3" t="s">
        <v>2</v>
      </c>
      <c r="F2" s="3" t="s">
        <v>1</v>
      </c>
      <c r="G2" s="2">
        <f>COUNTIF(B2:F2,"ผมยาว")</f>
        <v>3</v>
      </c>
      <c r="H2" s="2" t="str">
        <f>IF(G2&gt;2,"ผมยาว","ผมสั้น")</f>
        <v>ผมยาว</v>
      </c>
      <c r="I2" s="4" t="s">
        <v>39</v>
      </c>
      <c r="J2" s="5" t="s">
        <v>40</v>
      </c>
    </row>
    <row r="3" spans="1:10" x14ac:dyDescent="0.3">
      <c r="A3" s="3" t="s">
        <v>3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2">
        <f t="shared" ref="G3:G30" si="0">COUNTIF(B3:F3,"ผมยาว")</f>
        <v>2</v>
      </c>
      <c r="H3" s="2" t="str">
        <f t="shared" ref="H3:H30" si="1">IF(G3&gt;2,"ผมยาว","ผมสั้น")</f>
        <v>ผมสั้น</v>
      </c>
      <c r="I3" s="2" t="s">
        <v>38</v>
      </c>
      <c r="J3" s="2" t="s">
        <v>41</v>
      </c>
    </row>
    <row r="4" spans="1:10" x14ac:dyDescent="0.3">
      <c r="A4" s="3" t="s">
        <v>4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2">
        <f t="shared" si="0"/>
        <v>4</v>
      </c>
      <c r="H4" s="2" t="str">
        <f t="shared" si="1"/>
        <v>ผมยาว</v>
      </c>
      <c r="I4" s="2" t="s">
        <v>38</v>
      </c>
      <c r="J4" s="2" t="s">
        <v>42</v>
      </c>
    </row>
    <row r="5" spans="1:10" x14ac:dyDescent="0.3">
      <c r="A5" s="3" t="s">
        <v>5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2</v>
      </c>
      <c r="G5" s="2">
        <f t="shared" si="0"/>
        <v>4</v>
      </c>
      <c r="H5" s="2" t="str">
        <f t="shared" si="1"/>
        <v>ผมยาว</v>
      </c>
      <c r="I5" s="2" t="s">
        <v>38</v>
      </c>
      <c r="J5" s="2" t="s">
        <v>41</v>
      </c>
    </row>
    <row r="6" spans="1:10" x14ac:dyDescent="0.3">
      <c r="A6" s="3" t="s">
        <v>6</v>
      </c>
      <c r="B6" s="3" t="s">
        <v>2</v>
      </c>
      <c r="C6" s="3" t="s">
        <v>1</v>
      </c>
      <c r="D6" s="3" t="s">
        <v>1</v>
      </c>
      <c r="E6" s="3" t="s">
        <v>1</v>
      </c>
      <c r="F6" s="3" t="s">
        <v>1</v>
      </c>
      <c r="G6" s="2">
        <f t="shared" si="0"/>
        <v>4</v>
      </c>
      <c r="H6" s="2" t="str">
        <f t="shared" si="1"/>
        <v>ผมยาว</v>
      </c>
      <c r="I6" s="2" t="s">
        <v>38</v>
      </c>
      <c r="J6" s="2" t="s">
        <v>41</v>
      </c>
    </row>
    <row r="7" spans="1:10" x14ac:dyDescent="0.3">
      <c r="A7" s="3" t="s">
        <v>7</v>
      </c>
      <c r="B7" s="3" t="s">
        <v>1</v>
      </c>
      <c r="C7" s="3" t="s">
        <v>1</v>
      </c>
      <c r="D7" s="3" t="s">
        <v>1</v>
      </c>
      <c r="E7" s="3" t="s">
        <v>1</v>
      </c>
      <c r="F7" s="3" t="s">
        <v>1</v>
      </c>
      <c r="G7" s="2">
        <f t="shared" si="0"/>
        <v>5</v>
      </c>
      <c r="H7" s="2" t="str">
        <f t="shared" si="1"/>
        <v>ผมยาว</v>
      </c>
      <c r="I7" s="2" t="s">
        <v>38</v>
      </c>
      <c r="J7" s="2" t="s">
        <v>42</v>
      </c>
    </row>
    <row r="8" spans="1:10" x14ac:dyDescent="0.3">
      <c r="A8" s="3" t="s">
        <v>8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1</v>
      </c>
      <c r="G8" s="2">
        <f t="shared" si="0"/>
        <v>5</v>
      </c>
      <c r="H8" s="2" t="str">
        <f t="shared" si="1"/>
        <v>ผมยาว</v>
      </c>
      <c r="I8" s="2" t="s">
        <v>38</v>
      </c>
      <c r="J8" s="2" t="s">
        <v>41</v>
      </c>
    </row>
    <row r="9" spans="1:10" x14ac:dyDescent="0.3">
      <c r="A9" s="3" t="s">
        <v>9</v>
      </c>
      <c r="B9" s="3" t="s">
        <v>1</v>
      </c>
      <c r="C9" s="3" t="s">
        <v>1</v>
      </c>
      <c r="D9" s="3" t="s">
        <v>1</v>
      </c>
      <c r="E9" s="3" t="s">
        <v>1</v>
      </c>
      <c r="F9" s="3" t="s">
        <v>1</v>
      </c>
      <c r="G9" s="2">
        <f t="shared" si="0"/>
        <v>5</v>
      </c>
      <c r="H9" s="2" t="str">
        <f t="shared" si="1"/>
        <v>ผมยาว</v>
      </c>
      <c r="I9" s="2" t="s">
        <v>38</v>
      </c>
      <c r="J9" s="2" t="s">
        <v>41</v>
      </c>
    </row>
    <row r="10" spans="1:10" x14ac:dyDescent="0.3">
      <c r="A10" s="3" t="s">
        <v>9</v>
      </c>
      <c r="B10" s="3" t="s">
        <v>2</v>
      </c>
      <c r="C10" s="3" t="s">
        <v>2</v>
      </c>
      <c r="D10" s="3" t="s">
        <v>1</v>
      </c>
      <c r="E10" s="3" t="s">
        <v>1</v>
      </c>
      <c r="F10" s="3" t="s">
        <v>1</v>
      </c>
      <c r="G10" s="2">
        <f t="shared" si="0"/>
        <v>3</v>
      </c>
      <c r="H10" s="2" t="str">
        <f t="shared" si="1"/>
        <v>ผมยาว</v>
      </c>
      <c r="I10" s="2" t="s">
        <v>38</v>
      </c>
      <c r="J10" s="2" t="s">
        <v>42</v>
      </c>
    </row>
    <row r="11" spans="1:10" x14ac:dyDescent="0.3">
      <c r="A11" s="3" t="s">
        <v>10</v>
      </c>
      <c r="B11" s="3" t="s">
        <v>2</v>
      </c>
      <c r="C11" s="3" t="s">
        <v>2</v>
      </c>
      <c r="D11" s="3" t="s">
        <v>1</v>
      </c>
      <c r="E11" s="3" t="s">
        <v>1</v>
      </c>
      <c r="F11" s="3" t="s">
        <v>2</v>
      </c>
      <c r="G11" s="2">
        <f t="shared" si="0"/>
        <v>2</v>
      </c>
      <c r="H11" s="2" t="str">
        <f t="shared" si="1"/>
        <v>ผมสั้น</v>
      </c>
      <c r="I11" s="4" t="s">
        <v>39</v>
      </c>
      <c r="J11" s="2" t="s">
        <v>41</v>
      </c>
    </row>
    <row r="12" spans="1:10" x14ac:dyDescent="0.3">
      <c r="A12" s="3" t="s">
        <v>11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2">
        <f t="shared" si="0"/>
        <v>1</v>
      </c>
      <c r="H12" s="2" t="str">
        <f t="shared" si="1"/>
        <v>ผมสั้น</v>
      </c>
      <c r="I12" s="4" t="s">
        <v>38</v>
      </c>
      <c r="J12" s="5" t="s">
        <v>40</v>
      </c>
    </row>
    <row r="13" spans="1:10" x14ac:dyDescent="0.3">
      <c r="A13" s="3" t="s">
        <v>12</v>
      </c>
      <c r="B13" s="3" t="s">
        <v>2</v>
      </c>
      <c r="C13" s="3" t="s">
        <v>1</v>
      </c>
      <c r="D13" s="3" t="s">
        <v>1</v>
      </c>
      <c r="E13" s="3" t="s">
        <v>2</v>
      </c>
      <c r="F13" s="3" t="s">
        <v>1</v>
      </c>
      <c r="G13" s="2">
        <f t="shared" si="0"/>
        <v>3</v>
      </c>
      <c r="H13" s="2" t="str">
        <f t="shared" si="1"/>
        <v>ผมยาว</v>
      </c>
      <c r="I13" s="4" t="s">
        <v>39</v>
      </c>
      <c r="J13" s="2" t="s">
        <v>41</v>
      </c>
    </row>
    <row r="14" spans="1:10" x14ac:dyDescent="0.3">
      <c r="A14" s="3" t="s">
        <v>13</v>
      </c>
      <c r="B14" s="3" t="s">
        <v>2</v>
      </c>
      <c r="C14" s="3" t="s">
        <v>1</v>
      </c>
      <c r="D14" s="3" t="s">
        <v>1</v>
      </c>
      <c r="E14" s="3" t="s">
        <v>2</v>
      </c>
      <c r="F14" s="3" t="s">
        <v>1</v>
      </c>
      <c r="G14" s="2">
        <f t="shared" si="0"/>
        <v>3</v>
      </c>
      <c r="H14" s="2" t="str">
        <f t="shared" si="1"/>
        <v>ผมยาว</v>
      </c>
      <c r="I14" s="4" t="s">
        <v>39</v>
      </c>
      <c r="J14" s="2" t="s">
        <v>42</v>
      </c>
    </row>
    <row r="15" spans="1:10" x14ac:dyDescent="0.3">
      <c r="A15" s="3" t="s">
        <v>14</v>
      </c>
      <c r="B15" s="3" t="s">
        <v>2</v>
      </c>
      <c r="C15" s="3" t="s">
        <v>1</v>
      </c>
      <c r="D15" s="3" t="s">
        <v>2</v>
      </c>
      <c r="E15" s="3" t="s">
        <v>2</v>
      </c>
      <c r="F15" s="3" t="s">
        <v>1</v>
      </c>
      <c r="G15" s="2">
        <f t="shared" si="0"/>
        <v>2</v>
      </c>
      <c r="H15" s="2" t="str">
        <f t="shared" si="1"/>
        <v>ผมสั้น</v>
      </c>
      <c r="I15" s="4" t="s">
        <v>39</v>
      </c>
      <c r="J15" s="2" t="s">
        <v>42</v>
      </c>
    </row>
    <row r="16" spans="1:10" x14ac:dyDescent="0.3">
      <c r="A16" s="3" t="s">
        <v>15</v>
      </c>
      <c r="B16" s="3" t="s">
        <v>2</v>
      </c>
      <c r="C16" s="3" t="s">
        <v>2</v>
      </c>
      <c r="D16" s="3" t="s">
        <v>1</v>
      </c>
      <c r="E16" s="3" t="s">
        <v>1</v>
      </c>
      <c r="F16" s="3" t="s">
        <v>1</v>
      </c>
      <c r="G16" s="2">
        <f t="shared" si="0"/>
        <v>3</v>
      </c>
      <c r="H16" s="2" t="str">
        <f t="shared" si="1"/>
        <v>ผมยาว</v>
      </c>
      <c r="I16" s="2" t="s">
        <v>38</v>
      </c>
      <c r="J16" s="2" t="s">
        <v>42</v>
      </c>
    </row>
    <row r="17" spans="1:10" x14ac:dyDescent="0.3">
      <c r="A17" s="3" t="s">
        <v>16</v>
      </c>
      <c r="B17" s="3" t="s">
        <v>1</v>
      </c>
      <c r="C17" s="3" t="s">
        <v>1</v>
      </c>
      <c r="D17" s="3" t="s">
        <v>1</v>
      </c>
      <c r="E17" s="3" t="s">
        <v>1</v>
      </c>
      <c r="F17" s="3" t="s">
        <v>1</v>
      </c>
      <c r="G17" s="2">
        <f t="shared" si="0"/>
        <v>5</v>
      </c>
      <c r="H17" s="2" t="str">
        <f t="shared" si="1"/>
        <v>ผมยาว</v>
      </c>
      <c r="I17" s="2" t="s">
        <v>38</v>
      </c>
      <c r="J17" s="2" t="s">
        <v>42</v>
      </c>
    </row>
    <row r="18" spans="1:10" x14ac:dyDescent="0.3">
      <c r="A18" s="3" t="s">
        <v>17</v>
      </c>
      <c r="B18" s="3" t="s">
        <v>2</v>
      </c>
      <c r="C18" s="3" t="s">
        <v>2</v>
      </c>
      <c r="D18" s="3" t="s">
        <v>1</v>
      </c>
      <c r="E18" s="3" t="s">
        <v>1</v>
      </c>
      <c r="F18" s="3" t="s">
        <v>2</v>
      </c>
      <c r="G18" s="2">
        <f t="shared" si="0"/>
        <v>2</v>
      </c>
      <c r="H18" s="2" t="str">
        <f t="shared" si="1"/>
        <v>ผมสั้น</v>
      </c>
      <c r="I18" s="2" t="s">
        <v>38</v>
      </c>
      <c r="J18" s="2" t="s">
        <v>41</v>
      </c>
    </row>
    <row r="19" spans="1:10" x14ac:dyDescent="0.3">
      <c r="A19" s="3" t="s">
        <v>18</v>
      </c>
      <c r="B19" s="3" t="s">
        <v>2</v>
      </c>
      <c r="C19" s="3" t="s">
        <v>1</v>
      </c>
      <c r="D19" s="3" t="s">
        <v>1</v>
      </c>
      <c r="E19" s="3" t="s">
        <v>1</v>
      </c>
      <c r="F19" s="3" t="s">
        <v>2</v>
      </c>
      <c r="G19" s="2">
        <f t="shared" si="0"/>
        <v>3</v>
      </c>
      <c r="H19" s="2" t="str">
        <f t="shared" si="1"/>
        <v>ผมยาว</v>
      </c>
      <c r="I19" s="4" t="s">
        <v>39</v>
      </c>
      <c r="J19" s="2" t="s">
        <v>41</v>
      </c>
    </row>
    <row r="20" spans="1:10" x14ac:dyDescent="0.3">
      <c r="A20" s="3" t="s">
        <v>19</v>
      </c>
      <c r="B20" s="3" t="s">
        <v>1</v>
      </c>
      <c r="C20" s="3" t="s">
        <v>1</v>
      </c>
      <c r="D20" s="3" t="s">
        <v>1</v>
      </c>
      <c r="E20" s="3" t="s">
        <v>1</v>
      </c>
      <c r="F20" s="3" t="s">
        <v>1</v>
      </c>
      <c r="G20" s="2">
        <f t="shared" si="0"/>
        <v>5</v>
      </c>
      <c r="H20" s="2" t="str">
        <f t="shared" si="1"/>
        <v>ผมยาว</v>
      </c>
      <c r="I20" s="4" t="s">
        <v>38</v>
      </c>
      <c r="J20" s="2" t="s">
        <v>42</v>
      </c>
    </row>
    <row r="21" spans="1:10" x14ac:dyDescent="0.3">
      <c r="A21" s="3" t="s">
        <v>20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2</v>
      </c>
      <c r="G21" s="2">
        <f t="shared" si="0"/>
        <v>4</v>
      </c>
      <c r="H21" s="2" t="str">
        <f t="shared" si="1"/>
        <v>ผมยาว</v>
      </c>
      <c r="I21" s="4" t="s">
        <v>39</v>
      </c>
      <c r="J21" s="2" t="s">
        <v>42</v>
      </c>
    </row>
    <row r="22" spans="1:10" x14ac:dyDescent="0.3">
      <c r="A22" s="3" t="s">
        <v>21</v>
      </c>
      <c r="B22" s="3" t="s">
        <v>2</v>
      </c>
      <c r="C22" s="3" t="s">
        <v>1</v>
      </c>
      <c r="D22" s="3" t="s">
        <v>1</v>
      </c>
      <c r="E22" s="3" t="s">
        <v>2</v>
      </c>
      <c r="F22" s="3" t="s">
        <v>1</v>
      </c>
      <c r="G22" s="2">
        <f t="shared" si="0"/>
        <v>3</v>
      </c>
      <c r="H22" s="2" t="str">
        <f t="shared" si="1"/>
        <v>ผมยาว</v>
      </c>
      <c r="I22" s="4" t="s">
        <v>39</v>
      </c>
      <c r="J22" s="2" t="s">
        <v>42</v>
      </c>
    </row>
    <row r="23" spans="1:10" x14ac:dyDescent="0.3">
      <c r="A23" s="3" t="s">
        <v>22</v>
      </c>
      <c r="B23" s="3" t="s">
        <v>2</v>
      </c>
      <c r="C23" s="3" t="s">
        <v>2</v>
      </c>
      <c r="D23" s="3" t="s">
        <v>1</v>
      </c>
      <c r="E23" s="3" t="s">
        <v>1</v>
      </c>
      <c r="F23" s="3" t="s">
        <v>1</v>
      </c>
      <c r="G23" s="2">
        <f t="shared" si="0"/>
        <v>3</v>
      </c>
      <c r="H23" s="2" t="str">
        <f t="shared" si="1"/>
        <v>ผมยาว</v>
      </c>
      <c r="I23" s="4" t="s">
        <v>39</v>
      </c>
      <c r="J23" s="2" t="s">
        <v>41</v>
      </c>
    </row>
    <row r="24" spans="1:10" x14ac:dyDescent="0.3">
      <c r="A24" s="3" t="s">
        <v>23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2">
        <f t="shared" si="0"/>
        <v>5</v>
      </c>
      <c r="H24" s="2" t="str">
        <f t="shared" si="1"/>
        <v>ผมยาว</v>
      </c>
      <c r="I24" s="4" t="s">
        <v>39</v>
      </c>
      <c r="J24" s="2" t="s">
        <v>41</v>
      </c>
    </row>
    <row r="25" spans="1:10" x14ac:dyDescent="0.3">
      <c r="A25" s="3" t="s">
        <v>24</v>
      </c>
      <c r="B25" s="3" t="s">
        <v>2</v>
      </c>
      <c r="C25" s="3" t="s">
        <v>1</v>
      </c>
      <c r="D25" s="3" t="s">
        <v>1</v>
      </c>
      <c r="E25" s="3" t="s">
        <v>2</v>
      </c>
      <c r="F25" s="3" t="s">
        <v>2</v>
      </c>
      <c r="G25" s="2">
        <f t="shared" si="0"/>
        <v>2</v>
      </c>
      <c r="H25" s="2" t="str">
        <f t="shared" si="1"/>
        <v>ผมสั้น</v>
      </c>
      <c r="I25" s="4" t="s">
        <v>39</v>
      </c>
      <c r="J25" s="2" t="s">
        <v>41</v>
      </c>
    </row>
    <row r="26" spans="1:10" x14ac:dyDescent="0.3">
      <c r="A26" s="3" t="s">
        <v>25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2">
        <f t="shared" si="0"/>
        <v>0</v>
      </c>
      <c r="H26" s="2" t="str">
        <f t="shared" si="1"/>
        <v>ผมสั้น</v>
      </c>
      <c r="I26" s="4" t="s">
        <v>39</v>
      </c>
      <c r="J26" s="2" t="s">
        <v>41</v>
      </c>
    </row>
    <row r="27" spans="1:10" x14ac:dyDescent="0.3">
      <c r="A27" s="3" t="s">
        <v>26</v>
      </c>
      <c r="B27" s="3" t="s">
        <v>2</v>
      </c>
      <c r="C27" s="3" t="s">
        <v>2</v>
      </c>
      <c r="D27" s="3" t="s">
        <v>1</v>
      </c>
      <c r="E27" s="3" t="s">
        <v>2</v>
      </c>
      <c r="F27" s="3" t="s">
        <v>1</v>
      </c>
      <c r="G27" s="2">
        <f t="shared" si="0"/>
        <v>2</v>
      </c>
      <c r="H27" s="2" t="str">
        <f t="shared" si="1"/>
        <v>ผมสั้น</v>
      </c>
      <c r="I27" s="4" t="s">
        <v>39</v>
      </c>
      <c r="J27" s="2" t="s">
        <v>42</v>
      </c>
    </row>
    <row r="28" spans="1:10" x14ac:dyDescent="0.3">
      <c r="A28" s="3" t="s">
        <v>27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2">
        <f t="shared" si="0"/>
        <v>5</v>
      </c>
      <c r="H28" s="2" t="str">
        <f t="shared" si="1"/>
        <v>ผมยาว</v>
      </c>
      <c r="I28" s="4" t="s">
        <v>39</v>
      </c>
      <c r="J28" s="2" t="s">
        <v>42</v>
      </c>
    </row>
    <row r="29" spans="1:10" x14ac:dyDescent="0.3">
      <c r="A29" s="3" t="s">
        <v>28</v>
      </c>
      <c r="B29" s="3" t="s">
        <v>2</v>
      </c>
      <c r="C29" s="3" t="s">
        <v>2</v>
      </c>
      <c r="D29" s="3" t="s">
        <v>2</v>
      </c>
      <c r="E29" s="3" t="s">
        <v>2</v>
      </c>
      <c r="F29" s="3" t="s">
        <v>2</v>
      </c>
      <c r="G29" s="2">
        <f t="shared" si="0"/>
        <v>0</v>
      </c>
      <c r="H29" s="2" t="str">
        <f t="shared" si="1"/>
        <v>ผมสั้น</v>
      </c>
      <c r="I29" s="4" t="s">
        <v>38</v>
      </c>
      <c r="J29" s="2" t="s">
        <v>41</v>
      </c>
    </row>
    <row r="30" spans="1:10" x14ac:dyDescent="0.3">
      <c r="A30" s="3" t="s">
        <v>29</v>
      </c>
      <c r="B30" s="3" t="s">
        <v>2</v>
      </c>
      <c r="C30" s="3" t="s">
        <v>2</v>
      </c>
      <c r="D30" s="3" t="s">
        <v>2</v>
      </c>
      <c r="E30" s="3" t="s">
        <v>2</v>
      </c>
      <c r="F30" s="3" t="s">
        <v>2</v>
      </c>
      <c r="G30" s="2">
        <f t="shared" si="0"/>
        <v>0</v>
      </c>
      <c r="H30" s="2" t="str">
        <f t="shared" si="1"/>
        <v>ผมสั้น</v>
      </c>
      <c r="I30" s="4" t="s">
        <v>39</v>
      </c>
      <c r="J30" s="2" t="s">
        <v>41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09F2-05B9-4D6A-A2BA-E6CE39C46991}">
  <sheetPr>
    <tabColor rgb="FFFF0000"/>
  </sheetPr>
  <dimension ref="A1:O46"/>
  <sheetViews>
    <sheetView zoomScale="81" zoomScaleNormal="81" workbookViewId="0">
      <selection activeCell="J26" sqref="J26"/>
    </sheetView>
  </sheetViews>
  <sheetFormatPr defaultRowHeight="14.4" x14ac:dyDescent="0.3"/>
  <cols>
    <col min="2" max="2" width="7.109375" customWidth="1"/>
    <col min="4" max="4" width="39.21875" bestFit="1" customWidth="1"/>
    <col min="10" max="10" width="40" customWidth="1"/>
  </cols>
  <sheetData>
    <row r="1" spans="1:15" x14ac:dyDescent="0.3">
      <c r="A1" s="19" t="s">
        <v>37</v>
      </c>
      <c r="B1" s="7" t="s">
        <v>35</v>
      </c>
      <c r="C1" s="7" t="s">
        <v>36</v>
      </c>
      <c r="F1" s="24" t="s">
        <v>36</v>
      </c>
      <c r="G1" s="22" t="s">
        <v>37</v>
      </c>
      <c r="H1" s="23"/>
      <c r="I1" s="23"/>
      <c r="L1" s="28" t="s">
        <v>36</v>
      </c>
      <c r="M1" s="21" t="s">
        <v>37</v>
      </c>
      <c r="N1" s="21"/>
      <c r="O1" s="21"/>
    </row>
    <row r="2" spans="1:15" x14ac:dyDescent="0.3">
      <c r="A2" s="15" t="s">
        <v>40</v>
      </c>
      <c r="B2" s="2">
        <v>3</v>
      </c>
      <c r="C2" s="5" t="s">
        <v>39</v>
      </c>
      <c r="F2" s="25"/>
      <c r="G2" s="15" t="s">
        <v>40</v>
      </c>
      <c r="H2" s="15" t="s">
        <v>42</v>
      </c>
      <c r="I2" s="15" t="s">
        <v>41</v>
      </c>
      <c r="L2" s="29"/>
      <c r="M2" s="26" t="s">
        <v>40</v>
      </c>
      <c r="N2" s="26" t="s">
        <v>42</v>
      </c>
      <c r="O2" s="26" t="s">
        <v>41</v>
      </c>
    </row>
    <row r="3" spans="1:15" x14ac:dyDescent="0.3">
      <c r="A3" s="15" t="s">
        <v>40</v>
      </c>
      <c r="B3" s="2">
        <v>1</v>
      </c>
      <c r="C3" s="5" t="s">
        <v>38</v>
      </c>
      <c r="F3" s="5" t="s">
        <v>39</v>
      </c>
      <c r="G3" s="2">
        <v>3</v>
      </c>
      <c r="H3" s="2">
        <v>3</v>
      </c>
      <c r="I3" s="2">
        <v>2</v>
      </c>
      <c r="L3" s="27" t="s">
        <v>39</v>
      </c>
      <c r="M3" s="16">
        <v>3</v>
      </c>
      <c r="N3" s="16">
        <v>3</v>
      </c>
      <c r="O3" s="16">
        <v>2</v>
      </c>
    </row>
    <row r="4" spans="1:15" x14ac:dyDescent="0.3">
      <c r="A4" s="20" t="s">
        <v>40</v>
      </c>
      <c r="B4" s="13">
        <v>2</v>
      </c>
      <c r="C4" s="14" t="s">
        <v>38</v>
      </c>
      <c r="D4" t="s">
        <v>94</v>
      </c>
      <c r="G4" s="13">
        <v>2</v>
      </c>
      <c r="H4" s="2">
        <v>2</v>
      </c>
      <c r="I4" s="2">
        <v>3</v>
      </c>
      <c r="L4" s="27"/>
      <c r="M4" s="16">
        <v>2</v>
      </c>
      <c r="N4" s="16">
        <v>2</v>
      </c>
      <c r="O4" s="16">
        <v>3</v>
      </c>
    </row>
    <row r="5" spans="1:15" x14ac:dyDescent="0.3">
      <c r="A5" s="20" t="s">
        <v>40</v>
      </c>
      <c r="B5" s="13">
        <v>2</v>
      </c>
      <c r="C5" s="14" t="s">
        <v>39</v>
      </c>
      <c r="D5" t="s">
        <v>94</v>
      </c>
      <c r="G5" s="13">
        <v>2</v>
      </c>
      <c r="H5" s="2">
        <v>4</v>
      </c>
      <c r="I5" s="2">
        <v>3</v>
      </c>
      <c r="L5" s="27"/>
      <c r="M5" s="16">
        <v>2</v>
      </c>
      <c r="N5" s="16">
        <v>4</v>
      </c>
      <c r="O5" s="16">
        <v>3</v>
      </c>
    </row>
    <row r="6" spans="1:15" x14ac:dyDescent="0.3">
      <c r="A6" s="20" t="s">
        <v>40</v>
      </c>
      <c r="B6" s="13">
        <v>2</v>
      </c>
      <c r="C6" s="14" t="s">
        <v>38</v>
      </c>
      <c r="D6" t="s">
        <v>94</v>
      </c>
      <c r="G6" s="13">
        <v>2</v>
      </c>
      <c r="H6" s="2">
        <v>3</v>
      </c>
      <c r="I6" s="2">
        <v>3</v>
      </c>
      <c r="L6" s="27"/>
      <c r="M6" s="16">
        <v>2</v>
      </c>
      <c r="N6" s="16">
        <v>3</v>
      </c>
      <c r="O6" s="16">
        <v>3</v>
      </c>
    </row>
    <row r="7" spans="1:15" x14ac:dyDescent="0.3">
      <c r="A7" s="20" t="s">
        <v>40</v>
      </c>
      <c r="B7" s="13">
        <v>2</v>
      </c>
      <c r="C7" s="14" t="s">
        <v>39</v>
      </c>
      <c r="D7" t="s">
        <v>94</v>
      </c>
      <c r="G7" s="13">
        <v>2</v>
      </c>
      <c r="H7" s="2">
        <v>2</v>
      </c>
      <c r="I7" s="2">
        <v>5</v>
      </c>
      <c r="L7" s="27"/>
      <c r="M7" s="16">
        <v>2</v>
      </c>
      <c r="N7" s="16">
        <v>2</v>
      </c>
      <c r="O7" s="16">
        <v>5</v>
      </c>
    </row>
    <row r="8" spans="1:15" x14ac:dyDescent="0.3">
      <c r="A8" s="20" t="s">
        <v>40</v>
      </c>
      <c r="B8" s="13">
        <v>2</v>
      </c>
      <c r="C8" s="14" t="s">
        <v>38</v>
      </c>
      <c r="D8" t="s">
        <v>94</v>
      </c>
      <c r="G8" s="13">
        <v>2</v>
      </c>
      <c r="H8" s="2">
        <v>5</v>
      </c>
      <c r="I8" s="2">
        <v>2</v>
      </c>
      <c r="L8" s="27"/>
      <c r="M8" s="16">
        <v>2</v>
      </c>
      <c r="N8" s="16">
        <v>5</v>
      </c>
      <c r="O8" s="16">
        <v>2</v>
      </c>
    </row>
    <row r="9" spans="1:15" x14ac:dyDescent="0.3">
      <c r="A9" s="20" t="s">
        <v>40</v>
      </c>
      <c r="B9" s="13">
        <v>2</v>
      </c>
      <c r="C9" s="14" t="s">
        <v>39</v>
      </c>
      <c r="D9" t="s">
        <v>94</v>
      </c>
      <c r="G9" s="13">
        <v>2</v>
      </c>
      <c r="H9" s="13">
        <f t="shared" ref="H9" si="0">ROUNDUP(AVERAGE($B$32:$B$43),0)</f>
        <v>4</v>
      </c>
      <c r="I9" s="2">
        <v>0</v>
      </c>
      <c r="L9" s="27"/>
      <c r="M9" s="16">
        <v>2</v>
      </c>
      <c r="N9" s="16">
        <f t="shared" ref="N9" si="1">ROUNDUP(AVERAGE($B$32:$B$43),0)</f>
        <v>4</v>
      </c>
      <c r="O9" s="16">
        <v>0</v>
      </c>
    </row>
    <row r="10" spans="1:15" x14ac:dyDescent="0.3">
      <c r="A10" s="20" t="s">
        <v>40</v>
      </c>
      <c r="B10" s="13">
        <v>2</v>
      </c>
      <c r="C10" s="14" t="s">
        <v>38</v>
      </c>
      <c r="D10" t="s">
        <v>94</v>
      </c>
      <c r="I10" s="2">
        <v>0</v>
      </c>
      <c r="J10" t="s">
        <v>119</v>
      </c>
      <c r="L10" s="27" t="s">
        <v>38</v>
      </c>
      <c r="M10" s="16">
        <v>1</v>
      </c>
      <c r="N10" s="16">
        <v>4</v>
      </c>
      <c r="O10" s="16">
        <v>2</v>
      </c>
    </row>
    <row r="11" spans="1:15" x14ac:dyDescent="0.3">
      <c r="A11" s="20" t="s">
        <v>40</v>
      </c>
      <c r="B11" s="13">
        <v>2</v>
      </c>
      <c r="C11" s="14" t="s">
        <v>39</v>
      </c>
      <c r="D11" t="s">
        <v>94</v>
      </c>
      <c r="L11" s="27"/>
      <c r="M11" s="16">
        <v>2</v>
      </c>
      <c r="N11" s="16">
        <v>5</v>
      </c>
      <c r="O11" s="16">
        <v>4</v>
      </c>
    </row>
    <row r="12" spans="1:15" x14ac:dyDescent="0.3">
      <c r="A12" s="20" t="s">
        <v>40</v>
      </c>
      <c r="B12" s="13">
        <v>2</v>
      </c>
      <c r="C12" s="14" t="s">
        <v>38</v>
      </c>
      <c r="D12" t="s">
        <v>94</v>
      </c>
      <c r="L12" s="27"/>
      <c r="M12" s="16">
        <v>2</v>
      </c>
      <c r="N12" s="16">
        <v>3</v>
      </c>
      <c r="O12" s="16">
        <v>4</v>
      </c>
    </row>
    <row r="13" spans="1:15" x14ac:dyDescent="0.3">
      <c r="A13" s="20" t="s">
        <v>40</v>
      </c>
      <c r="B13" s="13">
        <v>2</v>
      </c>
      <c r="C13" s="14" t="s">
        <v>39</v>
      </c>
      <c r="D13" t="s">
        <v>94</v>
      </c>
      <c r="F13" s="5" t="s">
        <v>38</v>
      </c>
      <c r="G13" s="2">
        <v>1</v>
      </c>
      <c r="H13" s="2">
        <v>4</v>
      </c>
      <c r="I13" s="2">
        <v>2</v>
      </c>
      <c r="L13" s="27"/>
      <c r="M13" s="16">
        <v>2</v>
      </c>
      <c r="N13" s="16">
        <v>3</v>
      </c>
      <c r="O13" s="16">
        <v>5</v>
      </c>
    </row>
    <row r="14" spans="1:15" x14ac:dyDescent="0.3">
      <c r="A14" s="20" t="s">
        <v>40</v>
      </c>
      <c r="B14" s="13">
        <v>2</v>
      </c>
      <c r="C14" s="14" t="s">
        <v>38</v>
      </c>
      <c r="D14" t="s">
        <v>94</v>
      </c>
      <c r="G14" s="13">
        <v>2</v>
      </c>
      <c r="H14" s="2">
        <v>5</v>
      </c>
      <c r="I14" s="2">
        <v>4</v>
      </c>
      <c r="L14" s="27"/>
      <c r="M14" s="16">
        <v>2</v>
      </c>
      <c r="N14" s="16">
        <v>5</v>
      </c>
      <c r="O14" s="16">
        <v>5</v>
      </c>
    </row>
    <row r="15" spans="1:15" x14ac:dyDescent="0.3">
      <c r="A15" s="20" t="s">
        <v>40</v>
      </c>
      <c r="B15" s="13">
        <v>2</v>
      </c>
      <c r="C15" s="14" t="s">
        <v>39</v>
      </c>
      <c r="D15" t="s">
        <v>94</v>
      </c>
      <c r="G15" s="13">
        <v>2</v>
      </c>
      <c r="H15" s="2">
        <v>3</v>
      </c>
      <c r="I15" s="2">
        <v>4</v>
      </c>
      <c r="L15" s="27"/>
      <c r="M15" s="16">
        <v>2</v>
      </c>
      <c r="N15" s="16">
        <v>5</v>
      </c>
      <c r="O15" s="16">
        <v>2</v>
      </c>
    </row>
    <row r="16" spans="1:15" x14ac:dyDescent="0.3">
      <c r="A16" s="20" t="s">
        <v>40</v>
      </c>
      <c r="B16" s="13">
        <v>2</v>
      </c>
      <c r="C16" s="14" t="s">
        <v>38</v>
      </c>
      <c r="D16" t="s">
        <v>94</v>
      </c>
      <c r="G16" s="13">
        <v>2</v>
      </c>
      <c r="H16" s="2">
        <v>3</v>
      </c>
      <c r="I16" s="2">
        <v>5</v>
      </c>
      <c r="L16" s="27"/>
      <c r="M16" s="16">
        <v>2</v>
      </c>
      <c r="N16" s="16">
        <f>ROUNDUP(AVERAGE($B$32:$B$43),0)</f>
        <v>4</v>
      </c>
      <c r="O16" s="16">
        <v>0</v>
      </c>
    </row>
    <row r="17" spans="1:10" x14ac:dyDescent="0.3">
      <c r="A17" s="15" t="s">
        <v>41</v>
      </c>
      <c r="B17" s="2">
        <v>2</v>
      </c>
      <c r="C17" s="2" t="s">
        <v>38</v>
      </c>
      <c r="G17" s="13">
        <v>2</v>
      </c>
      <c r="H17" s="2">
        <v>5</v>
      </c>
      <c r="I17" s="2">
        <v>5</v>
      </c>
    </row>
    <row r="18" spans="1:10" x14ac:dyDescent="0.3">
      <c r="A18" s="15" t="s">
        <v>41</v>
      </c>
      <c r="B18" s="2">
        <v>4</v>
      </c>
      <c r="C18" s="2" t="s">
        <v>38</v>
      </c>
      <c r="G18" s="13">
        <v>2</v>
      </c>
      <c r="H18" s="2">
        <v>5</v>
      </c>
      <c r="I18" s="2">
        <v>2</v>
      </c>
    </row>
    <row r="19" spans="1:10" x14ac:dyDescent="0.3">
      <c r="A19" s="15" t="s">
        <v>41</v>
      </c>
      <c r="B19" s="2">
        <v>4</v>
      </c>
      <c r="C19" s="2" t="s">
        <v>38</v>
      </c>
      <c r="G19" s="13">
        <v>2</v>
      </c>
      <c r="H19" s="13">
        <f>ROUNDUP(AVERAGE($B$32:$B$43),0)</f>
        <v>4</v>
      </c>
      <c r="I19" s="2">
        <v>0</v>
      </c>
    </row>
    <row r="20" spans="1:10" x14ac:dyDescent="0.3">
      <c r="A20" s="15" t="s">
        <v>41</v>
      </c>
      <c r="B20" s="2">
        <v>5</v>
      </c>
      <c r="C20" s="2" t="s">
        <v>38</v>
      </c>
      <c r="G20" s="13">
        <v>2</v>
      </c>
      <c r="H20" s="13">
        <f t="shared" ref="H20" si="2">ROUNDUP(AVERAGE($B$32:$B$43),0)</f>
        <v>4</v>
      </c>
      <c r="J20" t="s">
        <v>119</v>
      </c>
    </row>
    <row r="21" spans="1:10" x14ac:dyDescent="0.3">
      <c r="A21" s="15" t="s">
        <v>41</v>
      </c>
      <c r="B21" s="2">
        <v>5</v>
      </c>
      <c r="C21" s="2" t="s">
        <v>38</v>
      </c>
    </row>
    <row r="22" spans="1:10" x14ac:dyDescent="0.3">
      <c r="A22" s="15" t="s">
        <v>41</v>
      </c>
      <c r="B22" s="2">
        <v>2</v>
      </c>
      <c r="C22" s="2" t="s">
        <v>39</v>
      </c>
    </row>
    <row r="23" spans="1:10" x14ac:dyDescent="0.3">
      <c r="A23" s="15" t="s">
        <v>41</v>
      </c>
      <c r="B23" s="2">
        <v>3</v>
      </c>
      <c r="C23" s="2" t="s">
        <v>39</v>
      </c>
    </row>
    <row r="24" spans="1:10" x14ac:dyDescent="0.3">
      <c r="A24" s="15" t="s">
        <v>41</v>
      </c>
      <c r="B24" s="2">
        <v>2</v>
      </c>
      <c r="C24" s="2" t="s">
        <v>38</v>
      </c>
    </row>
    <row r="25" spans="1:10" x14ac:dyDescent="0.3">
      <c r="A25" s="15" t="s">
        <v>41</v>
      </c>
      <c r="B25" s="2">
        <v>3</v>
      </c>
      <c r="C25" s="2" t="s">
        <v>39</v>
      </c>
    </row>
    <row r="26" spans="1:10" x14ac:dyDescent="0.3">
      <c r="A26" s="15" t="s">
        <v>41</v>
      </c>
      <c r="B26" s="2">
        <v>3</v>
      </c>
      <c r="C26" s="2" t="s">
        <v>39</v>
      </c>
    </row>
    <row r="27" spans="1:10" x14ac:dyDescent="0.3">
      <c r="A27" s="15" t="s">
        <v>41</v>
      </c>
      <c r="B27" s="2">
        <v>5</v>
      </c>
      <c r="C27" s="2" t="s">
        <v>39</v>
      </c>
    </row>
    <row r="28" spans="1:10" x14ac:dyDescent="0.3">
      <c r="A28" s="15" t="s">
        <v>41</v>
      </c>
      <c r="B28" s="2">
        <v>2</v>
      </c>
      <c r="C28" s="2" t="s">
        <v>39</v>
      </c>
    </row>
    <row r="29" spans="1:10" x14ac:dyDescent="0.3">
      <c r="A29" s="15" t="s">
        <v>41</v>
      </c>
      <c r="B29" s="2">
        <v>0</v>
      </c>
      <c r="C29" s="2" t="s">
        <v>39</v>
      </c>
    </row>
    <row r="30" spans="1:10" x14ac:dyDescent="0.3">
      <c r="A30" s="15" t="s">
        <v>41</v>
      </c>
      <c r="B30" s="2">
        <v>0</v>
      </c>
      <c r="C30" s="2" t="s">
        <v>38</v>
      </c>
    </row>
    <row r="31" spans="1:10" x14ac:dyDescent="0.3">
      <c r="A31" s="15" t="s">
        <v>41</v>
      </c>
      <c r="B31" s="2">
        <v>0</v>
      </c>
      <c r="C31" s="2" t="s">
        <v>39</v>
      </c>
    </row>
    <row r="32" spans="1:10" x14ac:dyDescent="0.3">
      <c r="A32" s="15" t="s">
        <v>42</v>
      </c>
      <c r="B32" s="2">
        <v>4</v>
      </c>
      <c r="C32" s="2" t="s">
        <v>38</v>
      </c>
    </row>
    <row r="33" spans="1:4" x14ac:dyDescent="0.3">
      <c r="A33" s="15" t="s">
        <v>42</v>
      </c>
      <c r="B33" s="2">
        <v>5</v>
      </c>
      <c r="C33" s="2" t="s">
        <v>38</v>
      </c>
    </row>
    <row r="34" spans="1:4" x14ac:dyDescent="0.3">
      <c r="A34" s="15" t="s">
        <v>42</v>
      </c>
      <c r="B34" s="2">
        <v>3</v>
      </c>
      <c r="C34" s="2" t="s">
        <v>38</v>
      </c>
    </row>
    <row r="35" spans="1:4" x14ac:dyDescent="0.3">
      <c r="A35" s="15" t="s">
        <v>42</v>
      </c>
      <c r="B35" s="2">
        <v>3</v>
      </c>
      <c r="C35" s="2" t="s">
        <v>39</v>
      </c>
    </row>
    <row r="36" spans="1:4" x14ac:dyDescent="0.3">
      <c r="A36" s="15" t="s">
        <v>42</v>
      </c>
      <c r="B36" s="2">
        <v>2</v>
      </c>
      <c r="C36" s="2" t="s">
        <v>39</v>
      </c>
    </row>
    <row r="37" spans="1:4" x14ac:dyDescent="0.3">
      <c r="A37" s="15" t="s">
        <v>42</v>
      </c>
      <c r="B37" s="2">
        <v>3</v>
      </c>
      <c r="C37" s="2" t="s">
        <v>38</v>
      </c>
    </row>
    <row r="38" spans="1:4" x14ac:dyDescent="0.3">
      <c r="A38" s="15" t="s">
        <v>42</v>
      </c>
      <c r="B38" s="2">
        <v>5</v>
      </c>
      <c r="C38" s="2" t="s">
        <v>38</v>
      </c>
    </row>
    <row r="39" spans="1:4" x14ac:dyDescent="0.3">
      <c r="A39" s="15" t="s">
        <v>42</v>
      </c>
      <c r="B39" s="2">
        <v>5</v>
      </c>
      <c r="C39" s="2" t="s">
        <v>38</v>
      </c>
    </row>
    <row r="40" spans="1:4" x14ac:dyDescent="0.3">
      <c r="A40" s="15" t="s">
        <v>42</v>
      </c>
      <c r="B40" s="2">
        <v>4</v>
      </c>
      <c r="C40" s="2" t="s">
        <v>39</v>
      </c>
    </row>
    <row r="41" spans="1:4" x14ac:dyDescent="0.3">
      <c r="A41" s="15" t="s">
        <v>42</v>
      </c>
      <c r="B41" s="2">
        <v>3</v>
      </c>
      <c r="C41" s="2" t="s">
        <v>39</v>
      </c>
    </row>
    <row r="42" spans="1:4" x14ac:dyDescent="0.3">
      <c r="A42" s="15" t="s">
        <v>42</v>
      </c>
      <c r="B42" s="2">
        <v>2</v>
      </c>
      <c r="C42" s="2" t="s">
        <v>39</v>
      </c>
    </row>
    <row r="43" spans="1:4" x14ac:dyDescent="0.3">
      <c r="A43" s="15" t="s">
        <v>42</v>
      </c>
      <c r="B43" s="2">
        <v>5</v>
      </c>
      <c r="C43" s="2" t="s">
        <v>39</v>
      </c>
    </row>
    <row r="44" spans="1:4" x14ac:dyDescent="0.3">
      <c r="A44" s="13" t="s">
        <v>42</v>
      </c>
      <c r="B44" s="13">
        <f>ROUNDUP(AVERAGE($B$32:$B$43),0)</f>
        <v>4</v>
      </c>
      <c r="C44" s="14" t="s">
        <v>38</v>
      </c>
      <c r="D44" t="s">
        <v>94</v>
      </c>
    </row>
    <row r="45" spans="1:4" x14ac:dyDescent="0.3">
      <c r="A45" s="13" t="s">
        <v>42</v>
      </c>
      <c r="B45" s="13">
        <f t="shared" ref="B45:B46" si="3">ROUNDUP(AVERAGE($B$32:$B$43),0)</f>
        <v>4</v>
      </c>
      <c r="C45" s="14" t="s">
        <v>38</v>
      </c>
      <c r="D45" t="s">
        <v>94</v>
      </c>
    </row>
    <row r="46" spans="1:4" x14ac:dyDescent="0.3">
      <c r="A46" s="13" t="s">
        <v>42</v>
      </c>
      <c r="B46" s="13">
        <f t="shared" si="3"/>
        <v>4</v>
      </c>
      <c r="C46" s="14" t="s">
        <v>39</v>
      </c>
      <c r="D46" t="s">
        <v>94</v>
      </c>
    </row>
  </sheetData>
  <mergeCells count="5">
    <mergeCell ref="G1:I1"/>
    <mergeCell ref="F1:F2"/>
    <mergeCell ref="M1:O1"/>
    <mergeCell ref="L3:L9"/>
    <mergeCell ref="L10:L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B3EB-C1AF-4B19-A3A5-E9F3F8A00653}">
  <sheetPr>
    <tabColor rgb="FFFF0000"/>
  </sheetPr>
  <dimension ref="A1:I31"/>
  <sheetViews>
    <sheetView tabSelected="1" zoomScale="86" zoomScaleNormal="86" workbookViewId="0">
      <selection activeCell="N8" sqref="N8"/>
    </sheetView>
  </sheetViews>
  <sheetFormatPr defaultColWidth="9" defaultRowHeight="14.4" x14ac:dyDescent="0.3"/>
  <cols>
    <col min="1" max="1" width="31" bestFit="1" customWidth="1"/>
    <col min="2" max="7" width="12" bestFit="1" customWidth="1"/>
    <col min="9" max="9" width="10.88671875" customWidth="1"/>
  </cols>
  <sheetData>
    <row r="1" spans="1:9" x14ac:dyDescent="0.3">
      <c r="A1" t="s">
        <v>120</v>
      </c>
    </row>
    <row r="3" spans="1:9" x14ac:dyDescent="0.3">
      <c r="A3" t="s">
        <v>96</v>
      </c>
      <c r="B3" t="s">
        <v>40</v>
      </c>
      <c r="C3" t="s">
        <v>42</v>
      </c>
      <c r="D3" t="s">
        <v>41</v>
      </c>
      <c r="E3" t="s">
        <v>109</v>
      </c>
    </row>
    <row r="4" spans="1:9" ht="15" thickBot="1" x14ac:dyDescent="0.35">
      <c r="A4" s="30" t="s">
        <v>39</v>
      </c>
      <c r="B4" s="30"/>
      <c r="C4" s="30"/>
      <c r="D4" s="30"/>
      <c r="E4" s="30"/>
    </row>
    <row r="5" spans="1:9" x14ac:dyDescent="0.3">
      <c r="A5" s="9" t="s">
        <v>64</v>
      </c>
      <c r="B5" s="9">
        <v>7</v>
      </c>
      <c r="C5" s="9">
        <v>7</v>
      </c>
      <c r="D5" s="9">
        <v>7</v>
      </c>
      <c r="E5" s="9">
        <v>21</v>
      </c>
    </row>
    <row r="6" spans="1:9" x14ac:dyDescent="0.3">
      <c r="A6" s="9" t="s">
        <v>63</v>
      </c>
      <c r="B6" s="9">
        <v>15</v>
      </c>
      <c r="C6" s="9">
        <v>23</v>
      </c>
      <c r="D6" s="9">
        <v>18</v>
      </c>
      <c r="E6" s="9">
        <v>56</v>
      </c>
    </row>
    <row r="7" spans="1:9" x14ac:dyDescent="0.3">
      <c r="A7" s="9" t="s">
        <v>98</v>
      </c>
      <c r="B7" s="9">
        <v>2.1428571428571428</v>
      </c>
      <c r="C7" s="9">
        <v>3.2857142857142856</v>
      </c>
      <c r="D7" s="9">
        <v>2.5714285714285716</v>
      </c>
      <c r="E7" s="9">
        <v>2.6666666666666665</v>
      </c>
    </row>
    <row r="8" spans="1:9" x14ac:dyDescent="0.3">
      <c r="A8" s="9" t="s">
        <v>99</v>
      </c>
      <c r="B8" s="9">
        <v>0.14285714285714235</v>
      </c>
      <c r="C8" s="9">
        <v>1.2380952380952384</v>
      </c>
      <c r="D8" s="9">
        <v>2.285714285714286</v>
      </c>
      <c r="E8" s="9">
        <v>1.3333333333333328</v>
      </c>
    </row>
    <row r="9" spans="1:9" x14ac:dyDescent="0.3">
      <c r="A9" s="9"/>
      <c r="B9" s="9"/>
      <c r="C9" s="9"/>
      <c r="D9" s="9"/>
      <c r="E9" s="9"/>
    </row>
    <row r="10" spans="1:9" ht="15" thickBot="1" x14ac:dyDescent="0.35">
      <c r="A10" s="30" t="s">
        <v>38</v>
      </c>
      <c r="B10" s="30"/>
      <c r="C10" s="30"/>
      <c r="D10" s="30"/>
      <c r="E10" s="30"/>
    </row>
    <row r="11" spans="1:9" x14ac:dyDescent="0.3">
      <c r="A11" s="9" t="s">
        <v>64</v>
      </c>
      <c r="B11" s="9">
        <v>7</v>
      </c>
      <c r="C11" s="9">
        <v>7</v>
      </c>
      <c r="D11" s="9">
        <v>7</v>
      </c>
      <c r="E11" s="9">
        <v>21</v>
      </c>
    </row>
    <row r="12" spans="1:9" x14ac:dyDescent="0.3">
      <c r="A12" s="9" t="s">
        <v>63</v>
      </c>
      <c r="B12" s="9">
        <v>13</v>
      </c>
      <c r="C12" s="9">
        <v>29</v>
      </c>
      <c r="D12" s="9">
        <v>22</v>
      </c>
      <c r="E12" s="9">
        <v>64</v>
      </c>
    </row>
    <row r="13" spans="1:9" x14ac:dyDescent="0.3">
      <c r="A13" s="9" t="s">
        <v>98</v>
      </c>
      <c r="B13" s="9">
        <v>1.8571428571428572</v>
      </c>
      <c r="C13" s="9">
        <v>4.1428571428571432</v>
      </c>
      <c r="D13" s="9">
        <v>3.1428571428571428</v>
      </c>
      <c r="E13" s="9">
        <v>3.0476190476190474</v>
      </c>
    </row>
    <row r="14" spans="1:9" x14ac:dyDescent="0.3">
      <c r="A14" s="9" t="s">
        <v>99</v>
      </c>
      <c r="B14" s="9">
        <v>0.14285714285714293</v>
      </c>
      <c r="C14" s="9">
        <v>0.8095238095238102</v>
      </c>
      <c r="D14" s="9">
        <v>3.4761904761904767</v>
      </c>
      <c r="E14" s="9">
        <v>2.2476190476190481</v>
      </c>
      <c r="I14" s="31" t="s">
        <v>121</v>
      </c>
    </row>
    <row r="15" spans="1:9" ht="15.6" x14ac:dyDescent="0.35">
      <c r="A15" s="9"/>
      <c r="B15" s="9"/>
      <c r="C15" s="9"/>
      <c r="D15" s="9"/>
      <c r="E15" s="9"/>
      <c r="I15" t="s">
        <v>110</v>
      </c>
    </row>
    <row r="16" spans="1:9" ht="16.2" thickBot="1" x14ac:dyDescent="0.4">
      <c r="A16" s="30" t="s">
        <v>109</v>
      </c>
      <c r="B16" s="30"/>
      <c r="C16" s="30"/>
      <c r="D16" s="30"/>
      <c r="I16" t="s">
        <v>111</v>
      </c>
    </row>
    <row r="17" spans="1:9" x14ac:dyDescent="0.3">
      <c r="A17" s="9" t="s">
        <v>64</v>
      </c>
      <c r="B17" s="9">
        <v>14</v>
      </c>
      <c r="C17" s="9">
        <v>14</v>
      </c>
      <c r="D17" s="9">
        <v>14</v>
      </c>
      <c r="I17" t="s">
        <v>128</v>
      </c>
    </row>
    <row r="18" spans="1:9" ht="15.6" x14ac:dyDescent="0.35">
      <c r="A18" s="9" t="s">
        <v>63</v>
      </c>
      <c r="B18" s="9">
        <v>28</v>
      </c>
      <c r="C18" s="9">
        <v>52</v>
      </c>
      <c r="D18" s="9">
        <v>40</v>
      </c>
      <c r="I18" t="s">
        <v>127</v>
      </c>
    </row>
    <row r="19" spans="1:9" x14ac:dyDescent="0.3">
      <c r="A19" s="9" t="s">
        <v>98</v>
      </c>
      <c r="B19" s="9">
        <v>2</v>
      </c>
      <c r="C19" s="9">
        <v>3.7142857142857144</v>
      </c>
      <c r="D19" s="9">
        <v>2.8571428571428572</v>
      </c>
    </row>
    <row r="20" spans="1:9" x14ac:dyDescent="0.3">
      <c r="A20" s="9" t="s">
        <v>99</v>
      </c>
      <c r="B20" s="9">
        <v>0.15384615384615385</v>
      </c>
      <c r="C20" s="9">
        <v>1.1428571428571432</v>
      </c>
      <c r="D20" s="9">
        <v>2.7472527472527468</v>
      </c>
      <c r="I20" s="31" t="s">
        <v>122</v>
      </c>
    </row>
    <row r="21" spans="1:9" ht="15.6" x14ac:dyDescent="0.35">
      <c r="A21" s="9"/>
      <c r="B21" s="9"/>
      <c r="C21" s="9"/>
      <c r="D21" s="9"/>
      <c r="I21" t="s">
        <v>91</v>
      </c>
    </row>
    <row r="22" spans="1:9" ht="15.6" x14ac:dyDescent="0.35">
      <c r="I22" t="s">
        <v>92</v>
      </c>
    </row>
    <row r="23" spans="1:9" ht="15" thickBot="1" x14ac:dyDescent="0.35">
      <c r="A23" t="s">
        <v>100</v>
      </c>
      <c r="I23" t="s">
        <v>129</v>
      </c>
    </row>
    <row r="24" spans="1:9" ht="15.6" x14ac:dyDescent="0.35">
      <c r="A24" s="11" t="s">
        <v>101</v>
      </c>
      <c r="B24" s="11" t="s">
        <v>102</v>
      </c>
      <c r="C24" s="11" t="s">
        <v>68</v>
      </c>
      <c r="D24" s="11" t="s">
        <v>103</v>
      </c>
      <c r="E24" s="11" t="s">
        <v>104</v>
      </c>
      <c r="F24" s="11" t="s">
        <v>105</v>
      </c>
      <c r="G24" s="11" t="s">
        <v>106</v>
      </c>
      <c r="I24" t="s">
        <v>130</v>
      </c>
    </row>
    <row r="25" spans="1:9" x14ac:dyDescent="0.3">
      <c r="A25" s="9" t="s">
        <v>121</v>
      </c>
      <c r="B25" s="9">
        <v>1.523809523809561</v>
      </c>
      <c r="C25" s="9">
        <v>1</v>
      </c>
      <c r="D25" s="9">
        <v>1.523809523809561</v>
      </c>
      <c r="E25" s="9">
        <v>1.1294117647059101</v>
      </c>
      <c r="F25" s="9">
        <v>0.29497808416064814</v>
      </c>
      <c r="G25" s="9">
        <v>4.1131652768128939</v>
      </c>
    </row>
    <row r="26" spans="1:9" x14ac:dyDescent="0.3">
      <c r="A26" s="9" t="s">
        <v>122</v>
      </c>
      <c r="B26" s="9">
        <v>20.571428571428612</v>
      </c>
      <c r="C26" s="9">
        <v>2</v>
      </c>
      <c r="D26" s="9">
        <v>10.285714285714306</v>
      </c>
      <c r="E26" s="9">
        <v>7.6235294117647214</v>
      </c>
      <c r="F26" s="9">
        <v>1.7354175982413188E-3</v>
      </c>
      <c r="G26" s="9">
        <v>3.2594463061441079</v>
      </c>
      <c r="I26" s="31" t="s">
        <v>123</v>
      </c>
    </row>
    <row r="27" spans="1:9" ht="15.6" x14ac:dyDescent="0.35">
      <c r="A27" s="9" t="s">
        <v>123</v>
      </c>
      <c r="B27" s="9">
        <v>2.476190476190439</v>
      </c>
      <c r="C27" s="9">
        <v>2</v>
      </c>
      <c r="D27" s="9">
        <v>1.2380952380952195</v>
      </c>
      <c r="E27" s="9">
        <v>0.91764705882351572</v>
      </c>
      <c r="F27" s="9">
        <v>0.40859867624228774</v>
      </c>
      <c r="G27" s="9">
        <v>3.2594463061441079</v>
      </c>
      <c r="I27" t="s">
        <v>134</v>
      </c>
    </row>
    <row r="28" spans="1:9" ht="15.6" x14ac:dyDescent="0.35">
      <c r="A28" s="9" t="s">
        <v>124</v>
      </c>
      <c r="B28" s="9">
        <v>48.571428571428569</v>
      </c>
      <c r="C28" s="9">
        <v>36</v>
      </c>
      <c r="D28" s="9">
        <v>1.3492063492063491</v>
      </c>
      <c r="E28" s="9"/>
      <c r="F28" s="9"/>
      <c r="G28" s="9"/>
      <c r="I28" t="s">
        <v>135</v>
      </c>
    </row>
    <row r="29" spans="1:9" x14ac:dyDescent="0.3">
      <c r="A29" s="9"/>
      <c r="B29" s="9"/>
      <c r="C29" s="9"/>
      <c r="D29" s="9"/>
      <c r="E29" s="9"/>
      <c r="F29" s="9"/>
      <c r="G29" s="9"/>
      <c r="I29" t="s">
        <v>133</v>
      </c>
    </row>
    <row r="30" spans="1:9" ht="16.2" thickBot="1" x14ac:dyDescent="0.4">
      <c r="A30" s="10" t="s">
        <v>109</v>
      </c>
      <c r="B30" s="10">
        <v>73.142857142857181</v>
      </c>
      <c r="C30" s="10">
        <v>41</v>
      </c>
      <c r="D30" s="10"/>
      <c r="E30" s="10"/>
      <c r="F30" s="10"/>
      <c r="G30" s="10"/>
      <c r="I30" t="s">
        <v>127</v>
      </c>
    </row>
    <row r="31" spans="1:9" x14ac:dyDescent="0.3">
      <c r="I31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927D-12C3-4111-A622-E6B42945D900}">
  <dimension ref="A1:C5"/>
  <sheetViews>
    <sheetView workbookViewId="0">
      <selection activeCell="C4" sqref="C4"/>
    </sheetView>
  </sheetViews>
  <sheetFormatPr defaultRowHeight="14.4" x14ac:dyDescent="0.3"/>
  <cols>
    <col min="1" max="1" width="3.33203125" style="1" bestFit="1" customWidth="1"/>
    <col min="2" max="2" width="101.109375" style="1" bestFit="1" customWidth="1"/>
    <col min="3" max="3" width="42.77734375" style="1" bestFit="1" customWidth="1"/>
    <col min="4" max="16384" width="8.88671875" style="1"/>
  </cols>
  <sheetData>
    <row r="1" spans="1:3" x14ac:dyDescent="0.3">
      <c r="A1" s="2"/>
      <c r="B1" s="6" t="s">
        <v>49</v>
      </c>
      <c r="C1" s="6" t="s">
        <v>50</v>
      </c>
    </row>
    <row r="2" spans="1:3" x14ac:dyDescent="0.3">
      <c r="A2" s="8" t="s">
        <v>43</v>
      </c>
      <c r="B2" s="2" t="s">
        <v>44</v>
      </c>
      <c r="C2" s="2" t="s">
        <v>48</v>
      </c>
    </row>
    <row r="3" spans="1:3" x14ac:dyDescent="0.3">
      <c r="A3" s="8" t="s">
        <v>45</v>
      </c>
      <c r="B3" s="2" t="s">
        <v>81</v>
      </c>
      <c r="C3" s="2" t="s">
        <v>125</v>
      </c>
    </row>
    <row r="4" spans="1:3" x14ac:dyDescent="0.3">
      <c r="A4" s="2" t="s">
        <v>46</v>
      </c>
      <c r="B4" s="2" t="s">
        <v>116</v>
      </c>
      <c r="C4" s="2" t="s">
        <v>118</v>
      </c>
    </row>
    <row r="5" spans="1:3" x14ac:dyDescent="0.3">
      <c r="A5" s="2" t="s">
        <v>46</v>
      </c>
      <c r="B5" s="2" t="s">
        <v>117</v>
      </c>
      <c r="C5" s="2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64C9-0B96-45A4-A83D-ABFFD85256E1}">
  <sheetPr>
    <tabColor theme="7" tint="0.39997558519241921"/>
  </sheetPr>
  <dimension ref="A1:B30"/>
  <sheetViews>
    <sheetView zoomScale="86" zoomScaleNormal="86" workbookViewId="0">
      <selection activeCell="L19" sqref="L18:L19"/>
    </sheetView>
  </sheetViews>
  <sheetFormatPr defaultRowHeight="14.4" x14ac:dyDescent="0.3"/>
  <cols>
    <col min="1" max="1" width="2.77734375" style="1" bestFit="1" customWidth="1"/>
    <col min="2" max="2" width="5.6640625" style="1" bestFit="1" customWidth="1"/>
    <col min="3" max="16384" width="8.88671875" style="1"/>
  </cols>
  <sheetData>
    <row r="1" spans="1:2" x14ac:dyDescent="0.3">
      <c r="A1" s="6" t="s">
        <v>51</v>
      </c>
      <c r="B1" s="6" t="s">
        <v>35</v>
      </c>
    </row>
    <row r="2" spans="1:2" x14ac:dyDescent="0.3">
      <c r="A2" s="2">
        <v>1</v>
      </c>
      <c r="B2" s="2">
        <v>3</v>
      </c>
    </row>
    <row r="3" spans="1:2" x14ac:dyDescent="0.3">
      <c r="A3" s="2">
        <v>2</v>
      </c>
      <c r="B3" s="2">
        <v>2</v>
      </c>
    </row>
    <row r="4" spans="1:2" x14ac:dyDescent="0.3">
      <c r="A4" s="2">
        <v>3</v>
      </c>
      <c r="B4" s="2">
        <v>4</v>
      </c>
    </row>
    <row r="5" spans="1:2" x14ac:dyDescent="0.3">
      <c r="A5" s="2">
        <v>4</v>
      </c>
      <c r="B5" s="2">
        <v>4</v>
      </c>
    </row>
    <row r="6" spans="1:2" x14ac:dyDescent="0.3">
      <c r="A6" s="2">
        <v>5</v>
      </c>
      <c r="B6" s="2">
        <v>4</v>
      </c>
    </row>
    <row r="7" spans="1:2" x14ac:dyDescent="0.3">
      <c r="A7" s="2">
        <v>6</v>
      </c>
      <c r="B7" s="2">
        <v>5</v>
      </c>
    </row>
    <row r="8" spans="1:2" x14ac:dyDescent="0.3">
      <c r="A8" s="2">
        <v>7</v>
      </c>
      <c r="B8" s="2">
        <v>5</v>
      </c>
    </row>
    <row r="9" spans="1:2" x14ac:dyDescent="0.3">
      <c r="A9" s="2">
        <v>8</v>
      </c>
      <c r="B9" s="2">
        <v>5</v>
      </c>
    </row>
    <row r="10" spans="1:2" x14ac:dyDescent="0.3">
      <c r="A10" s="2">
        <v>9</v>
      </c>
      <c r="B10" s="2">
        <v>3</v>
      </c>
    </row>
    <row r="11" spans="1:2" x14ac:dyDescent="0.3">
      <c r="A11" s="2">
        <v>10</v>
      </c>
      <c r="B11" s="2">
        <v>2</v>
      </c>
    </row>
    <row r="12" spans="1:2" x14ac:dyDescent="0.3">
      <c r="A12" s="2">
        <v>11</v>
      </c>
      <c r="B12" s="2">
        <v>1</v>
      </c>
    </row>
    <row r="13" spans="1:2" x14ac:dyDescent="0.3">
      <c r="A13" s="2">
        <v>12</v>
      </c>
      <c r="B13" s="2">
        <v>3</v>
      </c>
    </row>
    <row r="14" spans="1:2" x14ac:dyDescent="0.3">
      <c r="A14" s="2">
        <v>13</v>
      </c>
      <c r="B14" s="2">
        <v>3</v>
      </c>
    </row>
    <row r="15" spans="1:2" x14ac:dyDescent="0.3">
      <c r="A15" s="2">
        <v>14</v>
      </c>
      <c r="B15" s="2">
        <v>2</v>
      </c>
    </row>
    <row r="16" spans="1:2" x14ac:dyDescent="0.3">
      <c r="A16" s="2">
        <v>15</v>
      </c>
      <c r="B16" s="2">
        <v>3</v>
      </c>
    </row>
    <row r="17" spans="1:2" x14ac:dyDescent="0.3">
      <c r="A17" s="2">
        <v>16</v>
      </c>
      <c r="B17" s="2">
        <v>5</v>
      </c>
    </row>
    <row r="18" spans="1:2" x14ac:dyDescent="0.3">
      <c r="A18" s="2">
        <v>17</v>
      </c>
      <c r="B18" s="2">
        <v>2</v>
      </c>
    </row>
    <row r="19" spans="1:2" x14ac:dyDescent="0.3">
      <c r="A19" s="2">
        <v>18</v>
      </c>
      <c r="B19" s="2">
        <v>3</v>
      </c>
    </row>
    <row r="20" spans="1:2" x14ac:dyDescent="0.3">
      <c r="A20" s="2">
        <v>19</v>
      </c>
      <c r="B20" s="2">
        <v>5</v>
      </c>
    </row>
    <row r="21" spans="1:2" x14ac:dyDescent="0.3">
      <c r="A21" s="2">
        <v>20</v>
      </c>
      <c r="B21" s="2">
        <v>4</v>
      </c>
    </row>
    <row r="22" spans="1:2" x14ac:dyDescent="0.3">
      <c r="A22" s="2">
        <v>21</v>
      </c>
      <c r="B22" s="2">
        <v>3</v>
      </c>
    </row>
    <row r="23" spans="1:2" x14ac:dyDescent="0.3">
      <c r="A23" s="2">
        <v>22</v>
      </c>
      <c r="B23" s="2">
        <v>3</v>
      </c>
    </row>
    <row r="24" spans="1:2" x14ac:dyDescent="0.3">
      <c r="A24" s="2">
        <v>23</v>
      </c>
      <c r="B24" s="2">
        <v>5</v>
      </c>
    </row>
    <row r="25" spans="1:2" x14ac:dyDescent="0.3">
      <c r="A25" s="2">
        <v>24</v>
      </c>
      <c r="B25" s="2">
        <v>2</v>
      </c>
    </row>
    <row r="26" spans="1:2" x14ac:dyDescent="0.3">
      <c r="A26" s="2">
        <v>25</v>
      </c>
      <c r="B26" s="2">
        <v>0</v>
      </c>
    </row>
    <row r="27" spans="1:2" x14ac:dyDescent="0.3">
      <c r="A27" s="2">
        <v>26</v>
      </c>
      <c r="B27" s="2">
        <v>2</v>
      </c>
    </row>
    <row r="28" spans="1:2" x14ac:dyDescent="0.3">
      <c r="A28" s="2">
        <v>27</v>
      </c>
      <c r="B28" s="2">
        <v>5</v>
      </c>
    </row>
    <row r="29" spans="1:2" x14ac:dyDescent="0.3">
      <c r="A29" s="2">
        <v>28</v>
      </c>
      <c r="B29" s="2">
        <v>0</v>
      </c>
    </row>
    <row r="30" spans="1:2" x14ac:dyDescent="0.3">
      <c r="A30" s="2">
        <v>29</v>
      </c>
      <c r="B30" s="2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8FF1-1760-4BE9-A3AC-EF4ED3470227}">
  <sheetPr>
    <tabColor theme="7" tint="0.39997558519241921"/>
  </sheetPr>
  <dimension ref="A1:E23"/>
  <sheetViews>
    <sheetView workbookViewId="0">
      <selection activeCell="D25" sqref="D25"/>
    </sheetView>
  </sheetViews>
  <sheetFormatPr defaultRowHeight="14.4" x14ac:dyDescent="0.3"/>
  <cols>
    <col min="1" max="1" width="17.6640625" bestFit="1" customWidth="1"/>
    <col min="2" max="2" width="12.6640625" bestFit="1" customWidth="1"/>
    <col min="4" max="4" width="45.77734375" customWidth="1"/>
  </cols>
  <sheetData>
    <row r="1" spans="1:5" x14ac:dyDescent="0.3">
      <c r="A1" s="12" t="s">
        <v>35</v>
      </c>
      <c r="B1" s="12"/>
      <c r="D1" t="s">
        <v>65</v>
      </c>
    </row>
    <row r="2" spans="1:5" x14ac:dyDescent="0.3">
      <c r="A2" s="9"/>
      <c r="B2" s="9"/>
    </row>
    <row r="3" spans="1:5" x14ac:dyDescent="0.3">
      <c r="A3" s="9" t="s">
        <v>52</v>
      </c>
      <c r="B3" s="9">
        <v>3.0344827586206895</v>
      </c>
      <c r="D3" t="s">
        <v>66</v>
      </c>
      <c r="E3">
        <v>2.5</v>
      </c>
    </row>
    <row r="4" spans="1:5" x14ac:dyDescent="0.3">
      <c r="A4" s="9" t="s">
        <v>53</v>
      </c>
      <c r="B4" s="9">
        <v>0.29143250163052298</v>
      </c>
      <c r="D4" t="s">
        <v>67</v>
      </c>
      <c r="E4">
        <v>0.05</v>
      </c>
    </row>
    <row r="5" spans="1:5" x14ac:dyDescent="0.3">
      <c r="A5" s="9" t="s">
        <v>54</v>
      </c>
      <c r="B5" s="9">
        <v>3</v>
      </c>
    </row>
    <row r="6" spans="1:5" x14ac:dyDescent="0.3">
      <c r="A6" s="9" t="s">
        <v>55</v>
      </c>
      <c r="B6" s="9">
        <v>3</v>
      </c>
      <c r="D6" t="s">
        <v>68</v>
      </c>
      <c r="E6">
        <f>B15-1</f>
        <v>28</v>
      </c>
    </row>
    <row r="7" spans="1:5" x14ac:dyDescent="0.3">
      <c r="A7" s="9" t="s">
        <v>56</v>
      </c>
      <c r="B7" s="9">
        <v>1.5694120514358612</v>
      </c>
      <c r="D7" t="s">
        <v>69</v>
      </c>
      <c r="E7">
        <f>(B3-E3)/B4</f>
        <v>1.8339847327608803</v>
      </c>
    </row>
    <row r="8" spans="1:5" x14ac:dyDescent="0.3">
      <c r="A8" s="9" t="s">
        <v>57</v>
      </c>
      <c r="B8" s="9">
        <v>2.4630541871921179</v>
      </c>
    </row>
    <row r="9" spans="1:5" x14ac:dyDescent="0.3">
      <c r="A9" s="9" t="s">
        <v>58</v>
      </c>
      <c r="B9" s="9">
        <v>-0.53189470085470036</v>
      </c>
      <c r="D9" t="s">
        <v>70</v>
      </c>
      <c r="E9">
        <f>_xlfn.T.DIST(E7,E6,TRUE)</f>
        <v>0.96134723896646979</v>
      </c>
    </row>
    <row r="10" spans="1:5" x14ac:dyDescent="0.3">
      <c r="A10" s="9" t="s">
        <v>59</v>
      </c>
      <c r="B10" s="9">
        <v>-0.41813252397408424</v>
      </c>
      <c r="D10" t="s">
        <v>71</v>
      </c>
      <c r="E10">
        <f>_xlfn.T.DIST.RT(E7,E6)</f>
        <v>3.8652761033530179E-2</v>
      </c>
    </row>
    <row r="11" spans="1:5" x14ac:dyDescent="0.3">
      <c r="A11" s="9" t="s">
        <v>60</v>
      </c>
      <c r="B11" s="9">
        <v>5</v>
      </c>
      <c r="D11" t="s">
        <v>72</v>
      </c>
      <c r="E11">
        <f>_xlfn.T.DIST.2T((ABS(E7)),E6)</f>
        <v>7.7305522067060359E-2</v>
      </c>
    </row>
    <row r="12" spans="1:5" x14ac:dyDescent="0.3">
      <c r="A12" s="9" t="s">
        <v>61</v>
      </c>
      <c r="B12" s="9">
        <v>0</v>
      </c>
    </row>
    <row r="13" spans="1:5" x14ac:dyDescent="0.3">
      <c r="A13" s="9" t="s">
        <v>62</v>
      </c>
      <c r="B13" s="9">
        <v>5</v>
      </c>
    </row>
    <row r="14" spans="1:5" x14ac:dyDescent="0.3">
      <c r="A14" s="9" t="s">
        <v>63</v>
      </c>
      <c r="B14" s="9">
        <v>88</v>
      </c>
    </row>
    <row r="15" spans="1:5" ht="15" thickBot="1" x14ac:dyDescent="0.35">
      <c r="A15" s="10" t="s">
        <v>64</v>
      </c>
      <c r="B15" s="10">
        <v>29</v>
      </c>
    </row>
    <row r="17" spans="4:4" ht="15.6" x14ac:dyDescent="0.35">
      <c r="D17" t="s">
        <v>73</v>
      </c>
    </row>
    <row r="18" spans="4:4" ht="15.6" x14ac:dyDescent="0.35">
      <c r="D18" t="s">
        <v>74</v>
      </c>
    </row>
    <row r="20" spans="4:4" x14ac:dyDescent="0.3">
      <c r="D20" t="s">
        <v>75</v>
      </c>
    </row>
    <row r="21" spans="4:4" ht="15.6" x14ac:dyDescent="0.35">
      <c r="D21" t="s">
        <v>76</v>
      </c>
    </row>
    <row r="22" spans="4:4" x14ac:dyDescent="0.3">
      <c r="D22" t="s">
        <v>77</v>
      </c>
    </row>
    <row r="23" spans="4:4" x14ac:dyDescent="0.3">
      <c r="D23" t="s">
        <v>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BFE4-8A8D-421E-9F27-D6B42A73701F}">
  <sheetPr>
    <tabColor rgb="FF00FF00"/>
  </sheetPr>
  <dimension ref="A1:C30"/>
  <sheetViews>
    <sheetView workbookViewId="0">
      <selection activeCell="I15" sqref="I15"/>
    </sheetView>
  </sheetViews>
  <sheetFormatPr defaultRowHeight="14.4" x14ac:dyDescent="0.3"/>
  <sheetData>
    <row r="1" spans="1:3" x14ac:dyDescent="0.3">
      <c r="A1" s="7" t="s">
        <v>36</v>
      </c>
      <c r="B1" s="6" t="s">
        <v>35</v>
      </c>
      <c r="C1" s="7" t="s">
        <v>47</v>
      </c>
    </row>
    <row r="2" spans="1:3" x14ac:dyDescent="0.3">
      <c r="A2" s="4" t="s">
        <v>39</v>
      </c>
      <c r="B2" s="2">
        <v>3</v>
      </c>
      <c r="C2" s="2" t="s">
        <v>1</v>
      </c>
    </row>
    <row r="3" spans="1:3" x14ac:dyDescent="0.3">
      <c r="A3" s="4" t="s">
        <v>39</v>
      </c>
      <c r="B3" s="2">
        <v>2</v>
      </c>
      <c r="C3" s="2" t="s">
        <v>2</v>
      </c>
    </row>
    <row r="4" spans="1:3" x14ac:dyDescent="0.3">
      <c r="A4" s="4" t="s">
        <v>39</v>
      </c>
      <c r="B4" s="2">
        <v>3</v>
      </c>
      <c r="C4" s="2" t="s">
        <v>1</v>
      </c>
    </row>
    <row r="5" spans="1:3" x14ac:dyDescent="0.3">
      <c r="A5" s="4" t="s">
        <v>39</v>
      </c>
      <c r="B5" s="2">
        <v>3</v>
      </c>
      <c r="C5" s="2" t="s">
        <v>1</v>
      </c>
    </row>
    <row r="6" spans="1:3" x14ac:dyDescent="0.3">
      <c r="A6" s="4" t="s">
        <v>39</v>
      </c>
      <c r="B6" s="2">
        <v>2</v>
      </c>
      <c r="C6" s="2" t="s">
        <v>2</v>
      </c>
    </row>
    <row r="7" spans="1:3" x14ac:dyDescent="0.3">
      <c r="A7" s="4" t="s">
        <v>39</v>
      </c>
      <c r="B7" s="2">
        <v>3</v>
      </c>
      <c r="C7" s="2" t="s">
        <v>1</v>
      </c>
    </row>
    <row r="8" spans="1:3" x14ac:dyDescent="0.3">
      <c r="A8" s="4" t="s">
        <v>39</v>
      </c>
      <c r="B8" s="2">
        <v>4</v>
      </c>
      <c r="C8" s="2" t="s">
        <v>1</v>
      </c>
    </row>
    <row r="9" spans="1:3" x14ac:dyDescent="0.3">
      <c r="A9" s="4" t="s">
        <v>39</v>
      </c>
      <c r="B9" s="2">
        <v>3</v>
      </c>
      <c r="C9" s="2" t="s">
        <v>1</v>
      </c>
    </row>
    <row r="10" spans="1:3" x14ac:dyDescent="0.3">
      <c r="A10" s="4" t="s">
        <v>39</v>
      </c>
      <c r="B10" s="2">
        <v>3</v>
      </c>
      <c r="C10" s="2" t="s">
        <v>1</v>
      </c>
    </row>
    <row r="11" spans="1:3" x14ac:dyDescent="0.3">
      <c r="A11" s="4" t="s">
        <v>39</v>
      </c>
      <c r="B11" s="2">
        <v>5</v>
      </c>
      <c r="C11" s="2" t="s">
        <v>1</v>
      </c>
    </row>
    <row r="12" spans="1:3" x14ac:dyDescent="0.3">
      <c r="A12" s="4" t="s">
        <v>39</v>
      </c>
      <c r="B12" s="2">
        <v>2</v>
      </c>
      <c r="C12" s="2" t="s">
        <v>2</v>
      </c>
    </row>
    <row r="13" spans="1:3" x14ac:dyDescent="0.3">
      <c r="A13" s="4" t="s">
        <v>39</v>
      </c>
      <c r="B13" s="2">
        <v>0</v>
      </c>
      <c r="C13" s="2" t="s">
        <v>2</v>
      </c>
    </row>
    <row r="14" spans="1:3" x14ac:dyDescent="0.3">
      <c r="A14" s="4" t="s">
        <v>39</v>
      </c>
      <c r="B14" s="2">
        <v>2</v>
      </c>
      <c r="C14" s="2" t="s">
        <v>2</v>
      </c>
    </row>
    <row r="15" spans="1:3" x14ac:dyDescent="0.3">
      <c r="A15" s="4" t="s">
        <v>39</v>
      </c>
      <c r="B15" s="2">
        <v>5</v>
      </c>
      <c r="C15" s="2" t="s">
        <v>1</v>
      </c>
    </row>
    <row r="16" spans="1:3" x14ac:dyDescent="0.3">
      <c r="A16" s="4" t="s">
        <v>39</v>
      </c>
      <c r="B16" s="2">
        <v>0</v>
      </c>
      <c r="C16" s="2" t="s">
        <v>2</v>
      </c>
    </row>
    <row r="17" spans="1:3" x14ac:dyDescent="0.3">
      <c r="A17" s="2" t="s">
        <v>38</v>
      </c>
      <c r="B17" s="2">
        <v>2</v>
      </c>
      <c r="C17" s="2" t="s">
        <v>2</v>
      </c>
    </row>
    <row r="18" spans="1:3" x14ac:dyDescent="0.3">
      <c r="A18" s="2" t="s">
        <v>38</v>
      </c>
      <c r="B18" s="2">
        <v>4</v>
      </c>
      <c r="C18" s="2" t="s">
        <v>1</v>
      </c>
    </row>
    <row r="19" spans="1:3" x14ac:dyDescent="0.3">
      <c r="A19" s="2" t="s">
        <v>38</v>
      </c>
      <c r="B19" s="2">
        <v>4</v>
      </c>
      <c r="C19" s="2" t="s">
        <v>1</v>
      </c>
    </row>
    <row r="20" spans="1:3" x14ac:dyDescent="0.3">
      <c r="A20" s="2" t="s">
        <v>38</v>
      </c>
      <c r="B20" s="2">
        <v>4</v>
      </c>
      <c r="C20" s="2" t="s">
        <v>1</v>
      </c>
    </row>
    <row r="21" spans="1:3" x14ac:dyDescent="0.3">
      <c r="A21" s="2" t="s">
        <v>38</v>
      </c>
      <c r="B21" s="2">
        <v>5</v>
      </c>
      <c r="C21" s="2" t="s">
        <v>1</v>
      </c>
    </row>
    <row r="22" spans="1:3" x14ac:dyDescent="0.3">
      <c r="A22" s="2" t="s">
        <v>38</v>
      </c>
      <c r="B22" s="2">
        <v>5</v>
      </c>
      <c r="C22" s="2" t="s">
        <v>1</v>
      </c>
    </row>
    <row r="23" spans="1:3" x14ac:dyDescent="0.3">
      <c r="A23" s="2" t="s">
        <v>38</v>
      </c>
      <c r="B23" s="2">
        <v>5</v>
      </c>
      <c r="C23" s="2" t="s">
        <v>1</v>
      </c>
    </row>
    <row r="24" spans="1:3" x14ac:dyDescent="0.3">
      <c r="A24" s="2" t="s">
        <v>38</v>
      </c>
      <c r="B24" s="2">
        <v>3</v>
      </c>
      <c r="C24" s="2" t="s">
        <v>1</v>
      </c>
    </row>
    <row r="25" spans="1:3" x14ac:dyDescent="0.3">
      <c r="A25" s="4" t="s">
        <v>38</v>
      </c>
      <c r="B25" s="2">
        <v>1</v>
      </c>
      <c r="C25" s="2" t="s">
        <v>2</v>
      </c>
    </row>
    <row r="26" spans="1:3" x14ac:dyDescent="0.3">
      <c r="A26" s="2" t="s">
        <v>38</v>
      </c>
      <c r="B26" s="2">
        <v>3</v>
      </c>
      <c r="C26" s="2" t="s">
        <v>1</v>
      </c>
    </row>
    <row r="27" spans="1:3" x14ac:dyDescent="0.3">
      <c r="A27" s="2" t="s">
        <v>38</v>
      </c>
      <c r="B27" s="2">
        <v>5</v>
      </c>
      <c r="C27" s="2" t="s">
        <v>1</v>
      </c>
    </row>
    <row r="28" spans="1:3" x14ac:dyDescent="0.3">
      <c r="A28" s="2" t="s">
        <v>38</v>
      </c>
      <c r="B28" s="2">
        <v>2</v>
      </c>
      <c r="C28" s="2" t="s">
        <v>2</v>
      </c>
    </row>
    <row r="29" spans="1:3" x14ac:dyDescent="0.3">
      <c r="A29" s="4" t="s">
        <v>38</v>
      </c>
      <c r="B29" s="2">
        <v>5</v>
      </c>
      <c r="C29" s="2" t="s">
        <v>1</v>
      </c>
    </row>
    <row r="30" spans="1:3" x14ac:dyDescent="0.3">
      <c r="A30" s="4" t="s">
        <v>38</v>
      </c>
      <c r="B30" s="2">
        <v>0</v>
      </c>
      <c r="C30" s="2" t="s">
        <v>2</v>
      </c>
    </row>
  </sheetData>
  <sortState xmlns:xlrd2="http://schemas.microsoft.com/office/spreadsheetml/2017/richdata2" ref="A2:C30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56AA-4AD9-493A-B3E9-F7FCCBDC1AAA}">
  <sheetPr>
    <tabColor rgb="FF00FF00"/>
  </sheetPr>
  <dimension ref="A1:E15"/>
  <sheetViews>
    <sheetView workbookViewId="0">
      <selection activeCell="F26" sqref="F26"/>
    </sheetView>
  </sheetViews>
  <sheetFormatPr defaultRowHeight="14.4" x14ac:dyDescent="0.3"/>
  <cols>
    <col min="1" max="1" width="17.6640625" bestFit="1" customWidth="1"/>
    <col min="2" max="2" width="12.6640625" bestFit="1" customWidth="1"/>
    <col min="4" max="4" width="17.6640625" bestFit="1" customWidth="1"/>
  </cols>
  <sheetData>
    <row r="1" spans="1:5" x14ac:dyDescent="0.3">
      <c r="A1" s="12" t="s">
        <v>79</v>
      </c>
      <c r="B1" s="12"/>
      <c r="D1" s="12" t="s">
        <v>80</v>
      </c>
      <c r="E1" s="12"/>
    </row>
    <row r="2" spans="1:5" x14ac:dyDescent="0.3">
      <c r="A2" s="9"/>
      <c r="B2" s="9"/>
      <c r="D2" s="9"/>
      <c r="E2" s="9"/>
    </row>
    <row r="3" spans="1:5" x14ac:dyDescent="0.3">
      <c r="A3" s="9" t="s">
        <v>52</v>
      </c>
      <c r="B3" s="9">
        <v>2.6666666666666665</v>
      </c>
      <c r="D3" s="9" t="s">
        <v>52</v>
      </c>
      <c r="E3" s="9">
        <v>3.4285714285714284</v>
      </c>
    </row>
    <row r="4" spans="1:5" x14ac:dyDescent="0.3">
      <c r="A4" s="9" t="s">
        <v>53</v>
      </c>
      <c r="B4" s="9">
        <v>0.37374127372092536</v>
      </c>
      <c r="D4" s="9" t="s">
        <v>53</v>
      </c>
      <c r="E4" s="9">
        <v>0.44120571208537868</v>
      </c>
    </row>
    <row r="5" spans="1:5" x14ac:dyDescent="0.3">
      <c r="A5" s="9" t="s">
        <v>54</v>
      </c>
      <c r="B5" s="9">
        <v>3</v>
      </c>
      <c r="D5" s="9" t="s">
        <v>54</v>
      </c>
      <c r="E5" s="9">
        <v>4</v>
      </c>
    </row>
    <row r="6" spans="1:5" x14ac:dyDescent="0.3">
      <c r="A6" s="9" t="s">
        <v>55</v>
      </c>
      <c r="B6" s="9">
        <v>3</v>
      </c>
      <c r="D6" s="9" t="s">
        <v>55</v>
      </c>
      <c r="E6" s="9">
        <v>5</v>
      </c>
    </row>
    <row r="7" spans="1:5" x14ac:dyDescent="0.3">
      <c r="A7" s="9" t="s">
        <v>56</v>
      </c>
      <c r="B7" s="9">
        <v>1.4474937289114918</v>
      </c>
      <c r="D7" s="9" t="s">
        <v>56</v>
      </c>
      <c r="E7" s="9">
        <v>1.6508406117111138</v>
      </c>
    </row>
    <row r="8" spans="1:5" x14ac:dyDescent="0.3">
      <c r="A8" s="9" t="s">
        <v>57</v>
      </c>
      <c r="B8" s="9">
        <v>2.0952380952380949</v>
      </c>
      <c r="D8" s="9" t="s">
        <v>57</v>
      </c>
      <c r="E8" s="9">
        <v>2.7252747252747245</v>
      </c>
    </row>
    <row r="9" spans="1:5" x14ac:dyDescent="0.3">
      <c r="A9" s="9" t="s">
        <v>58</v>
      </c>
      <c r="B9" s="9">
        <v>0.3471074380165291</v>
      </c>
      <c r="D9" s="9" t="s">
        <v>58</v>
      </c>
      <c r="E9" s="9">
        <v>-0.34487631255321194</v>
      </c>
    </row>
    <row r="10" spans="1:5" x14ac:dyDescent="0.3">
      <c r="A10" s="9" t="s">
        <v>59</v>
      </c>
      <c r="B10" s="9">
        <v>-0.30194461525688687</v>
      </c>
      <c r="D10" s="9" t="s">
        <v>59</v>
      </c>
      <c r="E10" s="9">
        <v>-0.81092606271163081</v>
      </c>
    </row>
    <row r="11" spans="1:5" x14ac:dyDescent="0.3">
      <c r="A11" s="9" t="s">
        <v>60</v>
      </c>
      <c r="B11" s="9">
        <v>5</v>
      </c>
      <c r="D11" s="9" t="s">
        <v>60</v>
      </c>
      <c r="E11" s="9">
        <v>5</v>
      </c>
    </row>
    <row r="12" spans="1:5" x14ac:dyDescent="0.3">
      <c r="A12" s="9" t="s">
        <v>61</v>
      </c>
      <c r="B12" s="9">
        <v>0</v>
      </c>
      <c r="D12" s="9" t="s">
        <v>61</v>
      </c>
      <c r="E12" s="9">
        <v>0</v>
      </c>
    </row>
    <row r="13" spans="1:5" x14ac:dyDescent="0.3">
      <c r="A13" s="9" t="s">
        <v>62</v>
      </c>
      <c r="B13" s="9">
        <v>5</v>
      </c>
      <c r="D13" s="9" t="s">
        <v>62</v>
      </c>
      <c r="E13" s="9">
        <v>5</v>
      </c>
    </row>
    <row r="14" spans="1:5" x14ac:dyDescent="0.3">
      <c r="A14" s="9" t="s">
        <v>63</v>
      </c>
      <c r="B14" s="9">
        <v>40</v>
      </c>
      <c r="D14" s="9" t="s">
        <v>63</v>
      </c>
      <c r="E14" s="9">
        <v>48</v>
      </c>
    </row>
    <row r="15" spans="1:5" ht="15" thickBot="1" x14ac:dyDescent="0.35">
      <c r="A15" s="10" t="s">
        <v>64</v>
      </c>
      <c r="B15" s="10">
        <v>15</v>
      </c>
      <c r="D15" s="10" t="s">
        <v>64</v>
      </c>
      <c r="E15" s="10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8D1A-9598-41DC-B317-67FBDB218C62}">
  <sheetPr>
    <tabColor rgb="FF00FF00"/>
  </sheetPr>
  <dimension ref="A1:E20"/>
  <sheetViews>
    <sheetView workbookViewId="0">
      <selection activeCell="E25" sqref="E25"/>
    </sheetView>
  </sheetViews>
  <sheetFormatPr defaultRowHeight="14.4" x14ac:dyDescent="0.3"/>
  <cols>
    <col min="1" max="1" width="28.21875" bestFit="1" customWidth="1"/>
    <col min="2" max="2" width="12.6640625" bestFit="1" customWidth="1"/>
    <col min="3" max="3" width="12" bestFit="1" customWidth="1"/>
    <col min="5" max="5" width="73.77734375" bestFit="1" customWidth="1"/>
  </cols>
  <sheetData>
    <row r="1" spans="1:5" x14ac:dyDescent="0.3">
      <c r="A1" t="s">
        <v>82</v>
      </c>
    </row>
    <row r="2" spans="1:5" ht="15" thickBot="1" x14ac:dyDescent="0.35"/>
    <row r="3" spans="1:5" x14ac:dyDescent="0.3">
      <c r="A3" s="11"/>
      <c r="B3" s="11" t="s">
        <v>79</v>
      </c>
      <c r="C3" s="11" t="s">
        <v>80</v>
      </c>
    </row>
    <row r="4" spans="1:5" x14ac:dyDescent="0.3">
      <c r="A4" s="9" t="s">
        <v>52</v>
      </c>
      <c r="B4" s="9">
        <v>2.6666666666666665</v>
      </c>
      <c r="C4" s="9">
        <v>3.4285714285714284</v>
      </c>
    </row>
    <row r="5" spans="1:5" x14ac:dyDescent="0.3">
      <c r="A5" s="9" t="s">
        <v>83</v>
      </c>
      <c r="B5" s="9">
        <v>15</v>
      </c>
      <c r="C5" s="9">
        <v>14</v>
      </c>
    </row>
    <row r="6" spans="1:5" x14ac:dyDescent="0.3">
      <c r="A6" s="9" t="s">
        <v>84</v>
      </c>
      <c r="B6" s="9">
        <v>15</v>
      </c>
      <c r="C6" s="9">
        <v>14</v>
      </c>
    </row>
    <row r="7" spans="1:5" x14ac:dyDescent="0.3">
      <c r="A7" s="9" t="s">
        <v>85</v>
      </c>
      <c r="B7" s="9">
        <v>0</v>
      </c>
      <c r="C7" s="9"/>
    </row>
    <row r="8" spans="1:5" x14ac:dyDescent="0.3">
      <c r="A8" s="9" t="s">
        <v>86</v>
      </c>
      <c r="B8" s="9">
        <v>-0.53874802376117903</v>
      </c>
      <c r="C8" s="9"/>
    </row>
    <row r="9" spans="1:5" x14ac:dyDescent="0.3">
      <c r="A9" s="9" t="s">
        <v>87</v>
      </c>
      <c r="B9" s="9">
        <v>0.29503036601070565</v>
      </c>
      <c r="C9" s="9"/>
    </row>
    <row r="10" spans="1:5" x14ac:dyDescent="0.3">
      <c r="A10" s="9" t="s">
        <v>88</v>
      </c>
      <c r="B10" s="9">
        <v>1.6448536269514715</v>
      </c>
      <c r="C10" s="9"/>
    </row>
    <row r="11" spans="1:5" x14ac:dyDescent="0.3">
      <c r="A11" s="9" t="s">
        <v>89</v>
      </c>
      <c r="B11" s="9">
        <v>0.59006073202141129</v>
      </c>
      <c r="C11" s="9"/>
    </row>
    <row r="12" spans="1:5" ht="15" thickBot="1" x14ac:dyDescent="0.35">
      <c r="A12" s="10" t="s">
        <v>90</v>
      </c>
      <c r="B12" s="10">
        <v>1.9599639845400536</v>
      </c>
      <c r="C12" s="10"/>
    </row>
    <row r="14" spans="1:5" ht="15.6" x14ac:dyDescent="0.35">
      <c r="E14" t="s">
        <v>91</v>
      </c>
    </row>
    <row r="15" spans="1:5" ht="15.6" x14ac:dyDescent="0.35">
      <c r="E15" t="s">
        <v>92</v>
      </c>
    </row>
    <row r="17" spans="5:5" x14ac:dyDescent="0.3">
      <c r="E17" t="s">
        <v>112</v>
      </c>
    </row>
    <row r="18" spans="5:5" ht="15.6" x14ac:dyDescent="0.35">
      <c r="E18" t="s">
        <v>93</v>
      </c>
    </row>
    <row r="19" spans="5:5" x14ac:dyDescent="0.3">
      <c r="E19" t="s">
        <v>131</v>
      </c>
    </row>
    <row r="20" spans="5:5" x14ac:dyDescent="0.3">
      <c r="E20" t="s">
        <v>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B411-3F18-47FD-9AEE-A3247782B950}">
  <sheetPr>
    <tabColor rgb="FF00B0F0"/>
  </sheetPr>
  <dimension ref="A1:V46"/>
  <sheetViews>
    <sheetView zoomScale="82" zoomScaleNormal="82" workbookViewId="0">
      <selection activeCell="I29" sqref="I29"/>
    </sheetView>
  </sheetViews>
  <sheetFormatPr defaultRowHeight="14.4" x14ac:dyDescent="0.3"/>
  <cols>
    <col min="4" max="4" width="39.21875" bestFit="1" customWidth="1"/>
  </cols>
  <sheetData>
    <row r="1" spans="1:22" x14ac:dyDescent="0.3">
      <c r="A1" s="7" t="s">
        <v>37</v>
      </c>
      <c r="B1" s="6" t="s">
        <v>35</v>
      </c>
      <c r="C1" s="7" t="s">
        <v>47</v>
      </c>
      <c r="G1" s="7" t="s">
        <v>37</v>
      </c>
      <c r="H1" s="17" t="s">
        <v>35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x14ac:dyDescent="0.3">
      <c r="A2" s="5" t="s">
        <v>40</v>
      </c>
      <c r="B2" s="2">
        <v>3</v>
      </c>
      <c r="C2" s="2" t="s">
        <v>1</v>
      </c>
      <c r="G2" s="5" t="s">
        <v>40</v>
      </c>
      <c r="H2" s="16">
        <v>3</v>
      </c>
      <c r="I2" s="16">
        <v>1</v>
      </c>
      <c r="J2" s="16">
        <f t="shared" ref="J2:V2" si="0">ROUNDUP(AVERAGE($H$2:$I$2),0)</f>
        <v>2</v>
      </c>
      <c r="K2" s="16">
        <f t="shared" si="0"/>
        <v>2</v>
      </c>
      <c r="L2" s="16">
        <f t="shared" si="0"/>
        <v>2</v>
      </c>
      <c r="M2" s="16">
        <f t="shared" si="0"/>
        <v>2</v>
      </c>
      <c r="N2" s="16">
        <f t="shared" si="0"/>
        <v>2</v>
      </c>
      <c r="O2" s="16">
        <f t="shared" si="0"/>
        <v>2</v>
      </c>
      <c r="P2" s="16">
        <f t="shared" si="0"/>
        <v>2</v>
      </c>
      <c r="Q2" s="16">
        <f t="shared" si="0"/>
        <v>2</v>
      </c>
      <c r="R2" s="16">
        <f t="shared" si="0"/>
        <v>2</v>
      </c>
      <c r="S2" s="16">
        <f t="shared" si="0"/>
        <v>2</v>
      </c>
      <c r="T2" s="16">
        <f t="shared" si="0"/>
        <v>2</v>
      </c>
      <c r="U2" s="16">
        <f t="shared" si="0"/>
        <v>2</v>
      </c>
      <c r="V2" s="16">
        <f t="shared" si="0"/>
        <v>2</v>
      </c>
    </row>
    <row r="3" spans="1:22" x14ac:dyDescent="0.3">
      <c r="A3" s="5" t="s">
        <v>40</v>
      </c>
      <c r="B3" s="2">
        <v>1</v>
      </c>
      <c r="C3" s="2" t="s">
        <v>2</v>
      </c>
      <c r="G3" s="2" t="s">
        <v>42</v>
      </c>
      <c r="H3" s="16">
        <v>4</v>
      </c>
      <c r="I3" s="16">
        <v>5</v>
      </c>
      <c r="J3" s="16">
        <v>3</v>
      </c>
      <c r="K3" s="16">
        <v>3</v>
      </c>
      <c r="L3" s="16">
        <v>2</v>
      </c>
      <c r="M3" s="16">
        <v>3</v>
      </c>
      <c r="N3" s="16">
        <v>5</v>
      </c>
      <c r="O3" s="16">
        <v>5</v>
      </c>
      <c r="P3" s="16">
        <v>4</v>
      </c>
      <c r="Q3" s="16">
        <v>3</v>
      </c>
      <c r="R3" s="16">
        <v>2</v>
      </c>
      <c r="S3" s="16">
        <v>5</v>
      </c>
      <c r="T3" s="16">
        <f>ROUNDUP(AVERAGE($H$3:$S$3),0)</f>
        <v>4</v>
      </c>
      <c r="U3" s="16">
        <f>ROUNDUP(AVERAGE($H$3:$S$3),0)</f>
        <v>4</v>
      </c>
      <c r="V3" s="16">
        <f>ROUNDUP(AVERAGE($H$3:$S$3),0)</f>
        <v>4</v>
      </c>
    </row>
    <row r="4" spans="1:22" x14ac:dyDescent="0.3">
      <c r="A4" s="14" t="s">
        <v>40</v>
      </c>
      <c r="B4" s="13">
        <f>ROUNDUP(AVERAGE($B$2:$B$3),0)</f>
        <v>2</v>
      </c>
      <c r="C4" s="13" t="s">
        <v>2</v>
      </c>
      <c r="D4" t="s">
        <v>94</v>
      </c>
      <c r="G4" s="15" t="s">
        <v>41</v>
      </c>
      <c r="H4" s="16">
        <v>2</v>
      </c>
      <c r="I4" s="16">
        <v>4</v>
      </c>
      <c r="J4" s="16">
        <v>4</v>
      </c>
      <c r="K4" s="16">
        <v>5</v>
      </c>
      <c r="L4" s="16">
        <v>5</v>
      </c>
      <c r="M4" s="16">
        <v>2</v>
      </c>
      <c r="N4" s="16">
        <v>3</v>
      </c>
      <c r="O4" s="16">
        <v>2</v>
      </c>
      <c r="P4" s="16">
        <v>3</v>
      </c>
      <c r="Q4" s="16">
        <v>3</v>
      </c>
      <c r="R4" s="16">
        <v>5</v>
      </c>
      <c r="S4" s="16">
        <v>2</v>
      </c>
      <c r="T4" s="16">
        <v>0</v>
      </c>
      <c r="U4" s="16">
        <v>0</v>
      </c>
      <c r="V4" s="16">
        <v>0</v>
      </c>
    </row>
    <row r="5" spans="1:22" x14ac:dyDescent="0.3">
      <c r="A5" s="14" t="s">
        <v>40</v>
      </c>
      <c r="B5" s="13">
        <f t="shared" ref="B5:B16" si="1">ROUNDUP(AVERAGE($B$2:$B$3),0)</f>
        <v>2</v>
      </c>
      <c r="C5" s="13" t="s">
        <v>2</v>
      </c>
      <c r="D5" t="s">
        <v>94</v>
      </c>
    </row>
    <row r="6" spans="1:22" x14ac:dyDescent="0.3">
      <c r="A6" s="14" t="s">
        <v>40</v>
      </c>
      <c r="B6" s="13">
        <f t="shared" si="1"/>
        <v>2</v>
      </c>
      <c r="C6" s="13" t="s">
        <v>2</v>
      </c>
      <c r="D6" t="s">
        <v>94</v>
      </c>
    </row>
    <row r="7" spans="1:22" x14ac:dyDescent="0.3">
      <c r="A7" s="14" t="s">
        <v>40</v>
      </c>
      <c r="B7" s="13">
        <f t="shared" si="1"/>
        <v>2</v>
      </c>
      <c r="C7" s="13" t="s">
        <v>2</v>
      </c>
      <c r="D7" t="s">
        <v>94</v>
      </c>
    </row>
    <row r="8" spans="1:22" x14ac:dyDescent="0.3">
      <c r="A8" s="14" t="s">
        <v>40</v>
      </c>
      <c r="B8" s="13">
        <f t="shared" si="1"/>
        <v>2</v>
      </c>
      <c r="C8" s="13" t="s">
        <v>2</v>
      </c>
      <c r="D8" t="s">
        <v>94</v>
      </c>
    </row>
    <row r="9" spans="1:22" x14ac:dyDescent="0.3">
      <c r="A9" s="14" t="s">
        <v>40</v>
      </c>
      <c r="B9" s="13">
        <f t="shared" si="1"/>
        <v>2</v>
      </c>
      <c r="C9" s="13" t="s">
        <v>2</v>
      </c>
      <c r="D9" t="s">
        <v>94</v>
      </c>
    </row>
    <row r="10" spans="1:22" x14ac:dyDescent="0.3">
      <c r="A10" s="14" t="s">
        <v>40</v>
      </c>
      <c r="B10" s="13">
        <f t="shared" si="1"/>
        <v>2</v>
      </c>
      <c r="C10" s="13" t="s">
        <v>2</v>
      </c>
      <c r="D10" t="s">
        <v>94</v>
      </c>
    </row>
    <row r="11" spans="1:22" x14ac:dyDescent="0.3">
      <c r="A11" s="14" t="s">
        <v>40</v>
      </c>
      <c r="B11" s="13">
        <f t="shared" si="1"/>
        <v>2</v>
      </c>
      <c r="C11" s="13" t="s">
        <v>2</v>
      </c>
      <c r="D11" t="s">
        <v>94</v>
      </c>
    </row>
    <row r="12" spans="1:22" x14ac:dyDescent="0.3">
      <c r="A12" s="14" t="s">
        <v>40</v>
      </c>
      <c r="B12" s="13">
        <f t="shared" si="1"/>
        <v>2</v>
      </c>
      <c r="C12" s="13" t="s">
        <v>2</v>
      </c>
      <c r="D12" t="s">
        <v>94</v>
      </c>
    </row>
    <row r="13" spans="1:22" x14ac:dyDescent="0.3">
      <c r="A13" s="14" t="s">
        <v>40</v>
      </c>
      <c r="B13" s="13">
        <f t="shared" si="1"/>
        <v>2</v>
      </c>
      <c r="C13" s="13" t="s">
        <v>2</v>
      </c>
      <c r="D13" t="s">
        <v>94</v>
      </c>
    </row>
    <row r="14" spans="1:22" x14ac:dyDescent="0.3">
      <c r="A14" s="14" t="s">
        <v>40</v>
      </c>
      <c r="B14" s="13">
        <f t="shared" si="1"/>
        <v>2</v>
      </c>
      <c r="C14" s="13" t="s">
        <v>2</v>
      </c>
      <c r="D14" t="s">
        <v>94</v>
      </c>
    </row>
    <row r="15" spans="1:22" x14ac:dyDescent="0.3">
      <c r="A15" s="14" t="s">
        <v>40</v>
      </c>
      <c r="B15" s="13">
        <f t="shared" si="1"/>
        <v>2</v>
      </c>
      <c r="C15" s="13" t="s">
        <v>2</v>
      </c>
      <c r="D15" t="s">
        <v>94</v>
      </c>
    </row>
    <row r="16" spans="1:22" x14ac:dyDescent="0.3">
      <c r="A16" s="14" t="s">
        <v>40</v>
      </c>
      <c r="B16" s="13">
        <f t="shared" si="1"/>
        <v>2</v>
      </c>
      <c r="C16" s="13" t="s">
        <v>2</v>
      </c>
      <c r="D16" t="s">
        <v>94</v>
      </c>
    </row>
    <row r="17" spans="1:3" x14ac:dyDescent="0.3">
      <c r="A17" s="2" t="s">
        <v>41</v>
      </c>
      <c r="B17" s="2">
        <v>2</v>
      </c>
      <c r="C17" s="2" t="s">
        <v>2</v>
      </c>
    </row>
    <row r="18" spans="1:3" x14ac:dyDescent="0.3">
      <c r="A18" s="2" t="s">
        <v>41</v>
      </c>
      <c r="B18" s="2">
        <v>4</v>
      </c>
      <c r="C18" s="2" t="s">
        <v>1</v>
      </c>
    </row>
    <row r="19" spans="1:3" x14ac:dyDescent="0.3">
      <c r="A19" s="2" t="s">
        <v>41</v>
      </c>
      <c r="B19" s="2">
        <v>4</v>
      </c>
      <c r="C19" s="2" t="s">
        <v>1</v>
      </c>
    </row>
    <row r="20" spans="1:3" x14ac:dyDescent="0.3">
      <c r="A20" s="2" t="s">
        <v>41</v>
      </c>
      <c r="B20" s="2">
        <v>5</v>
      </c>
      <c r="C20" s="2" t="s">
        <v>1</v>
      </c>
    </row>
    <row r="21" spans="1:3" x14ac:dyDescent="0.3">
      <c r="A21" s="2" t="s">
        <v>41</v>
      </c>
      <c r="B21" s="2">
        <v>5</v>
      </c>
      <c r="C21" s="2" t="s">
        <v>1</v>
      </c>
    </row>
    <row r="22" spans="1:3" x14ac:dyDescent="0.3">
      <c r="A22" s="2" t="s">
        <v>41</v>
      </c>
      <c r="B22" s="2">
        <v>2</v>
      </c>
      <c r="C22" s="2" t="s">
        <v>2</v>
      </c>
    </row>
    <row r="23" spans="1:3" x14ac:dyDescent="0.3">
      <c r="A23" s="2" t="s">
        <v>41</v>
      </c>
      <c r="B23" s="2">
        <v>3</v>
      </c>
      <c r="C23" s="2" t="s">
        <v>1</v>
      </c>
    </row>
    <row r="24" spans="1:3" x14ac:dyDescent="0.3">
      <c r="A24" s="2" t="s">
        <v>41</v>
      </c>
      <c r="B24" s="2">
        <v>2</v>
      </c>
      <c r="C24" s="2" t="s">
        <v>2</v>
      </c>
    </row>
    <row r="25" spans="1:3" x14ac:dyDescent="0.3">
      <c r="A25" s="2" t="s">
        <v>41</v>
      </c>
      <c r="B25" s="2">
        <v>3</v>
      </c>
      <c r="C25" s="2" t="s">
        <v>1</v>
      </c>
    </row>
    <row r="26" spans="1:3" x14ac:dyDescent="0.3">
      <c r="A26" s="2" t="s">
        <v>41</v>
      </c>
      <c r="B26" s="2">
        <v>3</v>
      </c>
      <c r="C26" s="2" t="s">
        <v>1</v>
      </c>
    </row>
    <row r="27" spans="1:3" x14ac:dyDescent="0.3">
      <c r="A27" s="2" t="s">
        <v>41</v>
      </c>
      <c r="B27" s="2">
        <v>5</v>
      </c>
      <c r="C27" s="2" t="s">
        <v>1</v>
      </c>
    </row>
    <row r="28" spans="1:3" x14ac:dyDescent="0.3">
      <c r="A28" s="2" t="s">
        <v>41</v>
      </c>
      <c r="B28" s="2">
        <v>2</v>
      </c>
      <c r="C28" s="2" t="s">
        <v>2</v>
      </c>
    </row>
    <row r="29" spans="1:3" x14ac:dyDescent="0.3">
      <c r="A29" s="2" t="s">
        <v>41</v>
      </c>
      <c r="B29" s="2">
        <v>0</v>
      </c>
      <c r="C29" s="2" t="s">
        <v>2</v>
      </c>
    </row>
    <row r="30" spans="1:3" x14ac:dyDescent="0.3">
      <c r="A30" s="2" t="s">
        <v>41</v>
      </c>
      <c r="B30" s="2">
        <v>0</v>
      </c>
      <c r="C30" s="2" t="s">
        <v>2</v>
      </c>
    </row>
    <row r="31" spans="1:3" x14ac:dyDescent="0.3">
      <c r="A31" s="2" t="s">
        <v>41</v>
      </c>
      <c r="B31" s="2">
        <v>0</v>
      </c>
      <c r="C31" s="2" t="s">
        <v>2</v>
      </c>
    </row>
    <row r="32" spans="1:3" x14ac:dyDescent="0.3">
      <c r="A32" s="2" t="s">
        <v>42</v>
      </c>
      <c r="B32" s="2">
        <v>4</v>
      </c>
      <c r="C32" s="2" t="s">
        <v>1</v>
      </c>
    </row>
    <row r="33" spans="1:4" x14ac:dyDescent="0.3">
      <c r="A33" s="2" t="s">
        <v>42</v>
      </c>
      <c r="B33" s="2">
        <v>5</v>
      </c>
      <c r="C33" s="2" t="s">
        <v>1</v>
      </c>
    </row>
    <row r="34" spans="1:4" x14ac:dyDescent="0.3">
      <c r="A34" s="2" t="s">
        <v>42</v>
      </c>
      <c r="B34" s="2">
        <v>3</v>
      </c>
      <c r="C34" s="2" t="s">
        <v>1</v>
      </c>
    </row>
    <row r="35" spans="1:4" x14ac:dyDescent="0.3">
      <c r="A35" s="2" t="s">
        <v>42</v>
      </c>
      <c r="B35" s="2">
        <v>3</v>
      </c>
      <c r="C35" s="2" t="s">
        <v>1</v>
      </c>
    </row>
    <row r="36" spans="1:4" x14ac:dyDescent="0.3">
      <c r="A36" s="2" t="s">
        <v>42</v>
      </c>
      <c r="B36" s="2">
        <v>2</v>
      </c>
      <c r="C36" s="2" t="s">
        <v>2</v>
      </c>
    </row>
    <row r="37" spans="1:4" x14ac:dyDescent="0.3">
      <c r="A37" s="2" t="s">
        <v>42</v>
      </c>
      <c r="B37" s="2">
        <v>3</v>
      </c>
      <c r="C37" s="2" t="s">
        <v>1</v>
      </c>
    </row>
    <row r="38" spans="1:4" x14ac:dyDescent="0.3">
      <c r="A38" s="2" t="s">
        <v>42</v>
      </c>
      <c r="B38" s="2">
        <v>5</v>
      </c>
      <c r="C38" s="2" t="s">
        <v>1</v>
      </c>
    </row>
    <row r="39" spans="1:4" x14ac:dyDescent="0.3">
      <c r="A39" s="2" t="s">
        <v>42</v>
      </c>
      <c r="B39" s="2">
        <v>5</v>
      </c>
      <c r="C39" s="2" t="s">
        <v>1</v>
      </c>
    </row>
    <row r="40" spans="1:4" x14ac:dyDescent="0.3">
      <c r="A40" s="2" t="s">
        <v>42</v>
      </c>
      <c r="B40" s="2">
        <v>4</v>
      </c>
      <c r="C40" s="2" t="s">
        <v>1</v>
      </c>
    </row>
    <row r="41" spans="1:4" x14ac:dyDescent="0.3">
      <c r="A41" s="2" t="s">
        <v>42</v>
      </c>
      <c r="B41" s="2">
        <v>3</v>
      </c>
      <c r="C41" s="2" t="s">
        <v>1</v>
      </c>
    </row>
    <row r="42" spans="1:4" x14ac:dyDescent="0.3">
      <c r="A42" s="2" t="s">
        <v>42</v>
      </c>
      <c r="B42" s="2">
        <v>2</v>
      </c>
      <c r="C42" s="2" t="s">
        <v>2</v>
      </c>
    </row>
    <row r="43" spans="1:4" x14ac:dyDescent="0.3">
      <c r="A43" s="2" t="s">
        <v>42</v>
      </c>
      <c r="B43" s="2">
        <v>5</v>
      </c>
      <c r="C43" s="2" t="s">
        <v>1</v>
      </c>
    </row>
    <row r="44" spans="1:4" x14ac:dyDescent="0.3">
      <c r="A44" s="13" t="s">
        <v>42</v>
      </c>
      <c r="B44" s="13">
        <f>ROUNDUP(AVERAGE($B$32:$B$43),0)</f>
        <v>4</v>
      </c>
      <c r="C44" s="13" t="s">
        <v>1</v>
      </c>
      <c r="D44" t="s">
        <v>94</v>
      </c>
    </row>
    <row r="45" spans="1:4" x14ac:dyDescent="0.3">
      <c r="A45" s="13" t="s">
        <v>42</v>
      </c>
      <c r="B45" s="13">
        <f t="shared" ref="B45:B46" si="2">ROUNDUP(AVERAGE($B$32:$B$43),0)</f>
        <v>4</v>
      </c>
      <c r="C45" s="13" t="s">
        <v>1</v>
      </c>
      <c r="D45" t="s">
        <v>94</v>
      </c>
    </row>
    <row r="46" spans="1:4" x14ac:dyDescent="0.3">
      <c r="A46" s="13" t="s">
        <v>42</v>
      </c>
      <c r="B46" s="13">
        <f t="shared" si="2"/>
        <v>4</v>
      </c>
      <c r="C46" s="13" t="s">
        <v>1</v>
      </c>
      <c r="D46" t="s">
        <v>94</v>
      </c>
    </row>
  </sheetData>
  <sortState xmlns:xlrd2="http://schemas.microsoft.com/office/spreadsheetml/2017/richdata2" ref="A2:A43">
    <sortCondition ref="A1"/>
  </sortState>
  <mergeCells count="1">
    <mergeCell ref="H1: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8AD3-2E8E-42D2-BA1D-5DE4C5323598}">
  <sheetPr>
    <tabColor rgb="FF00B0F0"/>
  </sheetPr>
  <dimension ref="A1:I23"/>
  <sheetViews>
    <sheetView workbookViewId="0">
      <selection activeCell="I23" sqref="I23"/>
    </sheetView>
  </sheetViews>
  <sheetFormatPr defaultRowHeight="14.4" x14ac:dyDescent="0.3"/>
  <cols>
    <col min="1" max="1" width="18.5546875" bestFit="1" customWidth="1"/>
    <col min="9" max="9" width="105" bestFit="1" customWidth="1"/>
  </cols>
  <sheetData>
    <row r="1" spans="1:7" x14ac:dyDescent="0.3">
      <c r="A1" t="s">
        <v>95</v>
      </c>
    </row>
    <row r="3" spans="1:7" ht="15" thickBot="1" x14ac:dyDescent="0.35">
      <c r="A3" t="s">
        <v>96</v>
      </c>
    </row>
    <row r="4" spans="1:7" x14ac:dyDescent="0.3">
      <c r="A4" s="11" t="s">
        <v>97</v>
      </c>
      <c r="B4" s="11" t="s">
        <v>64</v>
      </c>
      <c r="C4" s="11" t="s">
        <v>63</v>
      </c>
      <c r="D4" s="11" t="s">
        <v>98</v>
      </c>
      <c r="E4" s="11" t="s">
        <v>99</v>
      </c>
    </row>
    <row r="5" spans="1:7" x14ac:dyDescent="0.3">
      <c r="A5" s="9" t="s">
        <v>40</v>
      </c>
      <c r="B5" s="9">
        <v>15</v>
      </c>
      <c r="C5" s="9">
        <v>30</v>
      </c>
      <c r="D5" s="9">
        <v>2</v>
      </c>
      <c r="E5" s="9">
        <v>0.14285714285714285</v>
      </c>
    </row>
    <row r="6" spans="1:7" x14ac:dyDescent="0.3">
      <c r="A6" s="9" t="s">
        <v>42</v>
      </c>
      <c r="B6" s="9">
        <v>15</v>
      </c>
      <c r="C6" s="9">
        <v>56</v>
      </c>
      <c r="D6" s="9">
        <v>3.7333333333333334</v>
      </c>
      <c r="E6" s="9">
        <v>1.0666666666666669</v>
      </c>
    </row>
    <row r="7" spans="1:7" ht="15" thickBot="1" x14ac:dyDescent="0.35">
      <c r="A7" s="10" t="s">
        <v>41</v>
      </c>
      <c r="B7" s="10">
        <v>15</v>
      </c>
      <c r="C7" s="10">
        <v>40</v>
      </c>
      <c r="D7" s="10">
        <v>2.6666666666666665</v>
      </c>
      <c r="E7" s="10">
        <v>3.0952380952380949</v>
      </c>
    </row>
    <row r="10" spans="1:7" ht="15" thickBot="1" x14ac:dyDescent="0.35">
      <c r="A10" t="s">
        <v>100</v>
      </c>
    </row>
    <row r="11" spans="1:7" x14ac:dyDescent="0.3">
      <c r="A11" s="11" t="s">
        <v>101</v>
      </c>
      <c r="B11" s="11" t="s">
        <v>102</v>
      </c>
      <c r="C11" s="11" t="s">
        <v>68</v>
      </c>
      <c r="D11" s="11" t="s">
        <v>103</v>
      </c>
      <c r="E11" s="11" t="s">
        <v>104</v>
      </c>
      <c r="F11" s="11" t="s">
        <v>105</v>
      </c>
      <c r="G11" s="11" t="s">
        <v>106</v>
      </c>
    </row>
    <row r="12" spans="1:7" x14ac:dyDescent="0.3">
      <c r="A12" s="9" t="s">
        <v>107</v>
      </c>
      <c r="B12" s="9">
        <v>22.933333333333323</v>
      </c>
      <c r="C12" s="9">
        <v>2</v>
      </c>
      <c r="D12" s="9">
        <v>11.466666666666661</v>
      </c>
      <c r="E12" s="9">
        <v>7.9911504424778714</v>
      </c>
      <c r="F12" s="9">
        <v>1.1455940457328617E-3</v>
      </c>
      <c r="G12" s="9">
        <v>3.2199422931761248</v>
      </c>
    </row>
    <row r="13" spans="1:7" x14ac:dyDescent="0.3">
      <c r="A13" s="9" t="s">
        <v>108</v>
      </c>
      <c r="B13" s="9">
        <v>60.26666666666668</v>
      </c>
      <c r="C13" s="9">
        <v>42</v>
      </c>
      <c r="D13" s="9">
        <v>1.4349206349206352</v>
      </c>
      <c r="E13" s="9"/>
      <c r="F13" s="9"/>
      <c r="G13" s="9"/>
    </row>
    <row r="14" spans="1:7" x14ac:dyDescent="0.3">
      <c r="A14" s="9"/>
      <c r="B14" s="9"/>
      <c r="C14" s="9"/>
      <c r="D14" s="9"/>
      <c r="E14" s="9"/>
      <c r="F14" s="9"/>
      <c r="G14" s="9"/>
    </row>
    <row r="15" spans="1:7" ht="15" thickBot="1" x14ac:dyDescent="0.35">
      <c r="A15" s="10" t="s">
        <v>109</v>
      </c>
      <c r="B15" s="10">
        <v>83.2</v>
      </c>
      <c r="C15" s="10">
        <v>44</v>
      </c>
      <c r="D15" s="10"/>
      <c r="E15" s="10"/>
      <c r="F15" s="10"/>
      <c r="G15" s="10"/>
    </row>
    <row r="17" spans="9:9" ht="15.6" x14ac:dyDescent="0.35">
      <c r="I17" t="s">
        <v>110</v>
      </c>
    </row>
    <row r="18" spans="9:9" ht="15.6" x14ac:dyDescent="0.35">
      <c r="I18" t="s">
        <v>111</v>
      </c>
    </row>
    <row r="20" spans="9:9" x14ac:dyDescent="0.3">
      <c r="I20" t="s">
        <v>113</v>
      </c>
    </row>
    <row r="21" spans="9:9" ht="15.6" x14ac:dyDescent="0.35">
      <c r="I21" t="s">
        <v>76</v>
      </c>
    </row>
    <row r="22" spans="9:9" x14ac:dyDescent="0.3">
      <c r="I22" t="s">
        <v>114</v>
      </c>
    </row>
    <row r="23" spans="9:9" x14ac:dyDescent="0.3">
      <c r="I2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RawData</vt:lpstr>
      <vt:lpstr>Question</vt:lpstr>
      <vt:lpstr>Q1 Data</vt:lpstr>
      <vt:lpstr>Q1_t test</vt:lpstr>
      <vt:lpstr>Q2 Data</vt:lpstr>
      <vt:lpstr>Q2_Normal test</vt:lpstr>
      <vt:lpstr>Q2_Z Test</vt:lpstr>
      <vt:lpstr>Q3 Data</vt:lpstr>
      <vt:lpstr>Q3_ANOVA</vt:lpstr>
      <vt:lpstr>Q4 Data</vt:lpstr>
      <vt:lpstr>Q4_Two-way_ANOVA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surawich</dc:creator>
  <cp:lastModifiedBy>surawich</cp:lastModifiedBy>
  <dcterms:created xsi:type="dcterms:W3CDTF">2015-06-05T18:17:20Z</dcterms:created>
  <dcterms:modified xsi:type="dcterms:W3CDTF">2021-05-31T18:45:30Z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601b60d7-d3ce-4bcd-8d34-1a37b18477cc</vt:lpwstr>
  </property>
</Properties>
</file>