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bhi\Desktop\"/>
    </mc:Choice>
  </mc:AlternateContent>
  <xr:revisionPtr revIDLastSave="0" documentId="13_ncr:1_{D521BBB1-EE14-4208-A6FE-530D365C1E4D}" xr6:coauthVersionLast="47" xr6:coauthVersionMax="47" xr10:uidLastSave="{00000000-0000-0000-0000-000000000000}"/>
  <bookViews>
    <workbookView xWindow="-108" yWindow="-108" windowWidth="23256" windowHeight="12576" xr2:uid="{C2C4CDC9-CB2C-47ED-A0CC-2B657E6D5AA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3" i="1" l="1"/>
  <c r="BE3" i="1"/>
  <c r="BA3" i="1"/>
  <c r="A480" i="1"/>
  <c r="B480" i="1" s="1"/>
  <c r="AF480" i="1" s="1"/>
  <c r="C480" i="1"/>
  <c r="D480" i="1"/>
  <c r="E480" i="1" s="1"/>
  <c r="AK480" i="1" s="1"/>
  <c r="F480" i="1"/>
  <c r="G480" i="1" s="1"/>
  <c r="H480" i="1"/>
  <c r="I480" i="1"/>
  <c r="J480" i="1"/>
  <c r="M480" i="1" s="1"/>
  <c r="K480" i="1"/>
  <c r="L480" i="1" s="1"/>
  <c r="A478" i="1"/>
  <c r="B478" i="1" s="1"/>
  <c r="AF478" i="1" s="1"/>
  <c r="C478" i="1"/>
  <c r="D478" i="1"/>
  <c r="E478" i="1" s="1"/>
  <c r="AK478" i="1" s="1"/>
  <c r="F478" i="1"/>
  <c r="G478" i="1" s="1"/>
  <c r="H478" i="1"/>
  <c r="I478" i="1"/>
  <c r="J478" i="1"/>
  <c r="M478" i="1" s="1"/>
  <c r="K478" i="1"/>
  <c r="L478" i="1" s="1"/>
  <c r="A479" i="1"/>
  <c r="B479" i="1" s="1"/>
  <c r="AF479" i="1" s="1"/>
  <c r="C479" i="1"/>
  <c r="D479" i="1"/>
  <c r="E479" i="1" s="1"/>
  <c r="AK479" i="1" s="1"/>
  <c r="F479" i="1"/>
  <c r="G479" i="1" s="1"/>
  <c r="H479" i="1"/>
  <c r="I479" i="1"/>
  <c r="J479" i="1"/>
  <c r="M479" i="1" s="1"/>
  <c r="K479" i="1"/>
  <c r="L479" i="1" s="1"/>
  <c r="A476" i="1"/>
  <c r="B476" i="1" s="1"/>
  <c r="AF476" i="1" s="1"/>
  <c r="C476" i="1"/>
  <c r="D476" i="1"/>
  <c r="E476" i="1" s="1"/>
  <c r="AK476" i="1" s="1"/>
  <c r="F476" i="1"/>
  <c r="G476" i="1" s="1"/>
  <c r="H476" i="1"/>
  <c r="I476" i="1"/>
  <c r="J476" i="1"/>
  <c r="M476" i="1" s="1"/>
  <c r="K476" i="1"/>
  <c r="L476" i="1" s="1"/>
  <c r="A477" i="1"/>
  <c r="B477" i="1" s="1"/>
  <c r="AF477" i="1" s="1"/>
  <c r="C477" i="1"/>
  <c r="D477" i="1"/>
  <c r="E477" i="1" s="1"/>
  <c r="AK477" i="1" s="1"/>
  <c r="F477" i="1"/>
  <c r="G477" i="1" s="1"/>
  <c r="H477" i="1"/>
  <c r="I477" i="1"/>
  <c r="J477" i="1"/>
  <c r="M477" i="1" s="1"/>
  <c r="K477" i="1"/>
  <c r="L477" i="1" s="1"/>
  <c r="A464" i="1"/>
  <c r="B464" i="1" s="1"/>
  <c r="AG464" i="1" s="1"/>
  <c r="C464" i="1"/>
  <c r="D464" i="1"/>
  <c r="E464" i="1" s="1"/>
  <c r="AM464" i="1" s="1"/>
  <c r="F464" i="1"/>
  <c r="G464" i="1" s="1"/>
  <c r="H464" i="1"/>
  <c r="I464" i="1"/>
  <c r="J464" i="1"/>
  <c r="R464" i="1" s="1"/>
  <c r="K464" i="1"/>
  <c r="L464" i="1" s="1"/>
  <c r="A465" i="1"/>
  <c r="B465" i="1" s="1"/>
  <c r="AF465" i="1" s="1"/>
  <c r="C465" i="1"/>
  <c r="D465" i="1"/>
  <c r="E465" i="1" s="1"/>
  <c r="AK465" i="1" s="1"/>
  <c r="F465" i="1"/>
  <c r="G465" i="1" s="1"/>
  <c r="H465" i="1"/>
  <c r="I465" i="1"/>
  <c r="J465" i="1"/>
  <c r="M465" i="1" s="1"/>
  <c r="K465" i="1"/>
  <c r="L465" i="1" s="1"/>
  <c r="A466" i="1"/>
  <c r="B466" i="1" s="1"/>
  <c r="AF466" i="1" s="1"/>
  <c r="C466" i="1"/>
  <c r="D466" i="1"/>
  <c r="E466" i="1" s="1"/>
  <c r="AM466" i="1" s="1"/>
  <c r="F466" i="1"/>
  <c r="G466" i="1" s="1"/>
  <c r="H466" i="1"/>
  <c r="I466" i="1"/>
  <c r="J466" i="1"/>
  <c r="K466" i="1"/>
  <c r="L466" i="1" s="1"/>
  <c r="A467" i="1"/>
  <c r="B467" i="1" s="1"/>
  <c r="C467" i="1"/>
  <c r="D467" i="1"/>
  <c r="E467" i="1" s="1"/>
  <c r="AK467" i="1" s="1"/>
  <c r="F467" i="1"/>
  <c r="G467" i="1" s="1"/>
  <c r="H467" i="1"/>
  <c r="I467" i="1"/>
  <c r="J467" i="1"/>
  <c r="Q467" i="1" s="1"/>
  <c r="K467" i="1"/>
  <c r="L467" i="1" s="1"/>
  <c r="A468" i="1"/>
  <c r="B468" i="1" s="1"/>
  <c r="AF468" i="1" s="1"/>
  <c r="C468" i="1"/>
  <c r="D468" i="1"/>
  <c r="E468" i="1" s="1"/>
  <c r="AK468" i="1" s="1"/>
  <c r="F468" i="1"/>
  <c r="G468" i="1" s="1"/>
  <c r="H468" i="1"/>
  <c r="I468" i="1"/>
  <c r="J468" i="1"/>
  <c r="M468" i="1" s="1"/>
  <c r="N468" i="1" s="1"/>
  <c r="BC468" i="1" s="1"/>
  <c r="BD468" i="1" s="1"/>
  <c r="K468" i="1"/>
  <c r="L468" i="1" s="1"/>
  <c r="A469" i="1"/>
  <c r="B469" i="1" s="1"/>
  <c r="AF469" i="1" s="1"/>
  <c r="C469" i="1"/>
  <c r="D469" i="1"/>
  <c r="E469" i="1" s="1"/>
  <c r="AK469" i="1" s="1"/>
  <c r="F469" i="1"/>
  <c r="G469" i="1" s="1"/>
  <c r="H469" i="1"/>
  <c r="I469" i="1"/>
  <c r="J469" i="1"/>
  <c r="M469" i="1" s="1"/>
  <c r="K469" i="1"/>
  <c r="L469" i="1" s="1"/>
  <c r="A470" i="1"/>
  <c r="B470" i="1" s="1"/>
  <c r="AF470" i="1" s="1"/>
  <c r="C470" i="1"/>
  <c r="D470" i="1"/>
  <c r="E470" i="1" s="1"/>
  <c r="AK470" i="1" s="1"/>
  <c r="F470" i="1"/>
  <c r="G470" i="1" s="1"/>
  <c r="H470" i="1"/>
  <c r="I470" i="1"/>
  <c r="J470" i="1"/>
  <c r="K470" i="1"/>
  <c r="L470" i="1" s="1"/>
  <c r="A471" i="1"/>
  <c r="B471" i="1" s="1"/>
  <c r="AF471" i="1" s="1"/>
  <c r="C471" i="1"/>
  <c r="D471" i="1"/>
  <c r="E471" i="1" s="1"/>
  <c r="AK471" i="1" s="1"/>
  <c r="F471" i="1"/>
  <c r="G471" i="1" s="1"/>
  <c r="H471" i="1"/>
  <c r="I471" i="1"/>
  <c r="J471" i="1"/>
  <c r="Q471" i="1" s="1"/>
  <c r="K471" i="1"/>
  <c r="L471" i="1" s="1"/>
  <c r="A472" i="1"/>
  <c r="B472" i="1" s="1"/>
  <c r="AG472" i="1" s="1"/>
  <c r="C472" i="1"/>
  <c r="D472" i="1"/>
  <c r="E472" i="1" s="1"/>
  <c r="AK472" i="1" s="1"/>
  <c r="F472" i="1"/>
  <c r="G472" i="1" s="1"/>
  <c r="H472" i="1"/>
  <c r="I472" i="1"/>
  <c r="J472" i="1"/>
  <c r="R472" i="1" s="1"/>
  <c r="K472" i="1"/>
  <c r="L472" i="1" s="1"/>
  <c r="A473" i="1"/>
  <c r="B473" i="1" s="1"/>
  <c r="AF473" i="1" s="1"/>
  <c r="C473" i="1"/>
  <c r="D473" i="1"/>
  <c r="E473" i="1" s="1"/>
  <c r="AK473" i="1" s="1"/>
  <c r="F473" i="1"/>
  <c r="G473" i="1" s="1"/>
  <c r="H473" i="1"/>
  <c r="I473" i="1"/>
  <c r="J473" i="1"/>
  <c r="M473" i="1" s="1"/>
  <c r="K473" i="1"/>
  <c r="L473" i="1" s="1"/>
  <c r="A474" i="1"/>
  <c r="B474" i="1" s="1"/>
  <c r="AF474" i="1" s="1"/>
  <c r="C474" i="1"/>
  <c r="D474" i="1"/>
  <c r="E474" i="1" s="1"/>
  <c r="AK474" i="1" s="1"/>
  <c r="F474" i="1"/>
  <c r="G474" i="1" s="1"/>
  <c r="H474" i="1"/>
  <c r="I474" i="1"/>
  <c r="J474" i="1"/>
  <c r="K474" i="1"/>
  <c r="L474" i="1" s="1"/>
  <c r="A475" i="1"/>
  <c r="B475" i="1" s="1"/>
  <c r="AF475" i="1" s="1"/>
  <c r="C475" i="1"/>
  <c r="D475" i="1"/>
  <c r="E475" i="1" s="1"/>
  <c r="AK475" i="1" s="1"/>
  <c r="F475" i="1"/>
  <c r="G475" i="1" s="1"/>
  <c r="H475" i="1"/>
  <c r="I475" i="1"/>
  <c r="J475" i="1"/>
  <c r="Q475" i="1" s="1"/>
  <c r="K475" i="1"/>
  <c r="L475" i="1" s="1"/>
  <c r="A457" i="1"/>
  <c r="B457" i="1" s="1"/>
  <c r="AF457" i="1" s="1"/>
  <c r="C457" i="1"/>
  <c r="D457" i="1"/>
  <c r="E457" i="1" s="1"/>
  <c r="AK457" i="1" s="1"/>
  <c r="F457" i="1"/>
  <c r="G457" i="1" s="1"/>
  <c r="H457" i="1"/>
  <c r="I457" i="1"/>
  <c r="J457" i="1"/>
  <c r="Q457" i="1" s="1"/>
  <c r="K457" i="1"/>
  <c r="L457" i="1" s="1"/>
  <c r="A458" i="1"/>
  <c r="B458" i="1" s="1"/>
  <c r="AF458" i="1" s="1"/>
  <c r="C458" i="1"/>
  <c r="D458" i="1"/>
  <c r="E458" i="1" s="1"/>
  <c r="AM458" i="1" s="1"/>
  <c r="F458" i="1"/>
  <c r="G458" i="1" s="1"/>
  <c r="H458" i="1"/>
  <c r="I458" i="1"/>
  <c r="J458" i="1"/>
  <c r="M458" i="1" s="1"/>
  <c r="N458" i="1" s="1"/>
  <c r="BC458" i="1" s="1"/>
  <c r="BD458" i="1" s="1"/>
  <c r="K458" i="1"/>
  <c r="L458" i="1" s="1"/>
  <c r="A459" i="1"/>
  <c r="B459" i="1" s="1"/>
  <c r="C459" i="1"/>
  <c r="D459" i="1"/>
  <c r="E459" i="1" s="1"/>
  <c r="AK459" i="1" s="1"/>
  <c r="F459" i="1"/>
  <c r="G459" i="1" s="1"/>
  <c r="H459" i="1"/>
  <c r="I459" i="1"/>
  <c r="J459" i="1"/>
  <c r="R459" i="1" s="1"/>
  <c r="K459" i="1"/>
  <c r="L459" i="1" s="1"/>
  <c r="A460" i="1"/>
  <c r="B460" i="1" s="1"/>
  <c r="AG460" i="1" s="1"/>
  <c r="C460" i="1"/>
  <c r="D460" i="1"/>
  <c r="E460" i="1" s="1"/>
  <c r="AM460" i="1" s="1"/>
  <c r="F460" i="1"/>
  <c r="G460" i="1" s="1"/>
  <c r="H460" i="1"/>
  <c r="I460" i="1"/>
  <c r="J460" i="1"/>
  <c r="Q460" i="1" s="1"/>
  <c r="K460" i="1"/>
  <c r="L460" i="1" s="1"/>
  <c r="A461" i="1"/>
  <c r="B461" i="1" s="1"/>
  <c r="AF461" i="1" s="1"/>
  <c r="C461" i="1"/>
  <c r="D461" i="1"/>
  <c r="E461" i="1" s="1"/>
  <c r="AK461" i="1" s="1"/>
  <c r="F461" i="1"/>
  <c r="G461" i="1" s="1"/>
  <c r="H461" i="1"/>
  <c r="I461" i="1"/>
  <c r="J461" i="1"/>
  <c r="Q461" i="1" s="1"/>
  <c r="K461" i="1"/>
  <c r="L461" i="1" s="1"/>
  <c r="A462" i="1"/>
  <c r="B462" i="1" s="1"/>
  <c r="AF462" i="1" s="1"/>
  <c r="C462" i="1"/>
  <c r="D462" i="1"/>
  <c r="E462" i="1" s="1"/>
  <c r="AM462" i="1" s="1"/>
  <c r="F462" i="1"/>
  <c r="G462" i="1" s="1"/>
  <c r="H462" i="1"/>
  <c r="I462" i="1"/>
  <c r="J462" i="1"/>
  <c r="M462" i="1" s="1"/>
  <c r="N462" i="1" s="1"/>
  <c r="BC462" i="1" s="1"/>
  <c r="BD462" i="1" s="1"/>
  <c r="K462" i="1"/>
  <c r="L462" i="1" s="1"/>
  <c r="A463" i="1"/>
  <c r="B463" i="1" s="1"/>
  <c r="C463" i="1"/>
  <c r="D463" i="1"/>
  <c r="E463" i="1" s="1"/>
  <c r="AK463" i="1" s="1"/>
  <c r="F463" i="1"/>
  <c r="G463" i="1" s="1"/>
  <c r="H463" i="1"/>
  <c r="I463" i="1"/>
  <c r="J463" i="1"/>
  <c r="K463" i="1"/>
  <c r="L463" i="1" s="1"/>
  <c r="A447" i="1"/>
  <c r="B447" i="1" s="1"/>
  <c r="C447" i="1"/>
  <c r="D447" i="1"/>
  <c r="E447" i="1" s="1"/>
  <c r="AK447" i="1" s="1"/>
  <c r="F447" i="1"/>
  <c r="G447" i="1" s="1"/>
  <c r="H447" i="1"/>
  <c r="I447" i="1"/>
  <c r="J447" i="1"/>
  <c r="K447" i="1"/>
  <c r="L447" i="1" s="1"/>
  <c r="A448" i="1"/>
  <c r="B448" i="1" s="1"/>
  <c r="AG448" i="1" s="1"/>
  <c r="C448" i="1"/>
  <c r="D448" i="1"/>
  <c r="E448" i="1" s="1"/>
  <c r="AM448" i="1" s="1"/>
  <c r="F448" i="1"/>
  <c r="G448" i="1" s="1"/>
  <c r="H448" i="1"/>
  <c r="I448" i="1"/>
  <c r="J448" i="1"/>
  <c r="K448" i="1"/>
  <c r="L448" i="1" s="1"/>
  <c r="A449" i="1"/>
  <c r="B449" i="1" s="1"/>
  <c r="AF449" i="1" s="1"/>
  <c r="C449" i="1"/>
  <c r="D449" i="1"/>
  <c r="E449" i="1" s="1"/>
  <c r="AN449" i="1" s="1"/>
  <c r="F449" i="1"/>
  <c r="G449" i="1" s="1"/>
  <c r="H449" i="1"/>
  <c r="I449" i="1"/>
  <c r="J449" i="1"/>
  <c r="K449" i="1"/>
  <c r="L449" i="1" s="1"/>
  <c r="A450" i="1"/>
  <c r="B450" i="1" s="1"/>
  <c r="AF450" i="1" s="1"/>
  <c r="C450" i="1"/>
  <c r="D450" i="1"/>
  <c r="E450" i="1" s="1"/>
  <c r="AM450" i="1" s="1"/>
  <c r="F450" i="1"/>
  <c r="G450" i="1" s="1"/>
  <c r="H450" i="1"/>
  <c r="I450" i="1"/>
  <c r="J450" i="1"/>
  <c r="M450" i="1" s="1"/>
  <c r="K450" i="1"/>
  <c r="L450" i="1" s="1"/>
  <c r="A451" i="1"/>
  <c r="B451" i="1" s="1"/>
  <c r="C451" i="1"/>
  <c r="D451" i="1"/>
  <c r="E451" i="1" s="1"/>
  <c r="AK451" i="1" s="1"/>
  <c r="F451" i="1"/>
  <c r="G451" i="1" s="1"/>
  <c r="H451" i="1"/>
  <c r="I451" i="1"/>
  <c r="J451" i="1"/>
  <c r="K451" i="1"/>
  <c r="L451" i="1" s="1"/>
  <c r="A452" i="1"/>
  <c r="B452" i="1" s="1"/>
  <c r="AG452" i="1" s="1"/>
  <c r="C452" i="1"/>
  <c r="D452" i="1"/>
  <c r="E452" i="1" s="1"/>
  <c r="AM452" i="1" s="1"/>
  <c r="F452" i="1"/>
  <c r="G452" i="1" s="1"/>
  <c r="H452" i="1"/>
  <c r="I452" i="1"/>
  <c r="J452" i="1"/>
  <c r="M452" i="1" s="1"/>
  <c r="N452" i="1" s="1"/>
  <c r="BC452" i="1" s="1"/>
  <c r="BD452" i="1" s="1"/>
  <c r="K452" i="1"/>
  <c r="L452" i="1" s="1"/>
  <c r="A453" i="1"/>
  <c r="B453" i="1" s="1"/>
  <c r="AF453" i="1" s="1"/>
  <c r="C453" i="1"/>
  <c r="D453" i="1"/>
  <c r="E453" i="1" s="1"/>
  <c r="AM453" i="1" s="1"/>
  <c r="F453" i="1"/>
  <c r="G453" i="1" s="1"/>
  <c r="H453" i="1"/>
  <c r="I453" i="1"/>
  <c r="J453" i="1"/>
  <c r="K453" i="1"/>
  <c r="L453" i="1" s="1"/>
  <c r="A454" i="1"/>
  <c r="B454" i="1" s="1"/>
  <c r="AF454" i="1" s="1"/>
  <c r="C454" i="1"/>
  <c r="D454" i="1"/>
  <c r="E454" i="1" s="1"/>
  <c r="AM454" i="1" s="1"/>
  <c r="F454" i="1"/>
  <c r="G454" i="1" s="1"/>
  <c r="H454" i="1"/>
  <c r="I454" i="1"/>
  <c r="J454" i="1"/>
  <c r="K454" i="1"/>
  <c r="L454" i="1" s="1"/>
  <c r="A455" i="1"/>
  <c r="B455" i="1" s="1"/>
  <c r="C455" i="1"/>
  <c r="D455" i="1"/>
  <c r="E455" i="1" s="1"/>
  <c r="AK455" i="1" s="1"/>
  <c r="F455" i="1"/>
  <c r="G455" i="1" s="1"/>
  <c r="H455" i="1"/>
  <c r="I455" i="1"/>
  <c r="J455" i="1"/>
  <c r="K455" i="1"/>
  <c r="L455" i="1" s="1"/>
  <c r="A456" i="1"/>
  <c r="B456" i="1" s="1"/>
  <c r="AG456" i="1" s="1"/>
  <c r="C456" i="1"/>
  <c r="D456" i="1"/>
  <c r="E456" i="1" s="1"/>
  <c r="AM456" i="1" s="1"/>
  <c r="F456" i="1"/>
  <c r="G456" i="1" s="1"/>
  <c r="H456" i="1"/>
  <c r="I456" i="1"/>
  <c r="J456" i="1"/>
  <c r="M456" i="1" s="1"/>
  <c r="N456" i="1" s="1"/>
  <c r="BC456" i="1" s="1"/>
  <c r="BD456" i="1" s="1"/>
  <c r="K456" i="1"/>
  <c r="L456" i="1" s="1"/>
  <c r="A391" i="1"/>
  <c r="B391" i="1" s="1"/>
  <c r="C391" i="1"/>
  <c r="D391" i="1"/>
  <c r="E391" i="1" s="1"/>
  <c r="AK391" i="1" s="1"/>
  <c r="F391" i="1"/>
  <c r="G391" i="1" s="1"/>
  <c r="H391" i="1"/>
  <c r="I391" i="1"/>
  <c r="J391" i="1"/>
  <c r="M391" i="1" s="1"/>
  <c r="N391" i="1" s="1"/>
  <c r="BC391" i="1" s="1"/>
  <c r="BD391" i="1" s="1"/>
  <c r="K391" i="1"/>
  <c r="L391" i="1" s="1"/>
  <c r="A392" i="1"/>
  <c r="B392" i="1" s="1"/>
  <c r="AG392" i="1" s="1"/>
  <c r="C392" i="1"/>
  <c r="D392" i="1"/>
  <c r="E392" i="1" s="1"/>
  <c r="F392" i="1"/>
  <c r="G392" i="1" s="1"/>
  <c r="H392" i="1"/>
  <c r="I392" i="1"/>
  <c r="J392" i="1"/>
  <c r="R392" i="1" s="1"/>
  <c r="K392" i="1"/>
  <c r="L392" i="1" s="1"/>
  <c r="A393" i="1"/>
  <c r="B393" i="1" s="1"/>
  <c r="AF393" i="1" s="1"/>
  <c r="C393" i="1"/>
  <c r="D393" i="1"/>
  <c r="E393" i="1" s="1"/>
  <c r="F393" i="1"/>
  <c r="G393" i="1" s="1"/>
  <c r="H393" i="1"/>
  <c r="I393" i="1"/>
  <c r="J393" i="1"/>
  <c r="Q393" i="1" s="1"/>
  <c r="K393" i="1"/>
  <c r="L393" i="1" s="1"/>
  <c r="A394" i="1"/>
  <c r="B394" i="1" s="1"/>
  <c r="C394" i="1"/>
  <c r="D394" i="1"/>
  <c r="E394" i="1" s="1"/>
  <c r="F394" i="1"/>
  <c r="G394" i="1" s="1"/>
  <c r="H394" i="1"/>
  <c r="I394" i="1"/>
  <c r="J394" i="1"/>
  <c r="R394" i="1" s="1"/>
  <c r="K394" i="1"/>
  <c r="L394" i="1" s="1"/>
  <c r="A395" i="1"/>
  <c r="B395" i="1" s="1"/>
  <c r="C395" i="1"/>
  <c r="D395" i="1"/>
  <c r="E395" i="1" s="1"/>
  <c r="AK395" i="1" s="1"/>
  <c r="F395" i="1"/>
  <c r="G395" i="1" s="1"/>
  <c r="H395" i="1"/>
  <c r="I395" i="1"/>
  <c r="J395" i="1"/>
  <c r="K395" i="1"/>
  <c r="L395" i="1" s="1"/>
  <c r="A396" i="1"/>
  <c r="B396" i="1" s="1"/>
  <c r="AG396" i="1" s="1"/>
  <c r="C396" i="1"/>
  <c r="D396" i="1"/>
  <c r="E396" i="1" s="1"/>
  <c r="F396" i="1"/>
  <c r="G396" i="1" s="1"/>
  <c r="H396" i="1"/>
  <c r="I396" i="1"/>
  <c r="J396" i="1"/>
  <c r="R396" i="1" s="1"/>
  <c r="K396" i="1"/>
  <c r="L396" i="1" s="1"/>
  <c r="A397" i="1"/>
  <c r="B397" i="1" s="1"/>
  <c r="AF397" i="1" s="1"/>
  <c r="C397" i="1"/>
  <c r="D397" i="1"/>
  <c r="E397" i="1" s="1"/>
  <c r="AO397" i="1" s="1"/>
  <c r="F397" i="1"/>
  <c r="G397" i="1" s="1"/>
  <c r="H397" i="1"/>
  <c r="I397" i="1"/>
  <c r="J397" i="1"/>
  <c r="Q397" i="1" s="1"/>
  <c r="K397" i="1"/>
  <c r="L397" i="1" s="1"/>
  <c r="A398" i="1"/>
  <c r="B398" i="1" s="1"/>
  <c r="C398" i="1"/>
  <c r="D398" i="1"/>
  <c r="E398" i="1" s="1"/>
  <c r="F398" i="1"/>
  <c r="G398" i="1" s="1"/>
  <c r="H398" i="1"/>
  <c r="I398" i="1"/>
  <c r="J398" i="1"/>
  <c r="M398" i="1" s="1"/>
  <c r="K398" i="1"/>
  <c r="L398" i="1" s="1"/>
  <c r="A399" i="1"/>
  <c r="B399" i="1" s="1"/>
  <c r="C399" i="1"/>
  <c r="D399" i="1"/>
  <c r="E399" i="1" s="1"/>
  <c r="AK399" i="1" s="1"/>
  <c r="F399" i="1"/>
  <c r="G399" i="1" s="1"/>
  <c r="H399" i="1"/>
  <c r="I399" i="1"/>
  <c r="J399" i="1"/>
  <c r="M399" i="1" s="1"/>
  <c r="N399" i="1" s="1"/>
  <c r="BC399" i="1" s="1"/>
  <c r="BD399" i="1" s="1"/>
  <c r="K399" i="1"/>
  <c r="L399" i="1" s="1"/>
  <c r="A400" i="1"/>
  <c r="B400" i="1" s="1"/>
  <c r="AG400" i="1" s="1"/>
  <c r="C400" i="1"/>
  <c r="D400" i="1"/>
  <c r="E400" i="1" s="1"/>
  <c r="F400" i="1"/>
  <c r="G400" i="1" s="1"/>
  <c r="H400" i="1"/>
  <c r="I400" i="1"/>
  <c r="J400" i="1"/>
  <c r="R400" i="1" s="1"/>
  <c r="K400" i="1"/>
  <c r="L400" i="1" s="1"/>
  <c r="A401" i="1"/>
  <c r="B401" i="1" s="1"/>
  <c r="AF401" i="1" s="1"/>
  <c r="C401" i="1"/>
  <c r="D401" i="1"/>
  <c r="E401" i="1" s="1"/>
  <c r="AO401" i="1" s="1"/>
  <c r="F401" i="1"/>
  <c r="G401" i="1" s="1"/>
  <c r="H401" i="1"/>
  <c r="I401" i="1"/>
  <c r="J401" i="1"/>
  <c r="Q401" i="1" s="1"/>
  <c r="K401" i="1"/>
  <c r="L401" i="1" s="1"/>
  <c r="A402" i="1"/>
  <c r="B402" i="1" s="1"/>
  <c r="C402" i="1"/>
  <c r="D402" i="1"/>
  <c r="E402" i="1" s="1"/>
  <c r="F402" i="1"/>
  <c r="G402" i="1" s="1"/>
  <c r="H402" i="1"/>
  <c r="I402" i="1"/>
  <c r="J402" i="1"/>
  <c r="R402" i="1" s="1"/>
  <c r="K402" i="1"/>
  <c r="L402" i="1" s="1"/>
  <c r="A403" i="1"/>
  <c r="B403" i="1" s="1"/>
  <c r="C403" i="1"/>
  <c r="D403" i="1"/>
  <c r="E403" i="1" s="1"/>
  <c r="AK403" i="1" s="1"/>
  <c r="F403" i="1"/>
  <c r="G403" i="1" s="1"/>
  <c r="H403" i="1"/>
  <c r="I403" i="1"/>
  <c r="J403" i="1"/>
  <c r="K403" i="1"/>
  <c r="L403" i="1" s="1"/>
  <c r="A404" i="1"/>
  <c r="B404" i="1" s="1"/>
  <c r="AG404" i="1" s="1"/>
  <c r="C404" i="1"/>
  <c r="D404" i="1"/>
  <c r="E404" i="1" s="1"/>
  <c r="F404" i="1"/>
  <c r="G404" i="1" s="1"/>
  <c r="H404" i="1"/>
  <c r="I404" i="1"/>
  <c r="J404" i="1"/>
  <c r="Q404" i="1" s="1"/>
  <c r="K404" i="1"/>
  <c r="L404" i="1" s="1"/>
  <c r="A405" i="1"/>
  <c r="B405" i="1" s="1"/>
  <c r="AF405" i="1" s="1"/>
  <c r="C405" i="1"/>
  <c r="D405" i="1"/>
  <c r="E405" i="1" s="1"/>
  <c r="F405" i="1"/>
  <c r="G405" i="1" s="1"/>
  <c r="H405" i="1"/>
  <c r="I405" i="1"/>
  <c r="J405" i="1"/>
  <c r="Q405" i="1" s="1"/>
  <c r="K405" i="1"/>
  <c r="L405" i="1" s="1"/>
  <c r="A406" i="1"/>
  <c r="B406" i="1" s="1"/>
  <c r="C406" i="1"/>
  <c r="D406" i="1"/>
  <c r="E406" i="1" s="1"/>
  <c r="F406" i="1"/>
  <c r="G406" i="1" s="1"/>
  <c r="H406" i="1"/>
  <c r="I406" i="1"/>
  <c r="J406" i="1"/>
  <c r="M406" i="1" s="1"/>
  <c r="N406" i="1" s="1"/>
  <c r="BC406" i="1" s="1"/>
  <c r="BD406" i="1" s="1"/>
  <c r="K406" i="1"/>
  <c r="L406" i="1" s="1"/>
  <c r="A407" i="1"/>
  <c r="B407" i="1" s="1"/>
  <c r="C407" i="1"/>
  <c r="D407" i="1"/>
  <c r="E407" i="1" s="1"/>
  <c r="AK407" i="1" s="1"/>
  <c r="F407" i="1"/>
  <c r="G407" i="1" s="1"/>
  <c r="H407" i="1"/>
  <c r="I407" i="1"/>
  <c r="J407" i="1"/>
  <c r="K407" i="1"/>
  <c r="L407" i="1" s="1"/>
  <c r="A408" i="1"/>
  <c r="B408" i="1" s="1"/>
  <c r="AG408" i="1" s="1"/>
  <c r="C408" i="1"/>
  <c r="D408" i="1"/>
  <c r="E408" i="1" s="1"/>
  <c r="F408" i="1"/>
  <c r="G408" i="1" s="1"/>
  <c r="H408" i="1"/>
  <c r="I408" i="1"/>
  <c r="J408" i="1"/>
  <c r="Q408" i="1" s="1"/>
  <c r="K408" i="1"/>
  <c r="L408" i="1" s="1"/>
  <c r="A409" i="1"/>
  <c r="B409" i="1" s="1"/>
  <c r="AF409" i="1" s="1"/>
  <c r="C409" i="1"/>
  <c r="D409" i="1"/>
  <c r="E409" i="1" s="1"/>
  <c r="F409" i="1"/>
  <c r="G409" i="1" s="1"/>
  <c r="H409" i="1"/>
  <c r="I409" i="1"/>
  <c r="J409" i="1"/>
  <c r="Q409" i="1" s="1"/>
  <c r="K409" i="1"/>
  <c r="L409" i="1" s="1"/>
  <c r="A410" i="1"/>
  <c r="B410" i="1" s="1"/>
  <c r="C410" i="1"/>
  <c r="D410" i="1"/>
  <c r="E410" i="1" s="1"/>
  <c r="F410" i="1"/>
  <c r="G410" i="1" s="1"/>
  <c r="H410" i="1"/>
  <c r="I410" i="1"/>
  <c r="J410" i="1"/>
  <c r="R410" i="1" s="1"/>
  <c r="K410" i="1"/>
  <c r="L410" i="1" s="1"/>
  <c r="A411" i="1"/>
  <c r="B411" i="1" s="1"/>
  <c r="C411" i="1"/>
  <c r="D411" i="1"/>
  <c r="E411" i="1" s="1"/>
  <c r="F411" i="1"/>
  <c r="G411" i="1" s="1"/>
  <c r="H411" i="1"/>
  <c r="I411" i="1"/>
  <c r="J411" i="1"/>
  <c r="K411" i="1"/>
  <c r="L411" i="1" s="1"/>
  <c r="A412" i="1"/>
  <c r="B412" i="1" s="1"/>
  <c r="AG412" i="1" s="1"/>
  <c r="C412" i="1"/>
  <c r="D412" i="1"/>
  <c r="E412" i="1" s="1"/>
  <c r="F412" i="1"/>
  <c r="G412" i="1" s="1"/>
  <c r="H412" i="1"/>
  <c r="I412" i="1"/>
  <c r="J412" i="1"/>
  <c r="Q412" i="1" s="1"/>
  <c r="K412" i="1"/>
  <c r="L412" i="1" s="1"/>
  <c r="A413" i="1"/>
  <c r="B413" i="1" s="1"/>
  <c r="AF413" i="1" s="1"/>
  <c r="C413" i="1"/>
  <c r="D413" i="1"/>
  <c r="E413" i="1" s="1"/>
  <c r="F413" i="1"/>
  <c r="G413" i="1" s="1"/>
  <c r="H413" i="1"/>
  <c r="I413" i="1"/>
  <c r="J413" i="1"/>
  <c r="K413" i="1"/>
  <c r="L413" i="1" s="1"/>
  <c r="A414" i="1"/>
  <c r="B414" i="1" s="1"/>
  <c r="C414" i="1"/>
  <c r="D414" i="1"/>
  <c r="E414" i="1" s="1"/>
  <c r="F414" i="1"/>
  <c r="G414" i="1" s="1"/>
  <c r="H414" i="1"/>
  <c r="I414" i="1"/>
  <c r="J414" i="1"/>
  <c r="R414" i="1" s="1"/>
  <c r="K414" i="1"/>
  <c r="L414" i="1" s="1"/>
  <c r="A415" i="1"/>
  <c r="B415" i="1" s="1"/>
  <c r="C415" i="1"/>
  <c r="D415" i="1"/>
  <c r="E415" i="1" s="1"/>
  <c r="F415" i="1"/>
  <c r="G415" i="1" s="1"/>
  <c r="H415" i="1"/>
  <c r="I415" i="1"/>
  <c r="J415" i="1"/>
  <c r="K415" i="1"/>
  <c r="L415" i="1" s="1"/>
  <c r="A416" i="1"/>
  <c r="B416" i="1" s="1"/>
  <c r="AG416" i="1" s="1"/>
  <c r="C416" i="1"/>
  <c r="D416" i="1"/>
  <c r="E416" i="1" s="1"/>
  <c r="F416" i="1"/>
  <c r="G416" i="1" s="1"/>
  <c r="H416" i="1"/>
  <c r="I416" i="1"/>
  <c r="J416" i="1"/>
  <c r="Q416" i="1" s="1"/>
  <c r="K416" i="1"/>
  <c r="L416" i="1" s="1"/>
  <c r="A417" i="1"/>
  <c r="B417" i="1" s="1"/>
  <c r="AF417" i="1" s="1"/>
  <c r="C417" i="1"/>
  <c r="D417" i="1"/>
  <c r="E417" i="1" s="1"/>
  <c r="F417" i="1"/>
  <c r="G417" i="1" s="1"/>
  <c r="H417" i="1"/>
  <c r="I417" i="1"/>
  <c r="J417" i="1"/>
  <c r="Q417" i="1" s="1"/>
  <c r="K417" i="1"/>
  <c r="L417" i="1" s="1"/>
  <c r="A418" i="1"/>
  <c r="B418" i="1" s="1"/>
  <c r="C418" i="1"/>
  <c r="D418" i="1"/>
  <c r="E418" i="1" s="1"/>
  <c r="F418" i="1"/>
  <c r="G418" i="1" s="1"/>
  <c r="H418" i="1"/>
  <c r="I418" i="1"/>
  <c r="J418" i="1"/>
  <c r="K418" i="1"/>
  <c r="L418" i="1" s="1"/>
  <c r="A419" i="1"/>
  <c r="B419" i="1" s="1"/>
  <c r="C419" i="1"/>
  <c r="D419" i="1"/>
  <c r="E419" i="1" s="1"/>
  <c r="F419" i="1"/>
  <c r="G419" i="1" s="1"/>
  <c r="H419" i="1"/>
  <c r="I419" i="1"/>
  <c r="J419" i="1"/>
  <c r="Q419" i="1" s="1"/>
  <c r="K419" i="1"/>
  <c r="L419" i="1" s="1"/>
  <c r="A420" i="1"/>
  <c r="B420" i="1" s="1"/>
  <c r="AG420" i="1" s="1"/>
  <c r="C420" i="1"/>
  <c r="D420" i="1"/>
  <c r="E420" i="1" s="1"/>
  <c r="F420" i="1"/>
  <c r="G420" i="1" s="1"/>
  <c r="H420" i="1"/>
  <c r="I420" i="1"/>
  <c r="J420" i="1"/>
  <c r="K420" i="1"/>
  <c r="L420" i="1" s="1"/>
  <c r="A421" i="1"/>
  <c r="B421" i="1" s="1"/>
  <c r="AF421" i="1" s="1"/>
  <c r="C421" i="1"/>
  <c r="D421" i="1"/>
  <c r="E421" i="1" s="1"/>
  <c r="F421" i="1"/>
  <c r="G421" i="1" s="1"/>
  <c r="H421" i="1"/>
  <c r="I421" i="1"/>
  <c r="J421" i="1"/>
  <c r="R421" i="1" s="1"/>
  <c r="K421" i="1"/>
  <c r="L421" i="1" s="1"/>
  <c r="A422" i="1"/>
  <c r="B422" i="1" s="1"/>
  <c r="C422" i="1"/>
  <c r="D422" i="1"/>
  <c r="E422" i="1" s="1"/>
  <c r="F422" i="1"/>
  <c r="G422" i="1" s="1"/>
  <c r="H422" i="1"/>
  <c r="I422" i="1"/>
  <c r="J422" i="1"/>
  <c r="M422" i="1" s="1"/>
  <c r="K422" i="1"/>
  <c r="L422" i="1" s="1"/>
  <c r="A423" i="1"/>
  <c r="B423" i="1" s="1"/>
  <c r="C423" i="1"/>
  <c r="D423" i="1"/>
  <c r="E423" i="1" s="1"/>
  <c r="F423" i="1"/>
  <c r="G423" i="1" s="1"/>
  <c r="H423" i="1"/>
  <c r="I423" i="1"/>
  <c r="J423" i="1"/>
  <c r="K423" i="1"/>
  <c r="L423" i="1" s="1"/>
  <c r="A424" i="1"/>
  <c r="B424" i="1" s="1"/>
  <c r="AG424" i="1" s="1"/>
  <c r="C424" i="1"/>
  <c r="D424" i="1"/>
  <c r="E424" i="1" s="1"/>
  <c r="F424" i="1"/>
  <c r="G424" i="1" s="1"/>
  <c r="H424" i="1"/>
  <c r="I424" i="1"/>
  <c r="J424" i="1"/>
  <c r="M424" i="1" s="1"/>
  <c r="N424" i="1" s="1"/>
  <c r="BC424" i="1" s="1"/>
  <c r="BD424" i="1" s="1"/>
  <c r="K424" i="1"/>
  <c r="L424" i="1" s="1"/>
  <c r="A425" i="1"/>
  <c r="B425" i="1" s="1"/>
  <c r="AF425" i="1" s="1"/>
  <c r="C425" i="1"/>
  <c r="D425" i="1"/>
  <c r="E425" i="1" s="1"/>
  <c r="F425" i="1"/>
  <c r="G425" i="1" s="1"/>
  <c r="H425" i="1"/>
  <c r="I425" i="1"/>
  <c r="J425" i="1"/>
  <c r="M425" i="1" s="1"/>
  <c r="K425" i="1"/>
  <c r="L425" i="1" s="1"/>
  <c r="A426" i="1"/>
  <c r="B426" i="1" s="1"/>
  <c r="C426" i="1"/>
  <c r="D426" i="1"/>
  <c r="E426" i="1" s="1"/>
  <c r="F426" i="1"/>
  <c r="G426" i="1" s="1"/>
  <c r="H426" i="1"/>
  <c r="I426" i="1"/>
  <c r="J426" i="1"/>
  <c r="K426" i="1"/>
  <c r="L426" i="1" s="1"/>
  <c r="A427" i="1"/>
  <c r="B427" i="1" s="1"/>
  <c r="C427" i="1"/>
  <c r="D427" i="1"/>
  <c r="E427" i="1" s="1"/>
  <c r="F427" i="1"/>
  <c r="G427" i="1" s="1"/>
  <c r="H427" i="1"/>
  <c r="I427" i="1"/>
  <c r="J427" i="1"/>
  <c r="Q427" i="1" s="1"/>
  <c r="K427" i="1"/>
  <c r="L427" i="1" s="1"/>
  <c r="A428" i="1"/>
  <c r="B428" i="1" s="1"/>
  <c r="AG428" i="1" s="1"/>
  <c r="C428" i="1"/>
  <c r="D428" i="1"/>
  <c r="E428" i="1" s="1"/>
  <c r="F428" i="1"/>
  <c r="G428" i="1" s="1"/>
  <c r="H428" i="1"/>
  <c r="I428" i="1"/>
  <c r="J428" i="1"/>
  <c r="K428" i="1"/>
  <c r="L428" i="1" s="1"/>
  <c r="A429" i="1"/>
  <c r="B429" i="1" s="1"/>
  <c r="AF429" i="1" s="1"/>
  <c r="C429" i="1"/>
  <c r="D429" i="1"/>
  <c r="E429" i="1" s="1"/>
  <c r="F429" i="1"/>
  <c r="G429" i="1" s="1"/>
  <c r="H429" i="1"/>
  <c r="I429" i="1"/>
  <c r="J429" i="1"/>
  <c r="Q429" i="1" s="1"/>
  <c r="K429" i="1"/>
  <c r="L429" i="1" s="1"/>
  <c r="A430" i="1"/>
  <c r="B430" i="1" s="1"/>
  <c r="C430" i="1"/>
  <c r="D430" i="1"/>
  <c r="E430" i="1" s="1"/>
  <c r="F430" i="1"/>
  <c r="G430" i="1" s="1"/>
  <c r="H430" i="1"/>
  <c r="I430" i="1"/>
  <c r="J430" i="1"/>
  <c r="K430" i="1"/>
  <c r="L430" i="1" s="1"/>
  <c r="A431" i="1"/>
  <c r="B431" i="1" s="1"/>
  <c r="C431" i="1"/>
  <c r="D431" i="1"/>
  <c r="E431" i="1" s="1"/>
  <c r="F431" i="1"/>
  <c r="G431" i="1" s="1"/>
  <c r="H431" i="1"/>
  <c r="I431" i="1"/>
  <c r="J431" i="1"/>
  <c r="R431" i="1" s="1"/>
  <c r="K431" i="1"/>
  <c r="L431" i="1" s="1"/>
  <c r="A432" i="1"/>
  <c r="B432" i="1" s="1"/>
  <c r="AG432" i="1" s="1"/>
  <c r="C432" i="1"/>
  <c r="D432" i="1"/>
  <c r="E432" i="1" s="1"/>
  <c r="F432" i="1"/>
  <c r="G432" i="1" s="1"/>
  <c r="H432" i="1"/>
  <c r="I432" i="1"/>
  <c r="J432" i="1"/>
  <c r="M432" i="1" s="1"/>
  <c r="K432" i="1"/>
  <c r="L432" i="1" s="1"/>
  <c r="A433" i="1"/>
  <c r="B433" i="1" s="1"/>
  <c r="AF433" i="1" s="1"/>
  <c r="C433" i="1"/>
  <c r="D433" i="1"/>
  <c r="E433" i="1" s="1"/>
  <c r="F433" i="1"/>
  <c r="G433" i="1" s="1"/>
  <c r="H433" i="1"/>
  <c r="I433" i="1"/>
  <c r="J433" i="1"/>
  <c r="K433" i="1"/>
  <c r="L433" i="1" s="1"/>
  <c r="A434" i="1"/>
  <c r="B434" i="1" s="1"/>
  <c r="C434" i="1"/>
  <c r="D434" i="1"/>
  <c r="E434" i="1" s="1"/>
  <c r="F434" i="1"/>
  <c r="G434" i="1" s="1"/>
  <c r="H434" i="1"/>
  <c r="I434" i="1"/>
  <c r="J434" i="1"/>
  <c r="M434" i="1" s="1"/>
  <c r="K434" i="1"/>
  <c r="L434" i="1" s="1"/>
  <c r="A435" i="1"/>
  <c r="B435" i="1" s="1"/>
  <c r="C435" i="1"/>
  <c r="D435" i="1"/>
  <c r="E435" i="1" s="1"/>
  <c r="F435" i="1"/>
  <c r="G435" i="1" s="1"/>
  <c r="H435" i="1"/>
  <c r="I435" i="1"/>
  <c r="J435" i="1"/>
  <c r="R435" i="1" s="1"/>
  <c r="K435" i="1"/>
  <c r="L435" i="1" s="1"/>
  <c r="A436" i="1"/>
  <c r="B436" i="1" s="1"/>
  <c r="AG436" i="1" s="1"/>
  <c r="C436" i="1"/>
  <c r="D436" i="1"/>
  <c r="E436" i="1" s="1"/>
  <c r="F436" i="1"/>
  <c r="G436" i="1" s="1"/>
  <c r="H436" i="1"/>
  <c r="I436" i="1"/>
  <c r="J436" i="1"/>
  <c r="K436" i="1"/>
  <c r="L436" i="1" s="1"/>
  <c r="A437" i="1"/>
  <c r="B437" i="1" s="1"/>
  <c r="AF437" i="1" s="1"/>
  <c r="C437" i="1"/>
  <c r="D437" i="1"/>
  <c r="E437" i="1" s="1"/>
  <c r="F437" i="1"/>
  <c r="G437" i="1" s="1"/>
  <c r="H437" i="1"/>
  <c r="I437" i="1"/>
  <c r="J437" i="1"/>
  <c r="M437" i="1" s="1"/>
  <c r="N437" i="1" s="1"/>
  <c r="BC437" i="1" s="1"/>
  <c r="BD437" i="1" s="1"/>
  <c r="K437" i="1"/>
  <c r="L437" i="1" s="1"/>
  <c r="A438" i="1"/>
  <c r="B438" i="1" s="1"/>
  <c r="C438" i="1"/>
  <c r="D438" i="1"/>
  <c r="E438" i="1" s="1"/>
  <c r="F438" i="1"/>
  <c r="G438" i="1" s="1"/>
  <c r="H438" i="1"/>
  <c r="I438" i="1"/>
  <c r="J438" i="1"/>
  <c r="M438" i="1" s="1"/>
  <c r="K438" i="1"/>
  <c r="L438" i="1" s="1"/>
  <c r="A439" i="1"/>
  <c r="B439" i="1" s="1"/>
  <c r="C439" i="1"/>
  <c r="D439" i="1"/>
  <c r="E439" i="1" s="1"/>
  <c r="F439" i="1"/>
  <c r="G439" i="1" s="1"/>
  <c r="H439" i="1"/>
  <c r="I439" i="1"/>
  <c r="J439" i="1"/>
  <c r="K439" i="1"/>
  <c r="L439" i="1" s="1"/>
  <c r="A440" i="1"/>
  <c r="B440" i="1" s="1"/>
  <c r="AG440" i="1" s="1"/>
  <c r="C440" i="1"/>
  <c r="D440" i="1"/>
  <c r="E440" i="1" s="1"/>
  <c r="F440" i="1"/>
  <c r="G440" i="1" s="1"/>
  <c r="H440" i="1"/>
  <c r="I440" i="1"/>
  <c r="J440" i="1"/>
  <c r="M440" i="1" s="1"/>
  <c r="K440" i="1"/>
  <c r="L440" i="1" s="1"/>
  <c r="A441" i="1"/>
  <c r="B441" i="1" s="1"/>
  <c r="AF441" i="1" s="1"/>
  <c r="C441" i="1"/>
  <c r="D441" i="1"/>
  <c r="E441" i="1" s="1"/>
  <c r="F441" i="1"/>
  <c r="G441" i="1" s="1"/>
  <c r="H441" i="1"/>
  <c r="I441" i="1"/>
  <c r="J441" i="1"/>
  <c r="K441" i="1"/>
  <c r="L441" i="1" s="1"/>
  <c r="A442" i="1"/>
  <c r="B442" i="1" s="1"/>
  <c r="C442" i="1"/>
  <c r="D442" i="1"/>
  <c r="E442" i="1" s="1"/>
  <c r="F442" i="1"/>
  <c r="G442" i="1" s="1"/>
  <c r="H442" i="1"/>
  <c r="I442" i="1"/>
  <c r="J442" i="1"/>
  <c r="M442" i="1" s="1"/>
  <c r="K442" i="1"/>
  <c r="L442" i="1" s="1"/>
  <c r="A443" i="1"/>
  <c r="B443" i="1" s="1"/>
  <c r="C443" i="1"/>
  <c r="D443" i="1"/>
  <c r="E443" i="1" s="1"/>
  <c r="F443" i="1"/>
  <c r="G443" i="1" s="1"/>
  <c r="H443" i="1"/>
  <c r="I443" i="1"/>
  <c r="J443" i="1"/>
  <c r="M443" i="1" s="1"/>
  <c r="K443" i="1"/>
  <c r="L443" i="1" s="1"/>
  <c r="A444" i="1"/>
  <c r="B444" i="1" s="1"/>
  <c r="AG444" i="1" s="1"/>
  <c r="C444" i="1"/>
  <c r="D444" i="1"/>
  <c r="E444" i="1" s="1"/>
  <c r="AM444" i="1" s="1"/>
  <c r="F444" i="1"/>
  <c r="G444" i="1" s="1"/>
  <c r="H444" i="1"/>
  <c r="I444" i="1"/>
  <c r="J444" i="1"/>
  <c r="M444" i="1" s="1"/>
  <c r="K444" i="1"/>
  <c r="L444" i="1" s="1"/>
  <c r="A445" i="1"/>
  <c r="B445" i="1" s="1"/>
  <c r="AF445" i="1" s="1"/>
  <c r="C445" i="1"/>
  <c r="D445" i="1"/>
  <c r="E445" i="1" s="1"/>
  <c r="F445" i="1"/>
  <c r="G445" i="1" s="1"/>
  <c r="H445" i="1"/>
  <c r="I445" i="1"/>
  <c r="J445" i="1"/>
  <c r="R445" i="1" s="1"/>
  <c r="K445" i="1"/>
  <c r="L445" i="1" s="1"/>
  <c r="A446" i="1"/>
  <c r="B446" i="1" s="1"/>
  <c r="AF446" i="1" s="1"/>
  <c r="C446" i="1"/>
  <c r="D446" i="1"/>
  <c r="E446" i="1" s="1"/>
  <c r="F446" i="1"/>
  <c r="G446" i="1" s="1"/>
  <c r="H446" i="1"/>
  <c r="I446" i="1"/>
  <c r="J446" i="1"/>
  <c r="K446" i="1"/>
  <c r="L446" i="1" s="1"/>
  <c r="A325" i="1"/>
  <c r="B325" i="1" s="1"/>
  <c r="C325" i="1"/>
  <c r="D325" i="1"/>
  <c r="E325" i="1" s="1"/>
  <c r="F325" i="1"/>
  <c r="G325" i="1" s="1"/>
  <c r="H325" i="1"/>
  <c r="I325" i="1"/>
  <c r="J325" i="1"/>
  <c r="M325" i="1" s="1"/>
  <c r="N325" i="1" s="1"/>
  <c r="BC325" i="1" s="1"/>
  <c r="BD325" i="1" s="1"/>
  <c r="K325" i="1"/>
  <c r="L325" i="1" s="1"/>
  <c r="A326" i="1"/>
  <c r="B326" i="1" s="1"/>
  <c r="C326" i="1"/>
  <c r="D326" i="1"/>
  <c r="E326" i="1" s="1"/>
  <c r="F326" i="1"/>
  <c r="G326" i="1" s="1"/>
  <c r="H326" i="1"/>
  <c r="I326" i="1"/>
  <c r="J326" i="1"/>
  <c r="R326" i="1" s="1"/>
  <c r="K326" i="1"/>
  <c r="L326" i="1" s="1"/>
  <c r="A327" i="1"/>
  <c r="B327" i="1" s="1"/>
  <c r="C327" i="1"/>
  <c r="D327" i="1"/>
  <c r="E327" i="1" s="1"/>
  <c r="F327" i="1"/>
  <c r="G327" i="1" s="1"/>
  <c r="H327" i="1"/>
  <c r="I327" i="1"/>
  <c r="J327" i="1"/>
  <c r="K327" i="1"/>
  <c r="L327" i="1" s="1"/>
  <c r="A328" i="1"/>
  <c r="B328" i="1" s="1"/>
  <c r="AG328" i="1" s="1"/>
  <c r="C328" i="1"/>
  <c r="D328" i="1"/>
  <c r="E328" i="1" s="1"/>
  <c r="F328" i="1"/>
  <c r="G328" i="1" s="1"/>
  <c r="H328" i="1"/>
  <c r="I328" i="1"/>
  <c r="J328" i="1"/>
  <c r="R328" i="1" s="1"/>
  <c r="K328" i="1"/>
  <c r="L328" i="1" s="1"/>
  <c r="A329" i="1"/>
  <c r="B329" i="1" s="1"/>
  <c r="C329" i="1"/>
  <c r="D329" i="1"/>
  <c r="E329" i="1" s="1"/>
  <c r="F329" i="1"/>
  <c r="G329" i="1" s="1"/>
  <c r="H329" i="1"/>
  <c r="I329" i="1"/>
  <c r="J329" i="1"/>
  <c r="K329" i="1"/>
  <c r="L329" i="1" s="1"/>
  <c r="A330" i="1"/>
  <c r="B330" i="1" s="1"/>
  <c r="AF330" i="1" s="1"/>
  <c r="C330" i="1"/>
  <c r="D330" i="1"/>
  <c r="E330" i="1" s="1"/>
  <c r="F330" i="1"/>
  <c r="G330" i="1" s="1"/>
  <c r="H330" i="1"/>
  <c r="I330" i="1"/>
  <c r="J330" i="1"/>
  <c r="R330" i="1" s="1"/>
  <c r="K330" i="1"/>
  <c r="L330" i="1" s="1"/>
  <c r="A331" i="1"/>
  <c r="B331" i="1" s="1"/>
  <c r="C331" i="1"/>
  <c r="D331" i="1"/>
  <c r="E331" i="1" s="1"/>
  <c r="F331" i="1"/>
  <c r="G331" i="1" s="1"/>
  <c r="H331" i="1"/>
  <c r="I331" i="1"/>
  <c r="J331" i="1"/>
  <c r="Q331" i="1" s="1"/>
  <c r="K331" i="1"/>
  <c r="L331" i="1" s="1"/>
  <c r="A332" i="1"/>
  <c r="B332" i="1" s="1"/>
  <c r="C332" i="1"/>
  <c r="D332" i="1"/>
  <c r="E332" i="1" s="1"/>
  <c r="AK332" i="1" s="1"/>
  <c r="F332" i="1"/>
  <c r="G332" i="1" s="1"/>
  <c r="H332" i="1"/>
  <c r="I332" i="1"/>
  <c r="J332" i="1"/>
  <c r="M332" i="1" s="1"/>
  <c r="K332" i="1"/>
  <c r="L332" i="1" s="1"/>
  <c r="A333" i="1"/>
  <c r="B333" i="1" s="1"/>
  <c r="AG333" i="1" s="1"/>
  <c r="C333" i="1"/>
  <c r="D333" i="1"/>
  <c r="E333" i="1" s="1"/>
  <c r="F333" i="1"/>
  <c r="G333" i="1" s="1"/>
  <c r="H333" i="1"/>
  <c r="I333" i="1"/>
  <c r="J333" i="1"/>
  <c r="K333" i="1"/>
  <c r="L333" i="1" s="1"/>
  <c r="A334" i="1"/>
  <c r="B334" i="1" s="1"/>
  <c r="C334" i="1"/>
  <c r="D334" i="1"/>
  <c r="E334" i="1" s="1"/>
  <c r="F334" i="1"/>
  <c r="G334" i="1" s="1"/>
  <c r="H334" i="1"/>
  <c r="I334" i="1"/>
  <c r="J334" i="1"/>
  <c r="K334" i="1"/>
  <c r="L334" i="1" s="1"/>
  <c r="A335" i="1"/>
  <c r="B335" i="1" s="1"/>
  <c r="AF335" i="1" s="1"/>
  <c r="C335" i="1"/>
  <c r="D335" i="1"/>
  <c r="E335" i="1" s="1"/>
  <c r="F335" i="1"/>
  <c r="G335" i="1" s="1"/>
  <c r="H335" i="1"/>
  <c r="I335" i="1"/>
  <c r="J335" i="1"/>
  <c r="Q335" i="1" s="1"/>
  <c r="K335" i="1"/>
  <c r="L335" i="1" s="1"/>
  <c r="A336" i="1"/>
  <c r="B336" i="1" s="1"/>
  <c r="C336" i="1"/>
  <c r="D336" i="1"/>
  <c r="E336" i="1" s="1"/>
  <c r="F336" i="1"/>
  <c r="G336" i="1" s="1"/>
  <c r="H336" i="1"/>
  <c r="I336" i="1"/>
  <c r="J336" i="1"/>
  <c r="M336" i="1" s="1"/>
  <c r="N336" i="1" s="1"/>
  <c r="BC336" i="1" s="1"/>
  <c r="BD336" i="1" s="1"/>
  <c r="K336" i="1"/>
  <c r="L336" i="1" s="1"/>
  <c r="A337" i="1"/>
  <c r="B337" i="1" s="1"/>
  <c r="C337" i="1"/>
  <c r="D337" i="1"/>
  <c r="E337" i="1" s="1"/>
  <c r="F337" i="1"/>
  <c r="G337" i="1" s="1"/>
  <c r="H337" i="1"/>
  <c r="I337" i="1"/>
  <c r="J337" i="1"/>
  <c r="R337" i="1" s="1"/>
  <c r="K337" i="1"/>
  <c r="L337" i="1" s="1"/>
  <c r="A338" i="1"/>
  <c r="B338" i="1" s="1"/>
  <c r="C338" i="1"/>
  <c r="D338" i="1"/>
  <c r="E338" i="1" s="1"/>
  <c r="F338" i="1"/>
  <c r="G338" i="1" s="1"/>
  <c r="H338" i="1"/>
  <c r="I338" i="1"/>
  <c r="J338" i="1"/>
  <c r="K338" i="1"/>
  <c r="L338" i="1" s="1"/>
  <c r="A339" i="1"/>
  <c r="B339" i="1" s="1"/>
  <c r="AG339" i="1" s="1"/>
  <c r="C339" i="1"/>
  <c r="D339" i="1"/>
  <c r="E339" i="1" s="1"/>
  <c r="F339" i="1"/>
  <c r="G339" i="1" s="1"/>
  <c r="H339" i="1"/>
  <c r="I339" i="1"/>
  <c r="J339" i="1"/>
  <c r="Q339" i="1" s="1"/>
  <c r="K339" i="1"/>
  <c r="L339" i="1" s="1"/>
  <c r="A340" i="1"/>
  <c r="B340" i="1" s="1"/>
  <c r="AF340" i="1" s="1"/>
  <c r="C340" i="1"/>
  <c r="D340" i="1"/>
  <c r="E340" i="1" s="1"/>
  <c r="F340" i="1"/>
  <c r="G340" i="1" s="1"/>
  <c r="H340" i="1"/>
  <c r="I340" i="1"/>
  <c r="J340" i="1"/>
  <c r="K340" i="1"/>
  <c r="L340" i="1" s="1"/>
  <c r="A341" i="1"/>
  <c r="B341" i="1" s="1"/>
  <c r="C341" i="1"/>
  <c r="D341" i="1"/>
  <c r="E341" i="1" s="1"/>
  <c r="F341" i="1"/>
  <c r="G341" i="1" s="1"/>
  <c r="H341" i="1"/>
  <c r="I341" i="1"/>
  <c r="J341" i="1"/>
  <c r="R341" i="1" s="1"/>
  <c r="K341" i="1"/>
  <c r="L341" i="1" s="1"/>
  <c r="A342" i="1"/>
  <c r="B342" i="1" s="1"/>
  <c r="C342" i="1"/>
  <c r="D342" i="1"/>
  <c r="E342" i="1" s="1"/>
  <c r="F342" i="1"/>
  <c r="G342" i="1" s="1"/>
  <c r="H342" i="1"/>
  <c r="I342" i="1"/>
  <c r="J342" i="1"/>
  <c r="K342" i="1"/>
  <c r="L342" i="1" s="1"/>
  <c r="A343" i="1"/>
  <c r="B343" i="1" s="1"/>
  <c r="C343" i="1"/>
  <c r="D343" i="1"/>
  <c r="E343" i="1" s="1"/>
  <c r="F343" i="1"/>
  <c r="G343" i="1" s="1"/>
  <c r="H343" i="1"/>
  <c r="I343" i="1"/>
  <c r="J343" i="1"/>
  <c r="Q343" i="1" s="1"/>
  <c r="K343" i="1"/>
  <c r="L343" i="1" s="1"/>
  <c r="A344" i="1"/>
  <c r="B344" i="1" s="1"/>
  <c r="AG344" i="1" s="1"/>
  <c r="C344" i="1"/>
  <c r="D344" i="1"/>
  <c r="E344" i="1" s="1"/>
  <c r="F344" i="1"/>
  <c r="G344" i="1" s="1"/>
  <c r="H344" i="1"/>
  <c r="I344" i="1"/>
  <c r="J344" i="1"/>
  <c r="M344" i="1" s="1"/>
  <c r="N344" i="1" s="1"/>
  <c r="BC344" i="1" s="1"/>
  <c r="BD344" i="1" s="1"/>
  <c r="K344" i="1"/>
  <c r="L344" i="1" s="1"/>
  <c r="A345" i="1"/>
  <c r="B345" i="1" s="1"/>
  <c r="AF345" i="1" s="1"/>
  <c r="C345" i="1"/>
  <c r="D345" i="1"/>
  <c r="E345" i="1" s="1"/>
  <c r="F345" i="1"/>
  <c r="G345" i="1" s="1"/>
  <c r="H345" i="1"/>
  <c r="I345" i="1"/>
  <c r="J345" i="1"/>
  <c r="K345" i="1"/>
  <c r="L345" i="1" s="1"/>
  <c r="A346" i="1"/>
  <c r="B346" i="1" s="1"/>
  <c r="C346" i="1"/>
  <c r="D346" i="1"/>
  <c r="E346" i="1" s="1"/>
  <c r="F346" i="1"/>
  <c r="G346" i="1" s="1"/>
  <c r="H346" i="1"/>
  <c r="I346" i="1"/>
  <c r="J346" i="1"/>
  <c r="K346" i="1"/>
  <c r="L346" i="1" s="1"/>
  <c r="A347" i="1"/>
  <c r="B347" i="1" s="1"/>
  <c r="C347" i="1"/>
  <c r="D347" i="1"/>
  <c r="E347" i="1" s="1"/>
  <c r="F347" i="1"/>
  <c r="G347" i="1" s="1"/>
  <c r="H347" i="1"/>
  <c r="I347" i="1"/>
  <c r="J347" i="1"/>
  <c r="K347" i="1"/>
  <c r="L347" i="1" s="1"/>
  <c r="A348" i="1"/>
  <c r="B348" i="1" s="1"/>
  <c r="AG348" i="1" s="1"/>
  <c r="C348" i="1"/>
  <c r="D348" i="1"/>
  <c r="E348" i="1" s="1"/>
  <c r="F348" i="1"/>
  <c r="G348" i="1" s="1"/>
  <c r="H348" i="1"/>
  <c r="I348" i="1"/>
  <c r="J348" i="1"/>
  <c r="M348" i="1" s="1"/>
  <c r="N348" i="1" s="1"/>
  <c r="BC348" i="1" s="1"/>
  <c r="BD348" i="1" s="1"/>
  <c r="K348" i="1"/>
  <c r="L348" i="1" s="1"/>
  <c r="A349" i="1"/>
  <c r="B349" i="1" s="1"/>
  <c r="AF349" i="1" s="1"/>
  <c r="C349" i="1"/>
  <c r="D349" i="1"/>
  <c r="E349" i="1" s="1"/>
  <c r="F349" i="1"/>
  <c r="G349" i="1" s="1"/>
  <c r="H349" i="1"/>
  <c r="I349" i="1"/>
  <c r="J349" i="1"/>
  <c r="K349" i="1"/>
  <c r="L349" i="1" s="1"/>
  <c r="A350" i="1"/>
  <c r="B350" i="1" s="1"/>
  <c r="C350" i="1"/>
  <c r="D350" i="1"/>
  <c r="E350" i="1" s="1"/>
  <c r="F350" i="1"/>
  <c r="G350" i="1" s="1"/>
  <c r="H350" i="1"/>
  <c r="I350" i="1"/>
  <c r="J350" i="1"/>
  <c r="K350" i="1"/>
  <c r="L350" i="1" s="1"/>
  <c r="A351" i="1"/>
  <c r="B351" i="1" s="1"/>
  <c r="C351" i="1"/>
  <c r="D351" i="1"/>
  <c r="E351" i="1" s="1"/>
  <c r="F351" i="1"/>
  <c r="G351" i="1" s="1"/>
  <c r="H351" i="1"/>
  <c r="I351" i="1"/>
  <c r="J351" i="1"/>
  <c r="Q351" i="1" s="1"/>
  <c r="K351" i="1"/>
  <c r="L351" i="1" s="1"/>
  <c r="A352" i="1"/>
  <c r="B352" i="1" s="1"/>
  <c r="AG352" i="1" s="1"/>
  <c r="C352" i="1"/>
  <c r="D352" i="1"/>
  <c r="E352" i="1" s="1"/>
  <c r="F352" i="1"/>
  <c r="G352" i="1" s="1"/>
  <c r="H352" i="1"/>
  <c r="I352" i="1"/>
  <c r="J352" i="1"/>
  <c r="M352" i="1" s="1"/>
  <c r="N352" i="1" s="1"/>
  <c r="BC352" i="1" s="1"/>
  <c r="BD352" i="1" s="1"/>
  <c r="K352" i="1"/>
  <c r="L352" i="1" s="1"/>
  <c r="A353" i="1"/>
  <c r="B353" i="1" s="1"/>
  <c r="AF353" i="1" s="1"/>
  <c r="C353" i="1"/>
  <c r="D353" i="1"/>
  <c r="E353" i="1" s="1"/>
  <c r="F353" i="1"/>
  <c r="G353" i="1" s="1"/>
  <c r="H353" i="1"/>
  <c r="I353" i="1"/>
  <c r="J353" i="1"/>
  <c r="K353" i="1"/>
  <c r="L353" i="1" s="1"/>
  <c r="A354" i="1"/>
  <c r="B354" i="1" s="1"/>
  <c r="C354" i="1"/>
  <c r="D354" i="1"/>
  <c r="E354" i="1" s="1"/>
  <c r="F354" i="1"/>
  <c r="G354" i="1" s="1"/>
  <c r="H354" i="1"/>
  <c r="I354" i="1"/>
  <c r="J354" i="1"/>
  <c r="M354" i="1" s="1"/>
  <c r="K354" i="1"/>
  <c r="L354" i="1" s="1"/>
  <c r="A355" i="1"/>
  <c r="B355" i="1" s="1"/>
  <c r="C355" i="1"/>
  <c r="D355" i="1"/>
  <c r="E355" i="1" s="1"/>
  <c r="F355" i="1"/>
  <c r="G355" i="1" s="1"/>
  <c r="H355" i="1"/>
  <c r="I355" i="1"/>
  <c r="J355" i="1"/>
  <c r="K355" i="1"/>
  <c r="L355" i="1" s="1"/>
  <c r="A356" i="1"/>
  <c r="B356" i="1" s="1"/>
  <c r="AG356" i="1" s="1"/>
  <c r="C356" i="1"/>
  <c r="D356" i="1"/>
  <c r="E356" i="1" s="1"/>
  <c r="F356" i="1"/>
  <c r="G356" i="1" s="1"/>
  <c r="H356" i="1"/>
  <c r="I356" i="1"/>
  <c r="J356" i="1"/>
  <c r="K356" i="1"/>
  <c r="L356" i="1" s="1"/>
  <c r="A357" i="1"/>
  <c r="B357" i="1" s="1"/>
  <c r="AF357" i="1" s="1"/>
  <c r="C357" i="1"/>
  <c r="D357" i="1"/>
  <c r="E357" i="1" s="1"/>
  <c r="F357" i="1"/>
  <c r="G357" i="1" s="1"/>
  <c r="H357" i="1"/>
  <c r="I357" i="1"/>
  <c r="J357" i="1"/>
  <c r="K357" i="1"/>
  <c r="L357" i="1" s="1"/>
  <c r="A358" i="1"/>
  <c r="B358" i="1" s="1"/>
  <c r="C358" i="1"/>
  <c r="D358" i="1"/>
  <c r="E358" i="1" s="1"/>
  <c r="F358" i="1"/>
  <c r="G358" i="1" s="1"/>
  <c r="H358" i="1"/>
  <c r="I358" i="1"/>
  <c r="J358" i="1"/>
  <c r="M358" i="1" s="1"/>
  <c r="K358" i="1"/>
  <c r="L358" i="1" s="1"/>
  <c r="A359" i="1"/>
  <c r="B359" i="1" s="1"/>
  <c r="C359" i="1"/>
  <c r="D359" i="1"/>
  <c r="E359" i="1" s="1"/>
  <c r="F359" i="1"/>
  <c r="G359" i="1" s="1"/>
  <c r="H359" i="1"/>
  <c r="I359" i="1"/>
  <c r="J359" i="1"/>
  <c r="M359" i="1" s="1"/>
  <c r="N359" i="1" s="1"/>
  <c r="BC359" i="1" s="1"/>
  <c r="BD359" i="1" s="1"/>
  <c r="K359" i="1"/>
  <c r="L359" i="1" s="1"/>
  <c r="A360" i="1"/>
  <c r="B360" i="1" s="1"/>
  <c r="AG360" i="1" s="1"/>
  <c r="C360" i="1"/>
  <c r="D360" i="1"/>
  <c r="E360" i="1" s="1"/>
  <c r="F360" i="1"/>
  <c r="G360" i="1" s="1"/>
  <c r="H360" i="1"/>
  <c r="I360" i="1"/>
  <c r="J360" i="1"/>
  <c r="M360" i="1" s="1"/>
  <c r="N360" i="1" s="1"/>
  <c r="BC360" i="1" s="1"/>
  <c r="BD360" i="1" s="1"/>
  <c r="K360" i="1"/>
  <c r="L360" i="1" s="1"/>
  <c r="A361" i="1"/>
  <c r="B361" i="1" s="1"/>
  <c r="AF361" i="1" s="1"/>
  <c r="C361" i="1"/>
  <c r="D361" i="1"/>
  <c r="E361" i="1" s="1"/>
  <c r="F361" i="1"/>
  <c r="G361" i="1" s="1"/>
  <c r="H361" i="1"/>
  <c r="I361" i="1"/>
  <c r="J361" i="1"/>
  <c r="K361" i="1"/>
  <c r="L361" i="1" s="1"/>
  <c r="A362" i="1"/>
  <c r="B362" i="1" s="1"/>
  <c r="C362" i="1"/>
  <c r="D362" i="1"/>
  <c r="E362" i="1" s="1"/>
  <c r="F362" i="1"/>
  <c r="G362" i="1" s="1"/>
  <c r="H362" i="1"/>
  <c r="I362" i="1"/>
  <c r="J362" i="1"/>
  <c r="M362" i="1" s="1"/>
  <c r="K362" i="1"/>
  <c r="L362" i="1" s="1"/>
  <c r="A363" i="1"/>
  <c r="B363" i="1" s="1"/>
  <c r="C363" i="1"/>
  <c r="D363" i="1"/>
  <c r="E363" i="1" s="1"/>
  <c r="F363" i="1"/>
  <c r="G363" i="1" s="1"/>
  <c r="H363" i="1"/>
  <c r="I363" i="1"/>
  <c r="J363" i="1"/>
  <c r="M363" i="1" s="1"/>
  <c r="N363" i="1" s="1"/>
  <c r="BC363" i="1" s="1"/>
  <c r="BD363" i="1" s="1"/>
  <c r="K363" i="1"/>
  <c r="L363" i="1" s="1"/>
  <c r="A364" i="1"/>
  <c r="B364" i="1" s="1"/>
  <c r="AG364" i="1" s="1"/>
  <c r="C364" i="1"/>
  <c r="D364" i="1"/>
  <c r="E364" i="1" s="1"/>
  <c r="F364" i="1"/>
  <c r="G364" i="1" s="1"/>
  <c r="H364" i="1"/>
  <c r="I364" i="1"/>
  <c r="J364" i="1"/>
  <c r="R364" i="1" s="1"/>
  <c r="K364" i="1"/>
  <c r="L364" i="1" s="1"/>
  <c r="A365" i="1"/>
  <c r="B365" i="1" s="1"/>
  <c r="AF365" i="1" s="1"/>
  <c r="C365" i="1"/>
  <c r="D365" i="1"/>
  <c r="E365" i="1" s="1"/>
  <c r="F365" i="1"/>
  <c r="G365" i="1" s="1"/>
  <c r="H365" i="1"/>
  <c r="I365" i="1"/>
  <c r="J365" i="1"/>
  <c r="K365" i="1"/>
  <c r="L365" i="1" s="1"/>
  <c r="A366" i="1"/>
  <c r="B366" i="1" s="1"/>
  <c r="C366" i="1"/>
  <c r="D366" i="1"/>
  <c r="E366" i="1" s="1"/>
  <c r="F366" i="1"/>
  <c r="G366" i="1" s="1"/>
  <c r="H366" i="1"/>
  <c r="I366" i="1"/>
  <c r="J366" i="1"/>
  <c r="M366" i="1" s="1"/>
  <c r="K366" i="1"/>
  <c r="L366" i="1" s="1"/>
  <c r="A367" i="1"/>
  <c r="B367" i="1" s="1"/>
  <c r="C367" i="1"/>
  <c r="D367" i="1"/>
  <c r="E367" i="1" s="1"/>
  <c r="F367" i="1"/>
  <c r="G367" i="1" s="1"/>
  <c r="H367" i="1"/>
  <c r="I367" i="1"/>
  <c r="J367" i="1"/>
  <c r="R367" i="1" s="1"/>
  <c r="K367" i="1"/>
  <c r="L367" i="1" s="1"/>
  <c r="A368" i="1"/>
  <c r="B368" i="1" s="1"/>
  <c r="AG368" i="1" s="1"/>
  <c r="C368" i="1"/>
  <c r="D368" i="1"/>
  <c r="E368" i="1" s="1"/>
  <c r="F368" i="1"/>
  <c r="G368" i="1" s="1"/>
  <c r="H368" i="1"/>
  <c r="I368" i="1"/>
  <c r="J368" i="1"/>
  <c r="K368" i="1"/>
  <c r="L368" i="1" s="1"/>
  <c r="A369" i="1"/>
  <c r="B369" i="1" s="1"/>
  <c r="AF369" i="1" s="1"/>
  <c r="C369" i="1"/>
  <c r="D369" i="1"/>
  <c r="E369" i="1" s="1"/>
  <c r="F369" i="1"/>
  <c r="G369" i="1" s="1"/>
  <c r="H369" i="1"/>
  <c r="I369" i="1"/>
  <c r="J369" i="1"/>
  <c r="Q369" i="1" s="1"/>
  <c r="K369" i="1"/>
  <c r="L369" i="1" s="1"/>
  <c r="A370" i="1"/>
  <c r="B370" i="1" s="1"/>
  <c r="C370" i="1"/>
  <c r="D370" i="1"/>
  <c r="E370" i="1" s="1"/>
  <c r="F370" i="1"/>
  <c r="G370" i="1" s="1"/>
  <c r="H370" i="1"/>
  <c r="I370" i="1"/>
  <c r="J370" i="1"/>
  <c r="M370" i="1" s="1"/>
  <c r="K370" i="1"/>
  <c r="L370" i="1" s="1"/>
  <c r="A371" i="1"/>
  <c r="B371" i="1" s="1"/>
  <c r="C371" i="1"/>
  <c r="D371" i="1"/>
  <c r="E371" i="1" s="1"/>
  <c r="F371" i="1"/>
  <c r="G371" i="1" s="1"/>
  <c r="H371" i="1"/>
  <c r="I371" i="1"/>
  <c r="J371" i="1"/>
  <c r="R371" i="1" s="1"/>
  <c r="K371" i="1"/>
  <c r="L371" i="1" s="1"/>
  <c r="A372" i="1"/>
  <c r="B372" i="1" s="1"/>
  <c r="AG372" i="1" s="1"/>
  <c r="C372" i="1"/>
  <c r="D372" i="1"/>
  <c r="E372" i="1" s="1"/>
  <c r="F372" i="1"/>
  <c r="G372" i="1" s="1"/>
  <c r="H372" i="1"/>
  <c r="I372" i="1"/>
  <c r="J372" i="1"/>
  <c r="R372" i="1" s="1"/>
  <c r="K372" i="1"/>
  <c r="L372" i="1" s="1"/>
  <c r="A373" i="1"/>
  <c r="B373" i="1" s="1"/>
  <c r="AF373" i="1" s="1"/>
  <c r="C373" i="1"/>
  <c r="D373" i="1"/>
  <c r="E373" i="1" s="1"/>
  <c r="F373" i="1"/>
  <c r="G373" i="1" s="1"/>
  <c r="H373" i="1"/>
  <c r="I373" i="1"/>
  <c r="J373" i="1"/>
  <c r="Q373" i="1" s="1"/>
  <c r="K373" i="1"/>
  <c r="L373" i="1" s="1"/>
  <c r="A374" i="1"/>
  <c r="B374" i="1" s="1"/>
  <c r="C374" i="1"/>
  <c r="D374" i="1"/>
  <c r="E374" i="1" s="1"/>
  <c r="F374" i="1"/>
  <c r="G374" i="1" s="1"/>
  <c r="H374" i="1"/>
  <c r="I374" i="1"/>
  <c r="J374" i="1"/>
  <c r="M374" i="1" s="1"/>
  <c r="K374" i="1"/>
  <c r="L374" i="1" s="1"/>
  <c r="A375" i="1"/>
  <c r="B375" i="1" s="1"/>
  <c r="C375" i="1"/>
  <c r="D375" i="1"/>
  <c r="E375" i="1" s="1"/>
  <c r="F375" i="1"/>
  <c r="G375" i="1" s="1"/>
  <c r="H375" i="1"/>
  <c r="I375" i="1"/>
  <c r="J375" i="1"/>
  <c r="K375" i="1"/>
  <c r="L375" i="1" s="1"/>
  <c r="A376" i="1"/>
  <c r="B376" i="1" s="1"/>
  <c r="AG376" i="1" s="1"/>
  <c r="C376" i="1"/>
  <c r="D376" i="1"/>
  <c r="E376" i="1" s="1"/>
  <c r="F376" i="1"/>
  <c r="G376" i="1" s="1"/>
  <c r="H376" i="1"/>
  <c r="I376" i="1"/>
  <c r="J376" i="1"/>
  <c r="R376" i="1" s="1"/>
  <c r="K376" i="1"/>
  <c r="L376" i="1" s="1"/>
  <c r="A377" i="1"/>
  <c r="B377" i="1" s="1"/>
  <c r="AF377" i="1" s="1"/>
  <c r="C377" i="1"/>
  <c r="D377" i="1"/>
  <c r="E377" i="1" s="1"/>
  <c r="F377" i="1"/>
  <c r="G377" i="1" s="1"/>
  <c r="H377" i="1"/>
  <c r="I377" i="1"/>
  <c r="J377" i="1"/>
  <c r="Q377" i="1" s="1"/>
  <c r="K377" i="1"/>
  <c r="L377" i="1" s="1"/>
  <c r="A378" i="1"/>
  <c r="B378" i="1" s="1"/>
  <c r="C378" i="1"/>
  <c r="D378" i="1"/>
  <c r="E378" i="1" s="1"/>
  <c r="F378" i="1"/>
  <c r="G378" i="1" s="1"/>
  <c r="H378" i="1"/>
  <c r="I378" i="1"/>
  <c r="J378" i="1"/>
  <c r="M378" i="1" s="1"/>
  <c r="K378" i="1"/>
  <c r="L378" i="1" s="1"/>
  <c r="A379" i="1"/>
  <c r="B379" i="1" s="1"/>
  <c r="C379" i="1"/>
  <c r="D379" i="1"/>
  <c r="E379" i="1" s="1"/>
  <c r="F379" i="1"/>
  <c r="G379" i="1" s="1"/>
  <c r="H379" i="1"/>
  <c r="I379" i="1"/>
  <c r="J379" i="1"/>
  <c r="R379" i="1" s="1"/>
  <c r="K379" i="1"/>
  <c r="L379" i="1" s="1"/>
  <c r="A380" i="1"/>
  <c r="B380" i="1" s="1"/>
  <c r="AG380" i="1" s="1"/>
  <c r="C380" i="1"/>
  <c r="D380" i="1"/>
  <c r="E380" i="1" s="1"/>
  <c r="F380" i="1"/>
  <c r="G380" i="1" s="1"/>
  <c r="H380" i="1"/>
  <c r="I380" i="1"/>
  <c r="J380" i="1"/>
  <c r="R380" i="1" s="1"/>
  <c r="K380" i="1"/>
  <c r="L380" i="1" s="1"/>
  <c r="BS380" i="1" s="1"/>
  <c r="A381" i="1"/>
  <c r="B381" i="1" s="1"/>
  <c r="AF381" i="1" s="1"/>
  <c r="C381" i="1"/>
  <c r="D381" i="1"/>
  <c r="E381" i="1" s="1"/>
  <c r="F381" i="1"/>
  <c r="G381" i="1" s="1"/>
  <c r="H381" i="1"/>
  <c r="I381" i="1"/>
  <c r="J381" i="1"/>
  <c r="Q381" i="1" s="1"/>
  <c r="K381" i="1"/>
  <c r="L381" i="1" s="1"/>
  <c r="A382" i="1"/>
  <c r="B382" i="1" s="1"/>
  <c r="C382" i="1"/>
  <c r="D382" i="1"/>
  <c r="E382" i="1" s="1"/>
  <c r="F382" i="1"/>
  <c r="G382" i="1" s="1"/>
  <c r="H382" i="1"/>
  <c r="I382" i="1"/>
  <c r="J382" i="1"/>
  <c r="R382" i="1" s="1"/>
  <c r="K382" i="1"/>
  <c r="L382" i="1" s="1"/>
  <c r="A383" i="1"/>
  <c r="B383" i="1" s="1"/>
  <c r="C383" i="1"/>
  <c r="D383" i="1"/>
  <c r="E383" i="1" s="1"/>
  <c r="F383" i="1"/>
  <c r="G383" i="1" s="1"/>
  <c r="H383" i="1"/>
  <c r="I383" i="1"/>
  <c r="J383" i="1"/>
  <c r="R383" i="1" s="1"/>
  <c r="K383" i="1"/>
  <c r="L383" i="1" s="1"/>
  <c r="A384" i="1"/>
  <c r="B384" i="1" s="1"/>
  <c r="AG384" i="1" s="1"/>
  <c r="C384" i="1"/>
  <c r="D384" i="1"/>
  <c r="E384" i="1" s="1"/>
  <c r="F384" i="1"/>
  <c r="G384" i="1" s="1"/>
  <c r="H384" i="1"/>
  <c r="I384" i="1"/>
  <c r="J384" i="1"/>
  <c r="R384" i="1" s="1"/>
  <c r="K384" i="1"/>
  <c r="L384" i="1" s="1"/>
  <c r="A385" i="1"/>
  <c r="B385" i="1" s="1"/>
  <c r="AF385" i="1" s="1"/>
  <c r="C385" i="1"/>
  <c r="D385" i="1"/>
  <c r="E385" i="1" s="1"/>
  <c r="F385" i="1"/>
  <c r="G385" i="1" s="1"/>
  <c r="H385" i="1"/>
  <c r="I385" i="1"/>
  <c r="J385" i="1"/>
  <c r="Q385" i="1" s="1"/>
  <c r="K385" i="1"/>
  <c r="L385" i="1" s="1"/>
  <c r="A386" i="1"/>
  <c r="B386" i="1" s="1"/>
  <c r="C386" i="1"/>
  <c r="D386" i="1"/>
  <c r="E386" i="1" s="1"/>
  <c r="F386" i="1"/>
  <c r="G386" i="1" s="1"/>
  <c r="H386" i="1"/>
  <c r="I386" i="1"/>
  <c r="J386" i="1"/>
  <c r="R386" i="1" s="1"/>
  <c r="K386" i="1"/>
  <c r="L386" i="1" s="1"/>
  <c r="A387" i="1"/>
  <c r="B387" i="1" s="1"/>
  <c r="C387" i="1"/>
  <c r="D387" i="1"/>
  <c r="E387" i="1" s="1"/>
  <c r="F387" i="1"/>
  <c r="G387" i="1" s="1"/>
  <c r="H387" i="1"/>
  <c r="I387" i="1"/>
  <c r="J387" i="1"/>
  <c r="R387" i="1" s="1"/>
  <c r="K387" i="1"/>
  <c r="L387" i="1" s="1"/>
  <c r="A388" i="1"/>
  <c r="B388" i="1" s="1"/>
  <c r="AG388" i="1" s="1"/>
  <c r="C388" i="1"/>
  <c r="D388" i="1"/>
  <c r="E388" i="1" s="1"/>
  <c r="F388" i="1"/>
  <c r="G388" i="1" s="1"/>
  <c r="H388" i="1"/>
  <c r="I388" i="1"/>
  <c r="J388" i="1"/>
  <c r="R388" i="1" s="1"/>
  <c r="K388" i="1"/>
  <c r="L388" i="1" s="1"/>
  <c r="A389" i="1"/>
  <c r="B389" i="1" s="1"/>
  <c r="AF389" i="1" s="1"/>
  <c r="C389" i="1"/>
  <c r="D389" i="1"/>
  <c r="E389" i="1" s="1"/>
  <c r="F389" i="1"/>
  <c r="G389" i="1" s="1"/>
  <c r="H389" i="1"/>
  <c r="I389" i="1"/>
  <c r="J389" i="1"/>
  <c r="K389" i="1"/>
  <c r="L389" i="1" s="1"/>
  <c r="A390" i="1"/>
  <c r="B390" i="1" s="1"/>
  <c r="C390" i="1"/>
  <c r="D390" i="1"/>
  <c r="E390" i="1" s="1"/>
  <c r="F390" i="1"/>
  <c r="G390" i="1" s="1"/>
  <c r="H390" i="1"/>
  <c r="I390" i="1"/>
  <c r="J390" i="1"/>
  <c r="R390" i="1" s="1"/>
  <c r="K390" i="1"/>
  <c r="L390" i="1" s="1"/>
  <c r="A301" i="1"/>
  <c r="B301" i="1" s="1"/>
  <c r="C301" i="1"/>
  <c r="D301" i="1"/>
  <c r="E301" i="1" s="1"/>
  <c r="F301" i="1"/>
  <c r="G301" i="1" s="1"/>
  <c r="H301" i="1"/>
  <c r="I301" i="1"/>
  <c r="J301" i="1"/>
  <c r="R301" i="1" s="1"/>
  <c r="K301" i="1"/>
  <c r="L301" i="1" s="1"/>
  <c r="A302" i="1"/>
  <c r="B302" i="1" s="1"/>
  <c r="C302" i="1"/>
  <c r="D302" i="1"/>
  <c r="E302" i="1" s="1"/>
  <c r="F302" i="1"/>
  <c r="G302" i="1" s="1"/>
  <c r="H302" i="1"/>
  <c r="I302" i="1"/>
  <c r="J302" i="1"/>
  <c r="R302" i="1" s="1"/>
  <c r="K302" i="1"/>
  <c r="L302" i="1" s="1"/>
  <c r="A303" i="1"/>
  <c r="B303" i="1" s="1"/>
  <c r="AF303" i="1" s="1"/>
  <c r="C303" i="1"/>
  <c r="D303" i="1"/>
  <c r="E303" i="1" s="1"/>
  <c r="F303" i="1"/>
  <c r="G303" i="1" s="1"/>
  <c r="H303" i="1"/>
  <c r="I303" i="1"/>
  <c r="J303" i="1"/>
  <c r="K303" i="1"/>
  <c r="L303" i="1" s="1"/>
  <c r="A304" i="1"/>
  <c r="B304" i="1" s="1"/>
  <c r="C304" i="1"/>
  <c r="D304" i="1"/>
  <c r="E304" i="1" s="1"/>
  <c r="F304" i="1"/>
  <c r="G304" i="1" s="1"/>
  <c r="H304" i="1"/>
  <c r="I304" i="1"/>
  <c r="J304" i="1"/>
  <c r="Q304" i="1" s="1"/>
  <c r="K304" i="1"/>
  <c r="L304" i="1" s="1"/>
  <c r="BU304" i="1" s="1"/>
  <c r="A305" i="1"/>
  <c r="B305" i="1" s="1"/>
  <c r="C305" i="1"/>
  <c r="D305" i="1"/>
  <c r="E305" i="1" s="1"/>
  <c r="F305" i="1"/>
  <c r="G305" i="1" s="1"/>
  <c r="H305" i="1"/>
  <c r="I305" i="1"/>
  <c r="J305" i="1"/>
  <c r="M305" i="1" s="1"/>
  <c r="N305" i="1" s="1"/>
  <c r="BC305" i="1" s="1"/>
  <c r="BD305" i="1" s="1"/>
  <c r="K305" i="1"/>
  <c r="L305" i="1" s="1"/>
  <c r="A306" i="1"/>
  <c r="B306" i="1" s="1"/>
  <c r="C306" i="1"/>
  <c r="D306" i="1"/>
  <c r="E306" i="1" s="1"/>
  <c r="F306" i="1"/>
  <c r="G306" i="1" s="1"/>
  <c r="H306" i="1"/>
  <c r="I306" i="1"/>
  <c r="J306" i="1"/>
  <c r="K306" i="1"/>
  <c r="L306" i="1" s="1"/>
  <c r="A307" i="1"/>
  <c r="B307" i="1" s="1"/>
  <c r="AG307" i="1" s="1"/>
  <c r="C307" i="1"/>
  <c r="D307" i="1"/>
  <c r="E307" i="1" s="1"/>
  <c r="F307" i="1"/>
  <c r="G307" i="1" s="1"/>
  <c r="H307" i="1"/>
  <c r="I307" i="1"/>
  <c r="J307" i="1"/>
  <c r="M307" i="1" s="1"/>
  <c r="K307" i="1"/>
  <c r="L307" i="1" s="1"/>
  <c r="A308" i="1"/>
  <c r="B308" i="1" s="1"/>
  <c r="AF308" i="1" s="1"/>
  <c r="C308" i="1"/>
  <c r="D308" i="1"/>
  <c r="E308" i="1" s="1"/>
  <c r="F308" i="1"/>
  <c r="G308" i="1" s="1"/>
  <c r="H308" i="1"/>
  <c r="I308" i="1"/>
  <c r="J308" i="1"/>
  <c r="R308" i="1" s="1"/>
  <c r="K308" i="1"/>
  <c r="L308" i="1" s="1"/>
  <c r="A309" i="1"/>
  <c r="B309" i="1" s="1"/>
  <c r="C309" i="1"/>
  <c r="D309" i="1"/>
  <c r="E309" i="1" s="1"/>
  <c r="F309" i="1"/>
  <c r="G309" i="1" s="1"/>
  <c r="H309" i="1"/>
  <c r="I309" i="1"/>
  <c r="J309" i="1"/>
  <c r="R309" i="1" s="1"/>
  <c r="K309" i="1"/>
  <c r="L309" i="1" s="1"/>
  <c r="A310" i="1"/>
  <c r="B310" i="1" s="1"/>
  <c r="C310" i="1"/>
  <c r="D310" i="1"/>
  <c r="E310" i="1" s="1"/>
  <c r="F310" i="1"/>
  <c r="G310" i="1" s="1"/>
  <c r="H310" i="1"/>
  <c r="I310" i="1"/>
  <c r="J310" i="1"/>
  <c r="R310" i="1" s="1"/>
  <c r="K310" i="1"/>
  <c r="L310" i="1" s="1"/>
  <c r="A311" i="1"/>
  <c r="B311" i="1" s="1"/>
  <c r="C311" i="1"/>
  <c r="D311" i="1"/>
  <c r="E311" i="1" s="1"/>
  <c r="F311" i="1"/>
  <c r="G311" i="1" s="1"/>
  <c r="H311" i="1"/>
  <c r="I311" i="1"/>
  <c r="J311" i="1"/>
  <c r="Q311" i="1" s="1"/>
  <c r="K311" i="1"/>
  <c r="L311" i="1" s="1"/>
  <c r="A312" i="1"/>
  <c r="B312" i="1" s="1"/>
  <c r="AG312" i="1" s="1"/>
  <c r="C312" i="1"/>
  <c r="D312" i="1"/>
  <c r="E312" i="1" s="1"/>
  <c r="F312" i="1"/>
  <c r="G312" i="1" s="1"/>
  <c r="H312" i="1"/>
  <c r="I312" i="1"/>
  <c r="J312" i="1"/>
  <c r="M312" i="1" s="1"/>
  <c r="K312" i="1"/>
  <c r="L312" i="1" s="1"/>
  <c r="A313" i="1"/>
  <c r="B313" i="1" s="1"/>
  <c r="C313" i="1"/>
  <c r="D313" i="1"/>
  <c r="E313" i="1" s="1"/>
  <c r="F313" i="1"/>
  <c r="G313" i="1" s="1"/>
  <c r="H313" i="1"/>
  <c r="I313" i="1"/>
  <c r="J313" i="1"/>
  <c r="M313" i="1" s="1"/>
  <c r="K313" i="1"/>
  <c r="L313" i="1" s="1"/>
  <c r="A314" i="1"/>
  <c r="B314" i="1" s="1"/>
  <c r="AF314" i="1" s="1"/>
  <c r="C314" i="1"/>
  <c r="D314" i="1"/>
  <c r="E314" i="1" s="1"/>
  <c r="F314" i="1"/>
  <c r="G314" i="1" s="1"/>
  <c r="H314" i="1"/>
  <c r="I314" i="1"/>
  <c r="J314" i="1"/>
  <c r="K314" i="1"/>
  <c r="L314" i="1" s="1"/>
  <c r="A315" i="1"/>
  <c r="B315" i="1" s="1"/>
  <c r="C315" i="1"/>
  <c r="D315" i="1"/>
  <c r="E315" i="1" s="1"/>
  <c r="F315" i="1"/>
  <c r="G315" i="1" s="1"/>
  <c r="H315" i="1"/>
  <c r="I315" i="1"/>
  <c r="J315" i="1"/>
  <c r="Q315" i="1" s="1"/>
  <c r="K315" i="1"/>
  <c r="L315" i="1" s="1"/>
  <c r="A316" i="1"/>
  <c r="B316" i="1" s="1"/>
  <c r="C316" i="1"/>
  <c r="D316" i="1"/>
  <c r="E316" i="1" s="1"/>
  <c r="F316" i="1"/>
  <c r="G316" i="1" s="1"/>
  <c r="H316" i="1"/>
  <c r="I316" i="1"/>
  <c r="J316" i="1"/>
  <c r="Q316" i="1" s="1"/>
  <c r="K316" i="1"/>
  <c r="L316" i="1" s="1"/>
  <c r="A317" i="1"/>
  <c r="B317" i="1" s="1"/>
  <c r="AG317" i="1" s="1"/>
  <c r="C317" i="1"/>
  <c r="D317" i="1"/>
  <c r="E317" i="1" s="1"/>
  <c r="F317" i="1"/>
  <c r="G317" i="1" s="1"/>
  <c r="H317" i="1"/>
  <c r="I317" i="1"/>
  <c r="J317" i="1"/>
  <c r="M317" i="1" s="1"/>
  <c r="N317" i="1" s="1"/>
  <c r="BC317" i="1" s="1"/>
  <c r="BD317" i="1" s="1"/>
  <c r="K317" i="1"/>
  <c r="L317" i="1" s="1"/>
  <c r="A318" i="1"/>
  <c r="B318" i="1" s="1"/>
  <c r="C318" i="1"/>
  <c r="D318" i="1"/>
  <c r="E318" i="1" s="1"/>
  <c r="F318" i="1"/>
  <c r="G318" i="1" s="1"/>
  <c r="H318" i="1"/>
  <c r="I318" i="1"/>
  <c r="J318" i="1"/>
  <c r="R318" i="1" s="1"/>
  <c r="K318" i="1"/>
  <c r="L318" i="1" s="1"/>
  <c r="A319" i="1"/>
  <c r="B319" i="1" s="1"/>
  <c r="AF319" i="1" s="1"/>
  <c r="C319" i="1"/>
  <c r="D319" i="1"/>
  <c r="E319" i="1" s="1"/>
  <c r="F319" i="1"/>
  <c r="G319" i="1" s="1"/>
  <c r="H319" i="1"/>
  <c r="I319" i="1"/>
  <c r="J319" i="1"/>
  <c r="Q319" i="1" s="1"/>
  <c r="K319" i="1"/>
  <c r="L319" i="1" s="1"/>
  <c r="A320" i="1"/>
  <c r="B320" i="1" s="1"/>
  <c r="C320" i="1"/>
  <c r="D320" i="1"/>
  <c r="E320" i="1" s="1"/>
  <c r="F320" i="1"/>
  <c r="G320" i="1" s="1"/>
  <c r="H320" i="1"/>
  <c r="I320" i="1"/>
  <c r="J320" i="1"/>
  <c r="M320" i="1" s="1"/>
  <c r="K320" i="1"/>
  <c r="L320" i="1" s="1"/>
  <c r="A321" i="1"/>
  <c r="B321" i="1" s="1"/>
  <c r="C321" i="1"/>
  <c r="D321" i="1"/>
  <c r="E321" i="1" s="1"/>
  <c r="F321" i="1"/>
  <c r="G321" i="1" s="1"/>
  <c r="H321" i="1"/>
  <c r="I321" i="1"/>
  <c r="J321" i="1"/>
  <c r="K321" i="1"/>
  <c r="L321" i="1" s="1"/>
  <c r="A322" i="1"/>
  <c r="B322" i="1" s="1"/>
  <c r="C322" i="1"/>
  <c r="D322" i="1"/>
  <c r="E322" i="1" s="1"/>
  <c r="F322" i="1"/>
  <c r="G322" i="1" s="1"/>
  <c r="H322" i="1"/>
  <c r="I322" i="1"/>
  <c r="J322" i="1"/>
  <c r="R322" i="1" s="1"/>
  <c r="K322" i="1"/>
  <c r="L322" i="1" s="1"/>
  <c r="A323" i="1"/>
  <c r="B323" i="1" s="1"/>
  <c r="AG323" i="1" s="1"/>
  <c r="C323" i="1"/>
  <c r="D323" i="1"/>
  <c r="E323" i="1" s="1"/>
  <c r="F323" i="1"/>
  <c r="G323" i="1" s="1"/>
  <c r="H323" i="1"/>
  <c r="I323" i="1"/>
  <c r="J323" i="1"/>
  <c r="Q323" i="1" s="1"/>
  <c r="K323" i="1"/>
  <c r="L323" i="1" s="1"/>
  <c r="A324" i="1"/>
  <c r="B324" i="1" s="1"/>
  <c r="AF324" i="1" s="1"/>
  <c r="C324" i="1"/>
  <c r="D324" i="1"/>
  <c r="E324" i="1" s="1"/>
  <c r="F324" i="1"/>
  <c r="G324" i="1" s="1"/>
  <c r="H324" i="1"/>
  <c r="I324" i="1"/>
  <c r="J324" i="1"/>
  <c r="M324" i="1" s="1"/>
  <c r="K324" i="1"/>
  <c r="L324" i="1" s="1"/>
  <c r="A185" i="1"/>
  <c r="B185" i="1" s="1"/>
  <c r="C185" i="1"/>
  <c r="D185" i="1"/>
  <c r="E185" i="1" s="1"/>
  <c r="F185" i="1"/>
  <c r="G185" i="1" s="1"/>
  <c r="H185" i="1"/>
  <c r="I185" i="1"/>
  <c r="J185" i="1"/>
  <c r="K185" i="1"/>
  <c r="L185" i="1" s="1"/>
  <c r="BS185" i="1" s="1"/>
  <c r="A186" i="1"/>
  <c r="B186" i="1" s="1"/>
  <c r="AF186" i="1" s="1"/>
  <c r="C186" i="1"/>
  <c r="D186" i="1"/>
  <c r="E186" i="1" s="1"/>
  <c r="F186" i="1"/>
  <c r="G186" i="1" s="1"/>
  <c r="H186" i="1"/>
  <c r="I186" i="1"/>
  <c r="J186" i="1"/>
  <c r="R186" i="1" s="1"/>
  <c r="K186" i="1"/>
  <c r="L186" i="1" s="1"/>
  <c r="A187" i="1"/>
  <c r="B187" i="1" s="1"/>
  <c r="C187" i="1"/>
  <c r="D187" i="1"/>
  <c r="E187" i="1" s="1"/>
  <c r="F187" i="1"/>
  <c r="G187" i="1" s="1"/>
  <c r="H187" i="1"/>
  <c r="I187" i="1"/>
  <c r="J187" i="1"/>
  <c r="K187" i="1"/>
  <c r="L187" i="1" s="1"/>
  <c r="A188" i="1"/>
  <c r="B188" i="1" s="1"/>
  <c r="AG188" i="1" s="1"/>
  <c r="C188" i="1"/>
  <c r="D188" i="1"/>
  <c r="E188" i="1" s="1"/>
  <c r="F188" i="1"/>
  <c r="G188" i="1" s="1"/>
  <c r="H188" i="1"/>
  <c r="I188" i="1"/>
  <c r="J188" i="1"/>
  <c r="R188" i="1" s="1"/>
  <c r="K188" i="1"/>
  <c r="L188" i="1" s="1"/>
  <c r="A189" i="1"/>
  <c r="B189" i="1" s="1"/>
  <c r="C189" i="1"/>
  <c r="D189" i="1"/>
  <c r="E189" i="1" s="1"/>
  <c r="F189" i="1"/>
  <c r="G189" i="1" s="1"/>
  <c r="H189" i="1"/>
  <c r="I189" i="1"/>
  <c r="J189" i="1"/>
  <c r="Q189" i="1" s="1"/>
  <c r="K189" i="1"/>
  <c r="L189" i="1" s="1"/>
  <c r="A190" i="1"/>
  <c r="B190" i="1" s="1"/>
  <c r="C190" i="1"/>
  <c r="D190" i="1"/>
  <c r="E190" i="1" s="1"/>
  <c r="F190" i="1"/>
  <c r="G190" i="1" s="1"/>
  <c r="H190" i="1"/>
  <c r="I190" i="1"/>
  <c r="J190" i="1"/>
  <c r="R190" i="1" s="1"/>
  <c r="K190" i="1"/>
  <c r="L190" i="1" s="1"/>
  <c r="A191" i="1"/>
  <c r="B191" i="1" s="1"/>
  <c r="AF191" i="1" s="1"/>
  <c r="C191" i="1"/>
  <c r="D191" i="1"/>
  <c r="E191" i="1" s="1"/>
  <c r="F191" i="1"/>
  <c r="G191" i="1" s="1"/>
  <c r="H191" i="1"/>
  <c r="I191" i="1"/>
  <c r="J191" i="1"/>
  <c r="K191" i="1"/>
  <c r="L191" i="1" s="1"/>
  <c r="A192" i="1"/>
  <c r="B192" i="1" s="1"/>
  <c r="C192" i="1"/>
  <c r="D192" i="1"/>
  <c r="E192" i="1" s="1"/>
  <c r="F192" i="1"/>
  <c r="G192" i="1" s="1"/>
  <c r="H192" i="1"/>
  <c r="I192" i="1"/>
  <c r="J192" i="1"/>
  <c r="K192" i="1"/>
  <c r="L192" i="1" s="1"/>
  <c r="A193" i="1"/>
  <c r="B193" i="1" s="1"/>
  <c r="C193" i="1"/>
  <c r="D193" i="1"/>
  <c r="E193" i="1" s="1"/>
  <c r="F193" i="1"/>
  <c r="G193" i="1" s="1"/>
  <c r="H193" i="1"/>
  <c r="I193" i="1"/>
  <c r="J193" i="1"/>
  <c r="K193" i="1"/>
  <c r="L193" i="1" s="1"/>
  <c r="A194" i="1"/>
  <c r="B194" i="1" s="1"/>
  <c r="C194" i="1"/>
  <c r="D194" i="1"/>
  <c r="E194" i="1" s="1"/>
  <c r="F194" i="1"/>
  <c r="G194" i="1" s="1"/>
  <c r="H194" i="1"/>
  <c r="I194" i="1"/>
  <c r="J194" i="1"/>
  <c r="K194" i="1"/>
  <c r="L194" i="1" s="1"/>
  <c r="A195" i="1"/>
  <c r="B195" i="1" s="1"/>
  <c r="C195" i="1"/>
  <c r="D195" i="1"/>
  <c r="E195" i="1" s="1"/>
  <c r="F195" i="1"/>
  <c r="G195" i="1" s="1"/>
  <c r="H195" i="1"/>
  <c r="I195" i="1"/>
  <c r="J195" i="1"/>
  <c r="K195" i="1"/>
  <c r="L195" i="1" s="1"/>
  <c r="A196" i="1"/>
  <c r="B196" i="1" s="1"/>
  <c r="AG196" i="1" s="1"/>
  <c r="C196" i="1"/>
  <c r="D196" i="1"/>
  <c r="E196" i="1" s="1"/>
  <c r="F196" i="1"/>
  <c r="G196" i="1" s="1"/>
  <c r="H196" i="1"/>
  <c r="I196" i="1"/>
  <c r="J196" i="1"/>
  <c r="K196" i="1"/>
  <c r="L196" i="1" s="1"/>
  <c r="A197" i="1"/>
  <c r="B197" i="1" s="1"/>
  <c r="C197" i="1"/>
  <c r="D197" i="1"/>
  <c r="E197" i="1" s="1"/>
  <c r="F197" i="1"/>
  <c r="G197" i="1" s="1"/>
  <c r="H197" i="1"/>
  <c r="I197" i="1"/>
  <c r="J197" i="1"/>
  <c r="Q197" i="1" s="1"/>
  <c r="K197" i="1"/>
  <c r="L197" i="1" s="1"/>
  <c r="A198" i="1"/>
  <c r="B198" i="1" s="1"/>
  <c r="C198" i="1"/>
  <c r="D198" i="1"/>
  <c r="E198" i="1" s="1"/>
  <c r="F198" i="1"/>
  <c r="G198" i="1" s="1"/>
  <c r="H198" i="1"/>
  <c r="I198" i="1"/>
  <c r="J198" i="1"/>
  <c r="R198" i="1" s="1"/>
  <c r="K198" i="1"/>
  <c r="L198" i="1" s="1"/>
  <c r="A199" i="1"/>
  <c r="B199" i="1" s="1"/>
  <c r="C199" i="1"/>
  <c r="D199" i="1"/>
  <c r="E199" i="1" s="1"/>
  <c r="F199" i="1"/>
  <c r="G199" i="1" s="1"/>
  <c r="H199" i="1"/>
  <c r="I199" i="1"/>
  <c r="J199" i="1"/>
  <c r="M199" i="1" s="1"/>
  <c r="K199" i="1"/>
  <c r="L199" i="1" s="1"/>
  <c r="A200" i="1"/>
  <c r="B200" i="1" s="1"/>
  <c r="C200" i="1"/>
  <c r="D200" i="1"/>
  <c r="E200" i="1" s="1"/>
  <c r="F200" i="1"/>
  <c r="G200" i="1" s="1"/>
  <c r="H200" i="1"/>
  <c r="I200" i="1"/>
  <c r="J200" i="1"/>
  <c r="K200" i="1"/>
  <c r="L200" i="1" s="1"/>
  <c r="A201" i="1"/>
  <c r="B201" i="1" s="1"/>
  <c r="C201" i="1"/>
  <c r="D201" i="1"/>
  <c r="E201" i="1" s="1"/>
  <c r="F201" i="1"/>
  <c r="G201" i="1" s="1"/>
  <c r="H201" i="1"/>
  <c r="I201" i="1"/>
  <c r="J201" i="1"/>
  <c r="Q201" i="1" s="1"/>
  <c r="K201" i="1"/>
  <c r="L201" i="1" s="1"/>
  <c r="A202" i="1"/>
  <c r="B202" i="1" s="1"/>
  <c r="AF202" i="1" s="1"/>
  <c r="C202" i="1"/>
  <c r="D202" i="1"/>
  <c r="E202" i="1" s="1"/>
  <c r="F202" i="1"/>
  <c r="G202" i="1" s="1"/>
  <c r="H202" i="1"/>
  <c r="I202" i="1"/>
  <c r="J202" i="1"/>
  <c r="R202" i="1" s="1"/>
  <c r="K202" i="1"/>
  <c r="L202" i="1" s="1"/>
  <c r="A203" i="1"/>
  <c r="B203" i="1" s="1"/>
  <c r="C203" i="1"/>
  <c r="D203" i="1"/>
  <c r="E203" i="1" s="1"/>
  <c r="F203" i="1"/>
  <c r="G203" i="1" s="1"/>
  <c r="H203" i="1"/>
  <c r="I203" i="1"/>
  <c r="J203" i="1"/>
  <c r="K203" i="1"/>
  <c r="L203" i="1" s="1"/>
  <c r="A204" i="1"/>
  <c r="B204" i="1" s="1"/>
  <c r="AG204" i="1" s="1"/>
  <c r="C204" i="1"/>
  <c r="D204" i="1"/>
  <c r="E204" i="1" s="1"/>
  <c r="F204" i="1"/>
  <c r="G204" i="1" s="1"/>
  <c r="H204" i="1"/>
  <c r="I204" i="1"/>
  <c r="J204" i="1"/>
  <c r="K204" i="1"/>
  <c r="L204" i="1" s="1"/>
  <c r="A205" i="1"/>
  <c r="B205" i="1" s="1"/>
  <c r="C205" i="1"/>
  <c r="D205" i="1"/>
  <c r="E205" i="1" s="1"/>
  <c r="F205" i="1"/>
  <c r="G205" i="1" s="1"/>
  <c r="H205" i="1"/>
  <c r="I205" i="1"/>
  <c r="J205" i="1"/>
  <c r="M205" i="1" s="1"/>
  <c r="N205" i="1" s="1"/>
  <c r="BC205" i="1" s="1"/>
  <c r="BD205" i="1" s="1"/>
  <c r="K205" i="1"/>
  <c r="L205" i="1" s="1"/>
  <c r="A206" i="1"/>
  <c r="B206" i="1" s="1"/>
  <c r="C206" i="1"/>
  <c r="D206" i="1"/>
  <c r="E206" i="1" s="1"/>
  <c r="F206" i="1"/>
  <c r="G206" i="1" s="1"/>
  <c r="H206" i="1"/>
  <c r="I206" i="1"/>
  <c r="J206" i="1"/>
  <c r="R206" i="1" s="1"/>
  <c r="K206" i="1"/>
  <c r="L206" i="1" s="1"/>
  <c r="A207" i="1"/>
  <c r="B207" i="1" s="1"/>
  <c r="AF207" i="1" s="1"/>
  <c r="C207" i="1"/>
  <c r="D207" i="1"/>
  <c r="E207" i="1" s="1"/>
  <c r="F207" i="1"/>
  <c r="G207" i="1" s="1"/>
  <c r="H207" i="1"/>
  <c r="I207" i="1"/>
  <c r="J207" i="1"/>
  <c r="K207" i="1"/>
  <c r="L207" i="1" s="1"/>
  <c r="A208" i="1"/>
  <c r="B208" i="1" s="1"/>
  <c r="C208" i="1"/>
  <c r="D208" i="1"/>
  <c r="E208" i="1" s="1"/>
  <c r="F208" i="1"/>
  <c r="G208" i="1" s="1"/>
  <c r="H208" i="1"/>
  <c r="I208" i="1"/>
  <c r="J208" i="1"/>
  <c r="K208" i="1"/>
  <c r="L208" i="1" s="1"/>
  <c r="A209" i="1"/>
  <c r="B209" i="1" s="1"/>
  <c r="C209" i="1"/>
  <c r="D209" i="1"/>
  <c r="E209" i="1" s="1"/>
  <c r="F209" i="1"/>
  <c r="G209" i="1" s="1"/>
  <c r="H209" i="1"/>
  <c r="I209" i="1"/>
  <c r="J209" i="1"/>
  <c r="K209" i="1"/>
  <c r="L209" i="1" s="1"/>
  <c r="A210" i="1"/>
  <c r="B210" i="1" s="1"/>
  <c r="C210" i="1"/>
  <c r="D210" i="1"/>
  <c r="E210" i="1" s="1"/>
  <c r="F210" i="1"/>
  <c r="G210" i="1" s="1"/>
  <c r="H210" i="1"/>
  <c r="I210" i="1"/>
  <c r="J210" i="1"/>
  <c r="R210" i="1" s="1"/>
  <c r="K210" i="1"/>
  <c r="L210" i="1" s="1"/>
  <c r="A211" i="1"/>
  <c r="B211" i="1" s="1"/>
  <c r="C211" i="1"/>
  <c r="D211" i="1"/>
  <c r="E211" i="1" s="1"/>
  <c r="F211" i="1"/>
  <c r="G211" i="1" s="1"/>
  <c r="H211" i="1"/>
  <c r="I211" i="1"/>
  <c r="J211" i="1"/>
  <c r="K211" i="1"/>
  <c r="L211" i="1" s="1"/>
  <c r="A212" i="1"/>
  <c r="B212" i="1" s="1"/>
  <c r="AG212" i="1" s="1"/>
  <c r="C212" i="1"/>
  <c r="D212" i="1"/>
  <c r="E212" i="1" s="1"/>
  <c r="F212" i="1"/>
  <c r="G212" i="1" s="1"/>
  <c r="H212" i="1"/>
  <c r="I212" i="1"/>
  <c r="J212" i="1"/>
  <c r="K212" i="1"/>
  <c r="L212" i="1" s="1"/>
  <c r="A213" i="1"/>
  <c r="B213" i="1" s="1"/>
  <c r="C213" i="1"/>
  <c r="D213" i="1"/>
  <c r="E213" i="1" s="1"/>
  <c r="F213" i="1"/>
  <c r="G213" i="1" s="1"/>
  <c r="H213" i="1"/>
  <c r="I213" i="1"/>
  <c r="J213" i="1"/>
  <c r="R213" i="1" s="1"/>
  <c r="K213" i="1"/>
  <c r="L213" i="1" s="1"/>
  <c r="A214" i="1"/>
  <c r="B214" i="1" s="1"/>
  <c r="C214" i="1"/>
  <c r="D214" i="1"/>
  <c r="E214" i="1" s="1"/>
  <c r="F214" i="1"/>
  <c r="G214" i="1" s="1"/>
  <c r="H214" i="1"/>
  <c r="I214" i="1"/>
  <c r="J214" i="1"/>
  <c r="Q214" i="1" s="1"/>
  <c r="K214" i="1"/>
  <c r="L214" i="1" s="1"/>
  <c r="A215" i="1"/>
  <c r="B215" i="1" s="1"/>
  <c r="C215" i="1"/>
  <c r="D215" i="1"/>
  <c r="E215" i="1" s="1"/>
  <c r="F215" i="1"/>
  <c r="G215" i="1" s="1"/>
  <c r="H215" i="1"/>
  <c r="I215" i="1"/>
  <c r="J215" i="1"/>
  <c r="R215" i="1" s="1"/>
  <c r="K215" i="1"/>
  <c r="L215" i="1" s="1"/>
  <c r="A216" i="1"/>
  <c r="B216" i="1" s="1"/>
  <c r="C216" i="1"/>
  <c r="D216" i="1"/>
  <c r="E216" i="1" s="1"/>
  <c r="F216" i="1"/>
  <c r="G216" i="1" s="1"/>
  <c r="H216" i="1"/>
  <c r="I216" i="1"/>
  <c r="J216" i="1"/>
  <c r="M216" i="1" s="1"/>
  <c r="N216" i="1" s="1"/>
  <c r="BC216" i="1" s="1"/>
  <c r="BD216" i="1" s="1"/>
  <c r="K216" i="1"/>
  <c r="L216" i="1" s="1"/>
  <c r="A217" i="1"/>
  <c r="B217" i="1" s="1"/>
  <c r="C217" i="1"/>
  <c r="D217" i="1"/>
  <c r="E217" i="1" s="1"/>
  <c r="F217" i="1"/>
  <c r="G217" i="1" s="1"/>
  <c r="H217" i="1"/>
  <c r="I217" i="1"/>
  <c r="J217" i="1"/>
  <c r="K217" i="1"/>
  <c r="L217" i="1" s="1"/>
  <c r="A218" i="1"/>
  <c r="B218" i="1" s="1"/>
  <c r="AF218" i="1" s="1"/>
  <c r="C218" i="1"/>
  <c r="D218" i="1"/>
  <c r="E218" i="1" s="1"/>
  <c r="F218" i="1"/>
  <c r="G218" i="1" s="1"/>
  <c r="H218" i="1"/>
  <c r="I218" i="1"/>
  <c r="J218" i="1"/>
  <c r="K218" i="1"/>
  <c r="L218" i="1" s="1"/>
  <c r="A219" i="1"/>
  <c r="B219" i="1" s="1"/>
  <c r="C219" i="1"/>
  <c r="D219" i="1"/>
  <c r="E219" i="1" s="1"/>
  <c r="F219" i="1"/>
  <c r="G219" i="1" s="1"/>
  <c r="H219" i="1"/>
  <c r="I219" i="1"/>
  <c r="J219" i="1"/>
  <c r="R219" i="1" s="1"/>
  <c r="K219" i="1"/>
  <c r="L219" i="1" s="1"/>
  <c r="A220" i="1"/>
  <c r="B220" i="1" s="1"/>
  <c r="AG220" i="1" s="1"/>
  <c r="C220" i="1"/>
  <c r="D220" i="1"/>
  <c r="E220" i="1" s="1"/>
  <c r="F220" i="1"/>
  <c r="G220" i="1" s="1"/>
  <c r="H220" i="1"/>
  <c r="I220" i="1"/>
  <c r="J220" i="1"/>
  <c r="Q220" i="1" s="1"/>
  <c r="K220" i="1"/>
  <c r="L220" i="1" s="1"/>
  <c r="A221" i="1"/>
  <c r="B221" i="1" s="1"/>
  <c r="C221" i="1"/>
  <c r="D221" i="1"/>
  <c r="E221" i="1" s="1"/>
  <c r="F221" i="1"/>
  <c r="G221" i="1" s="1"/>
  <c r="H221" i="1"/>
  <c r="I221" i="1"/>
  <c r="J221" i="1"/>
  <c r="R221" i="1" s="1"/>
  <c r="K221" i="1"/>
  <c r="L221" i="1" s="1"/>
  <c r="A222" i="1"/>
  <c r="B222" i="1" s="1"/>
  <c r="C222" i="1"/>
  <c r="D222" i="1"/>
  <c r="E222" i="1" s="1"/>
  <c r="F222" i="1"/>
  <c r="G222" i="1" s="1"/>
  <c r="H222" i="1"/>
  <c r="I222" i="1"/>
  <c r="J222" i="1"/>
  <c r="K222" i="1"/>
  <c r="L222" i="1" s="1"/>
  <c r="A223" i="1"/>
  <c r="B223" i="1" s="1"/>
  <c r="AF223" i="1" s="1"/>
  <c r="C223" i="1"/>
  <c r="D223" i="1"/>
  <c r="E223" i="1" s="1"/>
  <c r="F223" i="1"/>
  <c r="G223" i="1" s="1"/>
  <c r="H223" i="1"/>
  <c r="I223" i="1"/>
  <c r="J223" i="1"/>
  <c r="K223" i="1"/>
  <c r="L223" i="1" s="1"/>
  <c r="A224" i="1"/>
  <c r="B224" i="1" s="1"/>
  <c r="C224" i="1"/>
  <c r="D224" i="1"/>
  <c r="E224" i="1" s="1"/>
  <c r="F224" i="1"/>
  <c r="G224" i="1" s="1"/>
  <c r="H224" i="1"/>
  <c r="I224" i="1"/>
  <c r="J224" i="1"/>
  <c r="R224" i="1" s="1"/>
  <c r="K224" i="1"/>
  <c r="L224" i="1" s="1"/>
  <c r="A225" i="1"/>
  <c r="B225" i="1" s="1"/>
  <c r="C225" i="1"/>
  <c r="D225" i="1"/>
  <c r="E225" i="1" s="1"/>
  <c r="F225" i="1"/>
  <c r="G225" i="1" s="1"/>
  <c r="H225" i="1"/>
  <c r="I225" i="1"/>
  <c r="J225" i="1"/>
  <c r="Q225" i="1" s="1"/>
  <c r="K225" i="1"/>
  <c r="L225" i="1" s="1"/>
  <c r="A226" i="1"/>
  <c r="B226" i="1" s="1"/>
  <c r="C226" i="1"/>
  <c r="D226" i="1"/>
  <c r="E226" i="1" s="1"/>
  <c r="F226" i="1"/>
  <c r="G226" i="1" s="1"/>
  <c r="H226" i="1"/>
  <c r="I226" i="1"/>
  <c r="J226" i="1"/>
  <c r="R226" i="1" s="1"/>
  <c r="K226" i="1"/>
  <c r="L226" i="1" s="1"/>
  <c r="A227" i="1"/>
  <c r="B227" i="1" s="1"/>
  <c r="C227" i="1"/>
  <c r="D227" i="1"/>
  <c r="E227" i="1" s="1"/>
  <c r="F227" i="1"/>
  <c r="G227" i="1" s="1"/>
  <c r="H227" i="1"/>
  <c r="I227" i="1"/>
  <c r="J227" i="1"/>
  <c r="Q227" i="1" s="1"/>
  <c r="K227" i="1"/>
  <c r="L227" i="1" s="1"/>
  <c r="A228" i="1"/>
  <c r="B228" i="1" s="1"/>
  <c r="AF228" i="1" s="1"/>
  <c r="C228" i="1"/>
  <c r="D228" i="1"/>
  <c r="E228" i="1" s="1"/>
  <c r="F228" i="1"/>
  <c r="G228" i="1" s="1"/>
  <c r="H228" i="1"/>
  <c r="I228" i="1"/>
  <c r="J228" i="1"/>
  <c r="M228" i="1" s="1"/>
  <c r="K228" i="1"/>
  <c r="L228" i="1" s="1"/>
  <c r="A229" i="1"/>
  <c r="B229" i="1" s="1"/>
  <c r="C229" i="1"/>
  <c r="D229" i="1"/>
  <c r="E229" i="1" s="1"/>
  <c r="F229" i="1"/>
  <c r="G229" i="1" s="1"/>
  <c r="H229" i="1"/>
  <c r="I229" i="1"/>
  <c r="J229" i="1"/>
  <c r="R229" i="1" s="1"/>
  <c r="K229" i="1"/>
  <c r="L229" i="1" s="1"/>
  <c r="A230" i="1"/>
  <c r="B230" i="1" s="1"/>
  <c r="C230" i="1"/>
  <c r="D230" i="1"/>
  <c r="E230" i="1" s="1"/>
  <c r="F230" i="1"/>
  <c r="G230" i="1" s="1"/>
  <c r="H230" i="1"/>
  <c r="I230" i="1"/>
  <c r="J230" i="1"/>
  <c r="R230" i="1" s="1"/>
  <c r="K230" i="1"/>
  <c r="L230" i="1" s="1"/>
  <c r="A231" i="1"/>
  <c r="B231" i="1" s="1"/>
  <c r="C231" i="1"/>
  <c r="D231" i="1"/>
  <c r="E231" i="1" s="1"/>
  <c r="F231" i="1"/>
  <c r="G231" i="1" s="1"/>
  <c r="H231" i="1"/>
  <c r="I231" i="1"/>
  <c r="J231" i="1"/>
  <c r="R231" i="1" s="1"/>
  <c r="K231" i="1"/>
  <c r="L231" i="1" s="1"/>
  <c r="A232" i="1"/>
  <c r="B232" i="1" s="1"/>
  <c r="C232" i="1"/>
  <c r="D232" i="1"/>
  <c r="E232" i="1" s="1"/>
  <c r="F232" i="1"/>
  <c r="G232" i="1" s="1"/>
  <c r="H232" i="1"/>
  <c r="I232" i="1"/>
  <c r="J232" i="1"/>
  <c r="R232" i="1" s="1"/>
  <c r="K232" i="1"/>
  <c r="L232" i="1" s="1"/>
  <c r="A233" i="1"/>
  <c r="B233" i="1" s="1"/>
  <c r="C233" i="1"/>
  <c r="D233" i="1"/>
  <c r="E233" i="1" s="1"/>
  <c r="F233" i="1"/>
  <c r="G233" i="1" s="1"/>
  <c r="H233" i="1"/>
  <c r="I233" i="1"/>
  <c r="J233" i="1"/>
  <c r="M233" i="1" s="1"/>
  <c r="N233" i="1" s="1"/>
  <c r="BC233" i="1" s="1"/>
  <c r="BD233" i="1" s="1"/>
  <c r="K233" i="1"/>
  <c r="L233" i="1" s="1"/>
  <c r="A234" i="1"/>
  <c r="B234" i="1" s="1"/>
  <c r="AF234" i="1" s="1"/>
  <c r="C234" i="1"/>
  <c r="D234" i="1"/>
  <c r="E234" i="1" s="1"/>
  <c r="F234" i="1"/>
  <c r="G234" i="1" s="1"/>
  <c r="H234" i="1"/>
  <c r="I234" i="1"/>
  <c r="J234" i="1"/>
  <c r="R234" i="1" s="1"/>
  <c r="K234" i="1"/>
  <c r="L234" i="1" s="1"/>
  <c r="A235" i="1"/>
  <c r="B235" i="1" s="1"/>
  <c r="C235" i="1"/>
  <c r="D235" i="1"/>
  <c r="E235" i="1" s="1"/>
  <c r="F235" i="1"/>
  <c r="G235" i="1" s="1"/>
  <c r="H235" i="1"/>
  <c r="I235" i="1"/>
  <c r="J235" i="1"/>
  <c r="R235" i="1" s="1"/>
  <c r="K235" i="1"/>
  <c r="L235" i="1" s="1"/>
  <c r="A236" i="1"/>
  <c r="B236" i="1" s="1"/>
  <c r="AG236" i="1" s="1"/>
  <c r="C236" i="1"/>
  <c r="D236" i="1"/>
  <c r="E236" i="1" s="1"/>
  <c r="F236" i="1"/>
  <c r="G236" i="1" s="1"/>
  <c r="H236" i="1"/>
  <c r="I236" i="1"/>
  <c r="J236" i="1"/>
  <c r="R236" i="1" s="1"/>
  <c r="K236" i="1"/>
  <c r="L236" i="1" s="1"/>
  <c r="A237" i="1"/>
  <c r="B237" i="1" s="1"/>
  <c r="C237" i="1"/>
  <c r="D237" i="1"/>
  <c r="E237" i="1" s="1"/>
  <c r="F237" i="1"/>
  <c r="G237" i="1" s="1"/>
  <c r="H237" i="1"/>
  <c r="I237" i="1"/>
  <c r="J237" i="1"/>
  <c r="M237" i="1" s="1"/>
  <c r="K237" i="1"/>
  <c r="L237" i="1" s="1"/>
  <c r="A238" i="1"/>
  <c r="B238" i="1" s="1"/>
  <c r="C238" i="1"/>
  <c r="D238" i="1"/>
  <c r="E238" i="1" s="1"/>
  <c r="F238" i="1"/>
  <c r="G238" i="1" s="1"/>
  <c r="H238" i="1"/>
  <c r="I238" i="1"/>
  <c r="J238" i="1"/>
  <c r="R238" i="1" s="1"/>
  <c r="K238" i="1"/>
  <c r="L238" i="1" s="1"/>
  <c r="A239" i="1"/>
  <c r="B239" i="1" s="1"/>
  <c r="C239" i="1"/>
  <c r="D239" i="1"/>
  <c r="E239" i="1" s="1"/>
  <c r="F239" i="1"/>
  <c r="G239" i="1" s="1"/>
  <c r="H239" i="1"/>
  <c r="I239" i="1"/>
  <c r="J239" i="1"/>
  <c r="K239" i="1"/>
  <c r="L239" i="1" s="1"/>
  <c r="A240" i="1"/>
  <c r="B240" i="1" s="1"/>
  <c r="C240" i="1"/>
  <c r="D240" i="1"/>
  <c r="E240" i="1" s="1"/>
  <c r="F240" i="1"/>
  <c r="G240" i="1" s="1"/>
  <c r="H240" i="1"/>
  <c r="I240" i="1"/>
  <c r="J240" i="1"/>
  <c r="R240" i="1" s="1"/>
  <c r="K240" i="1"/>
  <c r="L240" i="1" s="1"/>
  <c r="A241" i="1"/>
  <c r="B241" i="1" s="1"/>
  <c r="C241" i="1"/>
  <c r="D241" i="1"/>
  <c r="E241" i="1" s="1"/>
  <c r="F241" i="1"/>
  <c r="G241" i="1" s="1"/>
  <c r="H241" i="1"/>
  <c r="I241" i="1"/>
  <c r="J241" i="1"/>
  <c r="Q241" i="1" s="1"/>
  <c r="K241" i="1"/>
  <c r="L241" i="1" s="1"/>
  <c r="A242" i="1"/>
  <c r="B242" i="1" s="1"/>
  <c r="C242" i="1"/>
  <c r="D242" i="1"/>
  <c r="E242" i="1" s="1"/>
  <c r="F242" i="1"/>
  <c r="G242" i="1" s="1"/>
  <c r="H242" i="1"/>
  <c r="I242" i="1"/>
  <c r="J242" i="1"/>
  <c r="R242" i="1" s="1"/>
  <c r="K242" i="1"/>
  <c r="L242" i="1" s="1"/>
  <c r="A243" i="1"/>
  <c r="B243" i="1" s="1"/>
  <c r="C243" i="1"/>
  <c r="D243" i="1"/>
  <c r="E243" i="1" s="1"/>
  <c r="F243" i="1"/>
  <c r="G243" i="1" s="1"/>
  <c r="H243" i="1"/>
  <c r="I243" i="1"/>
  <c r="J243" i="1"/>
  <c r="M243" i="1" s="1"/>
  <c r="N243" i="1" s="1"/>
  <c r="BC243" i="1" s="1"/>
  <c r="BD243" i="1" s="1"/>
  <c r="K243" i="1"/>
  <c r="L243" i="1" s="1"/>
  <c r="A244" i="1"/>
  <c r="B244" i="1" s="1"/>
  <c r="C244" i="1"/>
  <c r="D244" i="1"/>
  <c r="E244" i="1" s="1"/>
  <c r="F244" i="1"/>
  <c r="G244" i="1" s="1"/>
  <c r="H244" i="1"/>
  <c r="I244" i="1"/>
  <c r="J244" i="1"/>
  <c r="K244" i="1"/>
  <c r="L244" i="1" s="1"/>
  <c r="A245" i="1"/>
  <c r="B245" i="1" s="1"/>
  <c r="C245" i="1"/>
  <c r="D245" i="1"/>
  <c r="E245" i="1" s="1"/>
  <c r="F245" i="1"/>
  <c r="G245" i="1" s="1"/>
  <c r="H245" i="1"/>
  <c r="I245" i="1"/>
  <c r="J245" i="1"/>
  <c r="Q245" i="1" s="1"/>
  <c r="K245" i="1"/>
  <c r="L245" i="1" s="1"/>
  <c r="A246" i="1"/>
  <c r="B246" i="1" s="1"/>
  <c r="C246" i="1"/>
  <c r="D246" i="1"/>
  <c r="E246" i="1" s="1"/>
  <c r="F246" i="1"/>
  <c r="G246" i="1" s="1"/>
  <c r="H246" i="1"/>
  <c r="I246" i="1"/>
  <c r="J246" i="1"/>
  <c r="R246" i="1" s="1"/>
  <c r="K246" i="1"/>
  <c r="L246" i="1" s="1"/>
  <c r="A247" i="1"/>
  <c r="B247" i="1" s="1"/>
  <c r="C247" i="1"/>
  <c r="D247" i="1"/>
  <c r="E247" i="1" s="1"/>
  <c r="F247" i="1"/>
  <c r="G247" i="1" s="1"/>
  <c r="H247" i="1"/>
  <c r="I247" i="1"/>
  <c r="J247" i="1"/>
  <c r="M247" i="1" s="1"/>
  <c r="N247" i="1" s="1"/>
  <c r="BC247" i="1" s="1"/>
  <c r="BD247" i="1" s="1"/>
  <c r="K247" i="1"/>
  <c r="L247" i="1" s="1"/>
  <c r="A248" i="1"/>
  <c r="B248" i="1" s="1"/>
  <c r="C248" i="1"/>
  <c r="D248" i="1"/>
  <c r="E248" i="1" s="1"/>
  <c r="F248" i="1"/>
  <c r="G248" i="1" s="1"/>
  <c r="H248" i="1"/>
  <c r="I248" i="1"/>
  <c r="J248" i="1"/>
  <c r="K248" i="1"/>
  <c r="L248" i="1" s="1"/>
  <c r="A249" i="1"/>
  <c r="B249" i="1" s="1"/>
  <c r="C249" i="1"/>
  <c r="D249" i="1"/>
  <c r="E249" i="1" s="1"/>
  <c r="F249" i="1"/>
  <c r="G249" i="1" s="1"/>
  <c r="H249" i="1"/>
  <c r="I249" i="1"/>
  <c r="J249" i="1"/>
  <c r="K249" i="1"/>
  <c r="L249" i="1" s="1"/>
  <c r="A250" i="1"/>
  <c r="B250" i="1" s="1"/>
  <c r="AF250" i="1" s="1"/>
  <c r="C250" i="1"/>
  <c r="D250" i="1"/>
  <c r="E250" i="1" s="1"/>
  <c r="F250" i="1"/>
  <c r="G250" i="1" s="1"/>
  <c r="H250" i="1"/>
  <c r="I250" i="1"/>
  <c r="J250" i="1"/>
  <c r="R250" i="1" s="1"/>
  <c r="K250" i="1"/>
  <c r="L250" i="1" s="1"/>
  <c r="A251" i="1"/>
  <c r="B251" i="1" s="1"/>
  <c r="C251" i="1"/>
  <c r="D251" i="1"/>
  <c r="E251" i="1" s="1"/>
  <c r="F251" i="1"/>
  <c r="G251" i="1" s="1"/>
  <c r="H251" i="1"/>
  <c r="I251" i="1"/>
  <c r="J251" i="1"/>
  <c r="Q251" i="1" s="1"/>
  <c r="K251" i="1"/>
  <c r="L251" i="1" s="1"/>
  <c r="A252" i="1"/>
  <c r="B252" i="1" s="1"/>
  <c r="C252" i="1"/>
  <c r="D252" i="1"/>
  <c r="E252" i="1" s="1"/>
  <c r="F252" i="1"/>
  <c r="G252" i="1" s="1"/>
  <c r="H252" i="1"/>
  <c r="I252" i="1"/>
  <c r="J252" i="1"/>
  <c r="K252" i="1"/>
  <c r="L252" i="1" s="1"/>
  <c r="A253" i="1"/>
  <c r="B253" i="1" s="1"/>
  <c r="C253" i="1"/>
  <c r="D253" i="1"/>
  <c r="E253" i="1" s="1"/>
  <c r="F253" i="1"/>
  <c r="G253" i="1" s="1"/>
  <c r="H253" i="1"/>
  <c r="I253" i="1"/>
  <c r="J253" i="1"/>
  <c r="R253" i="1" s="1"/>
  <c r="K253" i="1"/>
  <c r="L253" i="1" s="1"/>
  <c r="A254" i="1"/>
  <c r="B254" i="1" s="1"/>
  <c r="C254" i="1"/>
  <c r="D254" i="1"/>
  <c r="E254" i="1" s="1"/>
  <c r="F254" i="1"/>
  <c r="G254" i="1" s="1"/>
  <c r="H254" i="1"/>
  <c r="I254" i="1"/>
  <c r="J254" i="1"/>
  <c r="Q254" i="1" s="1"/>
  <c r="K254" i="1"/>
  <c r="L254" i="1" s="1"/>
  <c r="A255" i="1"/>
  <c r="B255" i="1" s="1"/>
  <c r="C255" i="1"/>
  <c r="D255" i="1"/>
  <c r="E255" i="1" s="1"/>
  <c r="F255" i="1"/>
  <c r="G255" i="1" s="1"/>
  <c r="H255" i="1"/>
  <c r="I255" i="1"/>
  <c r="J255" i="1"/>
  <c r="M255" i="1" s="1"/>
  <c r="N255" i="1" s="1"/>
  <c r="BC255" i="1" s="1"/>
  <c r="BD255" i="1" s="1"/>
  <c r="K255" i="1"/>
  <c r="L255" i="1" s="1"/>
  <c r="A256" i="1"/>
  <c r="B256" i="1" s="1"/>
  <c r="C256" i="1"/>
  <c r="D256" i="1"/>
  <c r="E256" i="1" s="1"/>
  <c r="F256" i="1"/>
  <c r="G256" i="1" s="1"/>
  <c r="H256" i="1"/>
  <c r="I256" i="1"/>
  <c r="J256" i="1"/>
  <c r="K256" i="1"/>
  <c r="L256" i="1" s="1"/>
  <c r="A257" i="1"/>
  <c r="B257" i="1" s="1"/>
  <c r="C257" i="1"/>
  <c r="D257" i="1"/>
  <c r="E257" i="1" s="1"/>
  <c r="F257" i="1"/>
  <c r="G257" i="1" s="1"/>
  <c r="H257" i="1"/>
  <c r="I257" i="1"/>
  <c r="J257" i="1"/>
  <c r="R257" i="1" s="1"/>
  <c r="K257" i="1"/>
  <c r="L257" i="1" s="1"/>
  <c r="A258" i="1"/>
  <c r="B258" i="1" s="1"/>
  <c r="C258" i="1"/>
  <c r="D258" i="1"/>
  <c r="E258" i="1" s="1"/>
  <c r="F258" i="1"/>
  <c r="G258" i="1" s="1"/>
  <c r="H258" i="1"/>
  <c r="I258" i="1"/>
  <c r="J258" i="1"/>
  <c r="K258" i="1"/>
  <c r="L258" i="1" s="1"/>
  <c r="A259" i="1"/>
  <c r="B259" i="1" s="1"/>
  <c r="C259" i="1"/>
  <c r="D259" i="1"/>
  <c r="E259" i="1" s="1"/>
  <c r="F259" i="1"/>
  <c r="G259" i="1" s="1"/>
  <c r="H259" i="1"/>
  <c r="I259" i="1"/>
  <c r="J259" i="1"/>
  <c r="M259" i="1" s="1"/>
  <c r="N259" i="1" s="1"/>
  <c r="BC259" i="1" s="1"/>
  <c r="BD259" i="1" s="1"/>
  <c r="K259" i="1"/>
  <c r="L259" i="1" s="1"/>
  <c r="A260" i="1"/>
  <c r="B260" i="1" s="1"/>
  <c r="C260" i="1"/>
  <c r="D260" i="1"/>
  <c r="E260" i="1" s="1"/>
  <c r="F260" i="1"/>
  <c r="G260" i="1" s="1"/>
  <c r="H260" i="1"/>
  <c r="I260" i="1"/>
  <c r="J260" i="1"/>
  <c r="K260" i="1"/>
  <c r="L260" i="1" s="1"/>
  <c r="A261" i="1"/>
  <c r="B261" i="1" s="1"/>
  <c r="C261" i="1"/>
  <c r="D261" i="1"/>
  <c r="E261" i="1" s="1"/>
  <c r="F261" i="1"/>
  <c r="G261" i="1" s="1"/>
  <c r="H261" i="1"/>
  <c r="I261" i="1"/>
  <c r="J261" i="1"/>
  <c r="Q261" i="1" s="1"/>
  <c r="K261" i="1"/>
  <c r="L261" i="1" s="1"/>
  <c r="BU261" i="1" s="1"/>
  <c r="A262" i="1"/>
  <c r="B262" i="1" s="1"/>
  <c r="C262" i="1"/>
  <c r="D262" i="1"/>
  <c r="E262" i="1" s="1"/>
  <c r="F262" i="1"/>
  <c r="G262" i="1" s="1"/>
  <c r="H262" i="1"/>
  <c r="I262" i="1"/>
  <c r="J262" i="1"/>
  <c r="Q262" i="1" s="1"/>
  <c r="K262" i="1"/>
  <c r="L262" i="1" s="1"/>
  <c r="A263" i="1"/>
  <c r="B263" i="1" s="1"/>
  <c r="C263" i="1"/>
  <c r="D263" i="1"/>
  <c r="E263" i="1" s="1"/>
  <c r="F263" i="1"/>
  <c r="G263" i="1" s="1"/>
  <c r="H263" i="1"/>
  <c r="I263" i="1"/>
  <c r="J263" i="1"/>
  <c r="K263" i="1"/>
  <c r="L263" i="1" s="1"/>
  <c r="A264" i="1"/>
  <c r="B264" i="1" s="1"/>
  <c r="C264" i="1"/>
  <c r="D264" i="1"/>
  <c r="E264" i="1" s="1"/>
  <c r="F264" i="1"/>
  <c r="G264" i="1" s="1"/>
  <c r="H264" i="1"/>
  <c r="I264" i="1"/>
  <c r="J264" i="1"/>
  <c r="K264" i="1"/>
  <c r="L264" i="1" s="1"/>
  <c r="A265" i="1"/>
  <c r="B265" i="1" s="1"/>
  <c r="C265" i="1"/>
  <c r="D265" i="1"/>
  <c r="E265" i="1" s="1"/>
  <c r="F265" i="1"/>
  <c r="G265" i="1" s="1"/>
  <c r="H265" i="1"/>
  <c r="I265" i="1"/>
  <c r="J265" i="1"/>
  <c r="M265" i="1" s="1"/>
  <c r="K265" i="1"/>
  <c r="L265" i="1" s="1"/>
  <c r="A266" i="1"/>
  <c r="B266" i="1" s="1"/>
  <c r="C266" i="1"/>
  <c r="D266" i="1"/>
  <c r="E266" i="1" s="1"/>
  <c r="F266" i="1"/>
  <c r="G266" i="1" s="1"/>
  <c r="H266" i="1"/>
  <c r="I266" i="1"/>
  <c r="J266" i="1"/>
  <c r="K266" i="1"/>
  <c r="L266" i="1" s="1"/>
  <c r="A267" i="1"/>
  <c r="B267" i="1" s="1"/>
  <c r="C267" i="1"/>
  <c r="D267" i="1"/>
  <c r="E267" i="1" s="1"/>
  <c r="F267" i="1"/>
  <c r="G267" i="1" s="1"/>
  <c r="H267" i="1"/>
  <c r="I267" i="1"/>
  <c r="J267" i="1"/>
  <c r="M267" i="1" s="1"/>
  <c r="N267" i="1" s="1"/>
  <c r="BC267" i="1" s="1"/>
  <c r="BD267" i="1" s="1"/>
  <c r="K267" i="1"/>
  <c r="L267" i="1" s="1"/>
  <c r="BU267" i="1" s="1"/>
  <c r="A268" i="1"/>
  <c r="B268" i="1" s="1"/>
  <c r="AG268" i="1" s="1"/>
  <c r="C268" i="1"/>
  <c r="D268" i="1"/>
  <c r="E268" i="1" s="1"/>
  <c r="F268" i="1"/>
  <c r="G268" i="1" s="1"/>
  <c r="H268" i="1"/>
  <c r="I268" i="1"/>
  <c r="J268" i="1"/>
  <c r="K268" i="1"/>
  <c r="L268" i="1" s="1"/>
  <c r="A269" i="1"/>
  <c r="B269" i="1" s="1"/>
  <c r="C269" i="1"/>
  <c r="D269" i="1"/>
  <c r="E269" i="1" s="1"/>
  <c r="F269" i="1"/>
  <c r="G269" i="1" s="1"/>
  <c r="H269" i="1"/>
  <c r="I269" i="1"/>
  <c r="J269" i="1"/>
  <c r="Q269" i="1" s="1"/>
  <c r="K269" i="1"/>
  <c r="L269" i="1" s="1"/>
  <c r="A270" i="1"/>
  <c r="B270" i="1" s="1"/>
  <c r="C270" i="1"/>
  <c r="D270" i="1"/>
  <c r="E270" i="1" s="1"/>
  <c r="F270" i="1"/>
  <c r="G270" i="1" s="1"/>
  <c r="H270" i="1"/>
  <c r="I270" i="1"/>
  <c r="J270" i="1"/>
  <c r="Q270" i="1" s="1"/>
  <c r="K270" i="1"/>
  <c r="L270" i="1" s="1"/>
  <c r="A271" i="1"/>
  <c r="B271" i="1" s="1"/>
  <c r="AF271" i="1" s="1"/>
  <c r="C271" i="1"/>
  <c r="D271" i="1"/>
  <c r="E271" i="1" s="1"/>
  <c r="F271" i="1"/>
  <c r="G271" i="1" s="1"/>
  <c r="H271" i="1"/>
  <c r="I271" i="1"/>
  <c r="J271" i="1"/>
  <c r="M271" i="1" s="1"/>
  <c r="N271" i="1" s="1"/>
  <c r="BC271" i="1" s="1"/>
  <c r="BD271" i="1" s="1"/>
  <c r="K271" i="1"/>
  <c r="L271" i="1" s="1"/>
  <c r="A272" i="1"/>
  <c r="B272" i="1" s="1"/>
  <c r="C272" i="1"/>
  <c r="D272" i="1"/>
  <c r="E272" i="1" s="1"/>
  <c r="F272" i="1"/>
  <c r="G272" i="1" s="1"/>
  <c r="H272" i="1"/>
  <c r="I272" i="1"/>
  <c r="J272" i="1"/>
  <c r="K272" i="1"/>
  <c r="L272" i="1" s="1"/>
  <c r="BU272" i="1" s="1"/>
  <c r="A273" i="1"/>
  <c r="B273" i="1" s="1"/>
  <c r="C273" i="1"/>
  <c r="D273" i="1"/>
  <c r="E273" i="1" s="1"/>
  <c r="F273" i="1"/>
  <c r="G273" i="1" s="1"/>
  <c r="H273" i="1"/>
  <c r="I273" i="1"/>
  <c r="J273" i="1"/>
  <c r="K273" i="1"/>
  <c r="L273" i="1" s="1"/>
  <c r="A274" i="1"/>
  <c r="B274" i="1" s="1"/>
  <c r="C274" i="1"/>
  <c r="D274" i="1"/>
  <c r="E274" i="1" s="1"/>
  <c r="F274" i="1"/>
  <c r="G274" i="1" s="1"/>
  <c r="H274" i="1"/>
  <c r="I274" i="1"/>
  <c r="J274" i="1"/>
  <c r="Q274" i="1" s="1"/>
  <c r="K274" i="1"/>
  <c r="L274" i="1" s="1"/>
  <c r="A275" i="1"/>
  <c r="B275" i="1" s="1"/>
  <c r="C275" i="1"/>
  <c r="D275" i="1"/>
  <c r="E275" i="1" s="1"/>
  <c r="F275" i="1"/>
  <c r="G275" i="1" s="1"/>
  <c r="H275" i="1"/>
  <c r="I275" i="1"/>
  <c r="J275" i="1"/>
  <c r="M275" i="1" s="1"/>
  <c r="N275" i="1" s="1"/>
  <c r="BC275" i="1" s="1"/>
  <c r="BD275" i="1" s="1"/>
  <c r="K275" i="1"/>
  <c r="L275" i="1" s="1"/>
  <c r="A276" i="1"/>
  <c r="B276" i="1" s="1"/>
  <c r="C276" i="1"/>
  <c r="D276" i="1"/>
  <c r="E276" i="1" s="1"/>
  <c r="F276" i="1"/>
  <c r="G276" i="1" s="1"/>
  <c r="H276" i="1"/>
  <c r="I276" i="1"/>
  <c r="J276" i="1"/>
  <c r="K276" i="1"/>
  <c r="L276" i="1" s="1"/>
  <c r="A277" i="1"/>
  <c r="B277" i="1" s="1"/>
  <c r="C277" i="1"/>
  <c r="D277" i="1"/>
  <c r="E277" i="1" s="1"/>
  <c r="F277" i="1"/>
  <c r="G277" i="1" s="1"/>
  <c r="H277" i="1"/>
  <c r="I277" i="1"/>
  <c r="J277" i="1"/>
  <c r="M277" i="1" s="1"/>
  <c r="K277" i="1"/>
  <c r="L277" i="1" s="1"/>
  <c r="A278" i="1"/>
  <c r="B278" i="1" s="1"/>
  <c r="C278" i="1"/>
  <c r="D278" i="1"/>
  <c r="E278" i="1" s="1"/>
  <c r="F278" i="1"/>
  <c r="G278" i="1" s="1"/>
  <c r="H278" i="1"/>
  <c r="I278" i="1"/>
  <c r="J278" i="1"/>
  <c r="K278" i="1"/>
  <c r="L278" i="1" s="1"/>
  <c r="A279" i="1"/>
  <c r="B279" i="1" s="1"/>
  <c r="C279" i="1"/>
  <c r="D279" i="1"/>
  <c r="E279" i="1" s="1"/>
  <c r="F279" i="1"/>
  <c r="G279" i="1" s="1"/>
  <c r="H279" i="1"/>
  <c r="I279" i="1"/>
  <c r="J279" i="1"/>
  <c r="K279" i="1"/>
  <c r="L279" i="1" s="1"/>
  <c r="A280" i="1"/>
  <c r="B280" i="1" s="1"/>
  <c r="C280" i="1"/>
  <c r="D280" i="1"/>
  <c r="E280" i="1" s="1"/>
  <c r="F280" i="1"/>
  <c r="G280" i="1" s="1"/>
  <c r="H280" i="1"/>
  <c r="I280" i="1"/>
  <c r="J280" i="1"/>
  <c r="K280" i="1"/>
  <c r="L280" i="1" s="1"/>
  <c r="A281" i="1"/>
  <c r="B281" i="1" s="1"/>
  <c r="C281" i="1"/>
  <c r="D281" i="1"/>
  <c r="E281" i="1" s="1"/>
  <c r="F281" i="1"/>
  <c r="G281" i="1" s="1"/>
  <c r="H281" i="1"/>
  <c r="I281" i="1"/>
  <c r="J281" i="1"/>
  <c r="M281" i="1" s="1"/>
  <c r="K281" i="1"/>
  <c r="L281" i="1" s="1"/>
  <c r="A282" i="1"/>
  <c r="B282" i="1" s="1"/>
  <c r="C282" i="1"/>
  <c r="D282" i="1"/>
  <c r="E282" i="1" s="1"/>
  <c r="F282" i="1"/>
  <c r="G282" i="1" s="1"/>
  <c r="H282" i="1"/>
  <c r="I282" i="1"/>
  <c r="J282" i="1"/>
  <c r="K282" i="1"/>
  <c r="L282" i="1" s="1"/>
  <c r="A283" i="1"/>
  <c r="B283" i="1" s="1"/>
  <c r="C283" i="1"/>
  <c r="D283" i="1"/>
  <c r="E283" i="1" s="1"/>
  <c r="F283" i="1"/>
  <c r="G283" i="1" s="1"/>
  <c r="H283" i="1"/>
  <c r="I283" i="1"/>
  <c r="J283" i="1"/>
  <c r="K283" i="1"/>
  <c r="L283" i="1" s="1"/>
  <c r="A284" i="1"/>
  <c r="B284" i="1" s="1"/>
  <c r="C284" i="1"/>
  <c r="D284" i="1"/>
  <c r="E284" i="1" s="1"/>
  <c r="F284" i="1"/>
  <c r="G284" i="1" s="1"/>
  <c r="H284" i="1"/>
  <c r="I284" i="1"/>
  <c r="J284" i="1"/>
  <c r="M284" i="1" s="1"/>
  <c r="N284" i="1" s="1"/>
  <c r="BC284" i="1" s="1"/>
  <c r="BD284" i="1" s="1"/>
  <c r="K284" i="1"/>
  <c r="L284" i="1" s="1"/>
  <c r="A285" i="1"/>
  <c r="B285" i="1" s="1"/>
  <c r="C285" i="1"/>
  <c r="D285" i="1"/>
  <c r="E285" i="1" s="1"/>
  <c r="F285" i="1"/>
  <c r="G285" i="1" s="1"/>
  <c r="H285" i="1"/>
  <c r="I285" i="1"/>
  <c r="J285" i="1"/>
  <c r="R285" i="1" s="1"/>
  <c r="K285" i="1"/>
  <c r="L285" i="1" s="1"/>
  <c r="BU285" i="1" s="1"/>
  <c r="A286" i="1"/>
  <c r="B286" i="1" s="1"/>
  <c r="C286" i="1"/>
  <c r="D286" i="1"/>
  <c r="E286" i="1" s="1"/>
  <c r="F286" i="1"/>
  <c r="G286" i="1" s="1"/>
  <c r="H286" i="1"/>
  <c r="I286" i="1"/>
  <c r="J286" i="1"/>
  <c r="K286" i="1"/>
  <c r="L286" i="1" s="1"/>
  <c r="A287" i="1"/>
  <c r="B287" i="1" s="1"/>
  <c r="C287" i="1"/>
  <c r="D287" i="1"/>
  <c r="E287" i="1" s="1"/>
  <c r="F287" i="1"/>
  <c r="G287" i="1" s="1"/>
  <c r="H287" i="1"/>
  <c r="I287" i="1"/>
  <c r="J287" i="1"/>
  <c r="R287" i="1" s="1"/>
  <c r="K287" i="1"/>
  <c r="L287" i="1" s="1"/>
  <c r="A288" i="1"/>
  <c r="B288" i="1" s="1"/>
  <c r="C288" i="1"/>
  <c r="D288" i="1"/>
  <c r="E288" i="1" s="1"/>
  <c r="F288" i="1"/>
  <c r="G288" i="1" s="1"/>
  <c r="H288" i="1"/>
  <c r="I288" i="1"/>
  <c r="J288" i="1"/>
  <c r="K288" i="1"/>
  <c r="L288" i="1" s="1"/>
  <c r="BU288" i="1" s="1"/>
  <c r="A289" i="1"/>
  <c r="B289" i="1" s="1"/>
  <c r="C289" i="1"/>
  <c r="D289" i="1"/>
  <c r="E289" i="1" s="1"/>
  <c r="F289" i="1"/>
  <c r="G289" i="1" s="1"/>
  <c r="H289" i="1"/>
  <c r="I289" i="1"/>
  <c r="J289" i="1"/>
  <c r="M289" i="1" s="1"/>
  <c r="K289" i="1"/>
  <c r="L289" i="1" s="1"/>
  <c r="A290" i="1"/>
  <c r="B290" i="1" s="1"/>
  <c r="C290" i="1"/>
  <c r="D290" i="1"/>
  <c r="E290" i="1" s="1"/>
  <c r="F290" i="1"/>
  <c r="G290" i="1" s="1"/>
  <c r="H290" i="1"/>
  <c r="I290" i="1"/>
  <c r="J290" i="1"/>
  <c r="Q290" i="1" s="1"/>
  <c r="K290" i="1"/>
  <c r="L290" i="1" s="1"/>
  <c r="A291" i="1"/>
  <c r="B291" i="1" s="1"/>
  <c r="C291" i="1"/>
  <c r="D291" i="1"/>
  <c r="E291" i="1" s="1"/>
  <c r="F291" i="1"/>
  <c r="G291" i="1" s="1"/>
  <c r="H291" i="1"/>
  <c r="I291" i="1"/>
  <c r="J291" i="1"/>
  <c r="R291" i="1" s="1"/>
  <c r="K291" i="1"/>
  <c r="L291" i="1" s="1"/>
  <c r="A292" i="1"/>
  <c r="B292" i="1" s="1"/>
  <c r="AF292" i="1" s="1"/>
  <c r="C292" i="1"/>
  <c r="D292" i="1"/>
  <c r="E292" i="1" s="1"/>
  <c r="F292" i="1"/>
  <c r="G292" i="1" s="1"/>
  <c r="H292" i="1"/>
  <c r="I292" i="1"/>
  <c r="J292" i="1"/>
  <c r="M292" i="1" s="1"/>
  <c r="N292" i="1" s="1"/>
  <c r="BC292" i="1" s="1"/>
  <c r="BD292" i="1" s="1"/>
  <c r="K292" i="1"/>
  <c r="L292" i="1" s="1"/>
  <c r="A293" i="1"/>
  <c r="B293" i="1" s="1"/>
  <c r="C293" i="1"/>
  <c r="D293" i="1"/>
  <c r="E293" i="1" s="1"/>
  <c r="F293" i="1"/>
  <c r="G293" i="1" s="1"/>
  <c r="H293" i="1"/>
  <c r="I293" i="1"/>
  <c r="J293" i="1"/>
  <c r="M293" i="1" s="1"/>
  <c r="K293" i="1"/>
  <c r="L293" i="1" s="1"/>
  <c r="A294" i="1"/>
  <c r="B294" i="1" s="1"/>
  <c r="C294" i="1"/>
  <c r="D294" i="1"/>
  <c r="E294" i="1" s="1"/>
  <c r="F294" i="1"/>
  <c r="G294" i="1" s="1"/>
  <c r="H294" i="1"/>
  <c r="I294" i="1"/>
  <c r="J294" i="1"/>
  <c r="K294" i="1"/>
  <c r="L294" i="1" s="1"/>
  <c r="A295" i="1"/>
  <c r="B295" i="1" s="1"/>
  <c r="C295" i="1"/>
  <c r="D295" i="1"/>
  <c r="E295" i="1" s="1"/>
  <c r="F295" i="1"/>
  <c r="G295" i="1" s="1"/>
  <c r="H295" i="1"/>
  <c r="I295" i="1"/>
  <c r="J295" i="1"/>
  <c r="R295" i="1" s="1"/>
  <c r="K295" i="1"/>
  <c r="L295" i="1" s="1"/>
  <c r="A296" i="1"/>
  <c r="B296" i="1" s="1"/>
  <c r="C296" i="1"/>
  <c r="D296" i="1"/>
  <c r="E296" i="1" s="1"/>
  <c r="F296" i="1"/>
  <c r="G296" i="1" s="1"/>
  <c r="H296" i="1"/>
  <c r="I296" i="1"/>
  <c r="J296" i="1"/>
  <c r="M296" i="1" s="1"/>
  <c r="K296" i="1"/>
  <c r="L296" i="1" s="1"/>
  <c r="BU296" i="1" s="1"/>
  <c r="A297" i="1"/>
  <c r="B297" i="1" s="1"/>
  <c r="C297" i="1"/>
  <c r="D297" i="1"/>
  <c r="E297" i="1" s="1"/>
  <c r="F297" i="1"/>
  <c r="G297" i="1" s="1"/>
  <c r="H297" i="1"/>
  <c r="I297" i="1"/>
  <c r="J297" i="1"/>
  <c r="R297" i="1" s="1"/>
  <c r="K297" i="1"/>
  <c r="L297" i="1" s="1"/>
  <c r="BU297" i="1" s="1"/>
  <c r="A298" i="1"/>
  <c r="B298" i="1" s="1"/>
  <c r="C298" i="1"/>
  <c r="D298" i="1"/>
  <c r="E298" i="1" s="1"/>
  <c r="F298" i="1"/>
  <c r="G298" i="1" s="1"/>
  <c r="H298" i="1"/>
  <c r="I298" i="1"/>
  <c r="J298" i="1"/>
  <c r="K298" i="1"/>
  <c r="L298" i="1" s="1"/>
  <c r="A299" i="1"/>
  <c r="B299" i="1" s="1"/>
  <c r="C299" i="1"/>
  <c r="D299" i="1"/>
  <c r="E299" i="1" s="1"/>
  <c r="F299" i="1"/>
  <c r="G299" i="1" s="1"/>
  <c r="H299" i="1"/>
  <c r="I299" i="1"/>
  <c r="J299" i="1"/>
  <c r="M299" i="1" s="1"/>
  <c r="K299" i="1"/>
  <c r="L299" i="1" s="1"/>
  <c r="A300" i="1"/>
  <c r="B300" i="1" s="1"/>
  <c r="AG300" i="1" s="1"/>
  <c r="C300" i="1"/>
  <c r="D300" i="1"/>
  <c r="E300" i="1" s="1"/>
  <c r="F300" i="1"/>
  <c r="G300" i="1" s="1"/>
  <c r="H300" i="1"/>
  <c r="I300" i="1"/>
  <c r="J300" i="1"/>
  <c r="M300" i="1" s="1"/>
  <c r="K300" i="1"/>
  <c r="L300" i="1" s="1"/>
  <c r="A28" i="1"/>
  <c r="B28" i="1" s="1"/>
  <c r="C28" i="1"/>
  <c r="D28" i="1"/>
  <c r="E28" i="1" s="1"/>
  <c r="F28" i="1"/>
  <c r="G28" i="1" s="1"/>
  <c r="H28" i="1"/>
  <c r="I28" i="1"/>
  <c r="J28" i="1"/>
  <c r="K28" i="1"/>
  <c r="L28" i="1" s="1"/>
  <c r="A29" i="1"/>
  <c r="B29" i="1" s="1"/>
  <c r="C29" i="1"/>
  <c r="D29" i="1"/>
  <c r="E29" i="1" s="1"/>
  <c r="F29" i="1"/>
  <c r="G29" i="1" s="1"/>
  <c r="H29" i="1"/>
  <c r="I29" i="1"/>
  <c r="J29" i="1"/>
  <c r="R29" i="1" s="1"/>
  <c r="K29" i="1"/>
  <c r="L29" i="1" s="1"/>
  <c r="A30" i="1"/>
  <c r="B30" i="1" s="1"/>
  <c r="C30" i="1"/>
  <c r="D30" i="1"/>
  <c r="E30" i="1" s="1"/>
  <c r="F30" i="1"/>
  <c r="G30" i="1" s="1"/>
  <c r="H30" i="1"/>
  <c r="I30" i="1"/>
  <c r="J30" i="1"/>
  <c r="K30" i="1"/>
  <c r="L30" i="1" s="1"/>
  <c r="A31" i="1"/>
  <c r="B31" i="1" s="1"/>
  <c r="C31" i="1"/>
  <c r="D31" i="1"/>
  <c r="E31" i="1" s="1"/>
  <c r="F31" i="1"/>
  <c r="G31" i="1" s="1"/>
  <c r="H31" i="1"/>
  <c r="I31" i="1"/>
  <c r="J31" i="1"/>
  <c r="M31" i="1" s="1"/>
  <c r="K31" i="1"/>
  <c r="L31" i="1" s="1"/>
  <c r="A32" i="1"/>
  <c r="B32" i="1" s="1"/>
  <c r="C32" i="1"/>
  <c r="D32" i="1"/>
  <c r="E32" i="1" s="1"/>
  <c r="F32" i="1"/>
  <c r="G32" i="1" s="1"/>
  <c r="H32" i="1"/>
  <c r="I32" i="1"/>
  <c r="J32" i="1"/>
  <c r="K32" i="1"/>
  <c r="L32" i="1" s="1"/>
  <c r="BU32" i="1" s="1"/>
  <c r="A33" i="1"/>
  <c r="B33" i="1" s="1"/>
  <c r="C33" i="1"/>
  <c r="D33" i="1"/>
  <c r="E33" i="1" s="1"/>
  <c r="F33" i="1"/>
  <c r="G33" i="1" s="1"/>
  <c r="H33" i="1"/>
  <c r="I33" i="1"/>
  <c r="J33" i="1"/>
  <c r="R33" i="1" s="1"/>
  <c r="K33" i="1"/>
  <c r="L33" i="1" s="1"/>
  <c r="A34" i="1"/>
  <c r="B34" i="1" s="1"/>
  <c r="C34" i="1"/>
  <c r="D34" i="1"/>
  <c r="E34" i="1" s="1"/>
  <c r="F34" i="1"/>
  <c r="G34" i="1" s="1"/>
  <c r="H34" i="1"/>
  <c r="I34" i="1"/>
  <c r="J34" i="1"/>
  <c r="K34" i="1"/>
  <c r="L34" i="1" s="1"/>
  <c r="A35" i="1"/>
  <c r="B35" i="1" s="1"/>
  <c r="C35" i="1"/>
  <c r="D35" i="1"/>
  <c r="E35" i="1" s="1"/>
  <c r="F35" i="1"/>
  <c r="G35" i="1" s="1"/>
  <c r="H35" i="1"/>
  <c r="I35" i="1"/>
  <c r="J35" i="1"/>
  <c r="Q35" i="1" s="1"/>
  <c r="K35" i="1"/>
  <c r="L35" i="1" s="1"/>
  <c r="A36" i="1"/>
  <c r="B36" i="1" s="1"/>
  <c r="AF36" i="1" s="1"/>
  <c r="C36" i="1"/>
  <c r="D36" i="1"/>
  <c r="E36" i="1" s="1"/>
  <c r="F36" i="1"/>
  <c r="G36" i="1" s="1"/>
  <c r="H36" i="1"/>
  <c r="I36" i="1"/>
  <c r="J36" i="1"/>
  <c r="R36" i="1" s="1"/>
  <c r="K36" i="1"/>
  <c r="L36" i="1" s="1"/>
  <c r="A37" i="1"/>
  <c r="B37" i="1" s="1"/>
  <c r="C37" i="1"/>
  <c r="D37" i="1"/>
  <c r="E37" i="1" s="1"/>
  <c r="F37" i="1"/>
  <c r="G37" i="1" s="1"/>
  <c r="H37" i="1"/>
  <c r="I37" i="1"/>
  <c r="J37" i="1"/>
  <c r="R37" i="1" s="1"/>
  <c r="K37" i="1"/>
  <c r="L37" i="1" s="1"/>
  <c r="A38" i="1"/>
  <c r="B38" i="1" s="1"/>
  <c r="C38" i="1"/>
  <c r="D38" i="1"/>
  <c r="E38" i="1" s="1"/>
  <c r="F38" i="1"/>
  <c r="G38" i="1" s="1"/>
  <c r="H38" i="1"/>
  <c r="I38" i="1"/>
  <c r="J38" i="1"/>
  <c r="K38" i="1"/>
  <c r="L38" i="1" s="1"/>
  <c r="A39" i="1"/>
  <c r="B39" i="1" s="1"/>
  <c r="C39" i="1"/>
  <c r="D39" i="1"/>
  <c r="E39" i="1" s="1"/>
  <c r="F39" i="1"/>
  <c r="G39" i="1" s="1"/>
  <c r="H39" i="1"/>
  <c r="I39" i="1"/>
  <c r="J39" i="1"/>
  <c r="Q39" i="1" s="1"/>
  <c r="K39" i="1"/>
  <c r="L39" i="1" s="1"/>
  <c r="A40" i="1"/>
  <c r="B40" i="1" s="1"/>
  <c r="C40" i="1"/>
  <c r="D40" i="1"/>
  <c r="E40" i="1" s="1"/>
  <c r="F40" i="1"/>
  <c r="G40" i="1" s="1"/>
  <c r="H40" i="1"/>
  <c r="I40" i="1"/>
  <c r="J40" i="1"/>
  <c r="K40" i="1"/>
  <c r="L40" i="1" s="1"/>
  <c r="A41" i="1"/>
  <c r="B41" i="1" s="1"/>
  <c r="C41" i="1"/>
  <c r="D41" i="1"/>
  <c r="E41" i="1" s="1"/>
  <c r="F41" i="1"/>
  <c r="G41" i="1" s="1"/>
  <c r="H41" i="1"/>
  <c r="I41" i="1"/>
  <c r="J41" i="1"/>
  <c r="R41" i="1" s="1"/>
  <c r="K41" i="1"/>
  <c r="L41" i="1" s="1"/>
  <c r="A42" i="1"/>
  <c r="B42" i="1" s="1"/>
  <c r="C42" i="1"/>
  <c r="D42" i="1"/>
  <c r="E42" i="1" s="1"/>
  <c r="F42" i="1"/>
  <c r="G42" i="1" s="1"/>
  <c r="H42" i="1"/>
  <c r="I42" i="1"/>
  <c r="J42" i="1"/>
  <c r="M42" i="1" s="1"/>
  <c r="K42" i="1"/>
  <c r="L42" i="1" s="1"/>
  <c r="A43" i="1"/>
  <c r="B43" i="1" s="1"/>
  <c r="C43" i="1"/>
  <c r="D43" i="1"/>
  <c r="E43" i="1" s="1"/>
  <c r="F43" i="1"/>
  <c r="G43" i="1" s="1"/>
  <c r="H43" i="1"/>
  <c r="I43" i="1"/>
  <c r="J43" i="1"/>
  <c r="M43" i="1" s="1"/>
  <c r="K43" i="1"/>
  <c r="L43" i="1" s="1"/>
  <c r="A44" i="1"/>
  <c r="B44" i="1" s="1"/>
  <c r="AG44" i="1" s="1"/>
  <c r="C44" i="1"/>
  <c r="D44" i="1"/>
  <c r="E44" i="1" s="1"/>
  <c r="F44" i="1"/>
  <c r="G44" i="1" s="1"/>
  <c r="H44" i="1"/>
  <c r="I44" i="1"/>
  <c r="J44" i="1"/>
  <c r="M44" i="1" s="1"/>
  <c r="N44" i="1" s="1"/>
  <c r="BC44" i="1" s="1"/>
  <c r="BD44" i="1" s="1"/>
  <c r="K44" i="1"/>
  <c r="L44" i="1" s="1"/>
  <c r="A45" i="1"/>
  <c r="B45" i="1" s="1"/>
  <c r="C45" i="1"/>
  <c r="D45" i="1"/>
  <c r="E45" i="1" s="1"/>
  <c r="F45" i="1"/>
  <c r="G45" i="1" s="1"/>
  <c r="H45" i="1"/>
  <c r="I45" i="1"/>
  <c r="J45" i="1"/>
  <c r="R45" i="1" s="1"/>
  <c r="K45" i="1"/>
  <c r="L45" i="1" s="1"/>
  <c r="A46" i="1"/>
  <c r="B46" i="1" s="1"/>
  <c r="C46" i="1"/>
  <c r="D46" i="1"/>
  <c r="E46" i="1" s="1"/>
  <c r="F46" i="1"/>
  <c r="G46" i="1" s="1"/>
  <c r="H46" i="1"/>
  <c r="I46" i="1"/>
  <c r="J46" i="1"/>
  <c r="K46" i="1"/>
  <c r="L46" i="1" s="1"/>
  <c r="A47" i="1"/>
  <c r="B47" i="1" s="1"/>
  <c r="C47" i="1"/>
  <c r="D47" i="1"/>
  <c r="E47" i="1" s="1"/>
  <c r="F47" i="1"/>
  <c r="G47" i="1" s="1"/>
  <c r="H47" i="1"/>
  <c r="I47" i="1"/>
  <c r="J47" i="1"/>
  <c r="Q47" i="1" s="1"/>
  <c r="K47" i="1"/>
  <c r="L47" i="1" s="1"/>
  <c r="A48" i="1"/>
  <c r="B48" i="1" s="1"/>
  <c r="C48" i="1"/>
  <c r="D48" i="1"/>
  <c r="E48" i="1" s="1"/>
  <c r="F48" i="1"/>
  <c r="G48" i="1" s="1"/>
  <c r="H48" i="1"/>
  <c r="I48" i="1"/>
  <c r="J48" i="1"/>
  <c r="K48" i="1"/>
  <c r="L48" i="1" s="1"/>
  <c r="A49" i="1"/>
  <c r="B49" i="1" s="1"/>
  <c r="C49" i="1"/>
  <c r="D49" i="1"/>
  <c r="E49" i="1" s="1"/>
  <c r="F49" i="1"/>
  <c r="G49" i="1" s="1"/>
  <c r="H49" i="1"/>
  <c r="I49" i="1"/>
  <c r="J49" i="1"/>
  <c r="K49" i="1"/>
  <c r="L49" i="1" s="1"/>
  <c r="A50" i="1"/>
  <c r="B50" i="1" s="1"/>
  <c r="C50" i="1"/>
  <c r="D50" i="1"/>
  <c r="E50" i="1" s="1"/>
  <c r="F50" i="1"/>
  <c r="G50" i="1" s="1"/>
  <c r="H50" i="1"/>
  <c r="I50" i="1"/>
  <c r="J50" i="1"/>
  <c r="K50" i="1"/>
  <c r="L50" i="1" s="1"/>
  <c r="A51" i="1"/>
  <c r="B51" i="1" s="1"/>
  <c r="C51" i="1"/>
  <c r="D51" i="1"/>
  <c r="E51" i="1" s="1"/>
  <c r="F51" i="1"/>
  <c r="G51" i="1" s="1"/>
  <c r="H51" i="1"/>
  <c r="I51" i="1"/>
  <c r="J51" i="1"/>
  <c r="K51" i="1"/>
  <c r="L51" i="1" s="1"/>
  <c r="A52" i="1"/>
  <c r="B52" i="1" s="1"/>
  <c r="C52" i="1"/>
  <c r="D52" i="1"/>
  <c r="E52" i="1" s="1"/>
  <c r="F52" i="1"/>
  <c r="G52" i="1" s="1"/>
  <c r="H52" i="1"/>
  <c r="I52" i="1"/>
  <c r="J52" i="1"/>
  <c r="K52" i="1"/>
  <c r="L52" i="1" s="1"/>
  <c r="A53" i="1"/>
  <c r="B53" i="1" s="1"/>
  <c r="C53" i="1"/>
  <c r="D53" i="1"/>
  <c r="E53" i="1" s="1"/>
  <c r="F53" i="1"/>
  <c r="G53" i="1" s="1"/>
  <c r="H53" i="1"/>
  <c r="I53" i="1"/>
  <c r="J53" i="1"/>
  <c r="Q53" i="1" s="1"/>
  <c r="K53" i="1"/>
  <c r="L53" i="1" s="1"/>
  <c r="A54" i="1"/>
  <c r="B54" i="1" s="1"/>
  <c r="C54" i="1"/>
  <c r="D54" i="1"/>
  <c r="E54" i="1" s="1"/>
  <c r="F54" i="1"/>
  <c r="G54" i="1" s="1"/>
  <c r="H54" i="1"/>
  <c r="I54" i="1"/>
  <c r="J54" i="1"/>
  <c r="M54" i="1" s="1"/>
  <c r="K54" i="1"/>
  <c r="L54" i="1" s="1"/>
  <c r="A55" i="1"/>
  <c r="B55" i="1" s="1"/>
  <c r="C55" i="1"/>
  <c r="D55" i="1"/>
  <c r="E55" i="1" s="1"/>
  <c r="F55" i="1"/>
  <c r="G55" i="1" s="1"/>
  <c r="H55" i="1"/>
  <c r="I55" i="1"/>
  <c r="J55" i="1"/>
  <c r="K55" i="1"/>
  <c r="L55" i="1" s="1"/>
  <c r="BU55" i="1" s="1"/>
  <c r="A56" i="1"/>
  <c r="B56" i="1" s="1"/>
  <c r="C56" i="1"/>
  <c r="D56" i="1"/>
  <c r="E56" i="1" s="1"/>
  <c r="F56" i="1"/>
  <c r="G56" i="1" s="1"/>
  <c r="H56" i="1"/>
  <c r="I56" i="1"/>
  <c r="J56" i="1"/>
  <c r="R56" i="1" s="1"/>
  <c r="K56" i="1"/>
  <c r="L56" i="1" s="1"/>
  <c r="BU56" i="1" s="1"/>
  <c r="A57" i="1"/>
  <c r="B57" i="1" s="1"/>
  <c r="C57" i="1"/>
  <c r="D57" i="1"/>
  <c r="E57" i="1" s="1"/>
  <c r="F57" i="1"/>
  <c r="G57" i="1" s="1"/>
  <c r="H57" i="1"/>
  <c r="I57" i="1"/>
  <c r="J57" i="1"/>
  <c r="Q57" i="1" s="1"/>
  <c r="K57" i="1"/>
  <c r="L57" i="1" s="1"/>
  <c r="A58" i="1"/>
  <c r="B58" i="1" s="1"/>
  <c r="C58" i="1"/>
  <c r="D58" i="1"/>
  <c r="E58" i="1" s="1"/>
  <c r="F58" i="1"/>
  <c r="G58" i="1" s="1"/>
  <c r="H58" i="1"/>
  <c r="I58" i="1"/>
  <c r="J58" i="1"/>
  <c r="K58" i="1"/>
  <c r="L58" i="1" s="1"/>
  <c r="A59" i="1"/>
  <c r="B59" i="1" s="1"/>
  <c r="C59" i="1"/>
  <c r="D59" i="1"/>
  <c r="E59" i="1" s="1"/>
  <c r="F59" i="1"/>
  <c r="G59" i="1" s="1"/>
  <c r="H59" i="1"/>
  <c r="I59" i="1"/>
  <c r="J59" i="1"/>
  <c r="K59" i="1"/>
  <c r="L59" i="1" s="1"/>
  <c r="A60" i="1"/>
  <c r="B60" i="1" s="1"/>
  <c r="C60" i="1"/>
  <c r="D60" i="1"/>
  <c r="E60" i="1" s="1"/>
  <c r="F60" i="1"/>
  <c r="G60" i="1" s="1"/>
  <c r="H60" i="1"/>
  <c r="I60" i="1"/>
  <c r="J60" i="1"/>
  <c r="R60" i="1" s="1"/>
  <c r="K60" i="1"/>
  <c r="L60" i="1" s="1"/>
  <c r="A61" i="1"/>
  <c r="B61" i="1" s="1"/>
  <c r="C61" i="1"/>
  <c r="D61" i="1"/>
  <c r="E61" i="1" s="1"/>
  <c r="F61" i="1"/>
  <c r="G61" i="1" s="1"/>
  <c r="H61" i="1"/>
  <c r="I61" i="1"/>
  <c r="J61" i="1"/>
  <c r="Q61" i="1" s="1"/>
  <c r="K61" i="1"/>
  <c r="L61" i="1" s="1"/>
  <c r="A62" i="1"/>
  <c r="B62" i="1" s="1"/>
  <c r="C62" i="1"/>
  <c r="D62" i="1"/>
  <c r="E62" i="1" s="1"/>
  <c r="F62" i="1"/>
  <c r="G62" i="1" s="1"/>
  <c r="H62" i="1"/>
  <c r="I62" i="1"/>
  <c r="J62" i="1"/>
  <c r="Q62" i="1" s="1"/>
  <c r="K62" i="1"/>
  <c r="L62" i="1" s="1"/>
  <c r="A63" i="1"/>
  <c r="B63" i="1" s="1"/>
  <c r="C63" i="1"/>
  <c r="D63" i="1"/>
  <c r="E63" i="1" s="1"/>
  <c r="F63" i="1"/>
  <c r="G63" i="1" s="1"/>
  <c r="H63" i="1"/>
  <c r="I63" i="1"/>
  <c r="J63" i="1"/>
  <c r="K63" i="1"/>
  <c r="L63" i="1" s="1"/>
  <c r="A64" i="1"/>
  <c r="B64" i="1" s="1"/>
  <c r="C64" i="1"/>
  <c r="D64" i="1"/>
  <c r="E64" i="1" s="1"/>
  <c r="F64" i="1"/>
  <c r="G64" i="1" s="1"/>
  <c r="H64" i="1"/>
  <c r="I64" i="1"/>
  <c r="J64" i="1"/>
  <c r="R64" i="1" s="1"/>
  <c r="K64" i="1"/>
  <c r="L64" i="1" s="1"/>
  <c r="BU64" i="1" s="1"/>
  <c r="A65" i="1"/>
  <c r="B65" i="1" s="1"/>
  <c r="C65" i="1"/>
  <c r="D65" i="1"/>
  <c r="E65" i="1" s="1"/>
  <c r="F65" i="1"/>
  <c r="G65" i="1" s="1"/>
  <c r="H65" i="1"/>
  <c r="I65" i="1"/>
  <c r="J65" i="1"/>
  <c r="Q65" i="1" s="1"/>
  <c r="K65" i="1"/>
  <c r="L65" i="1" s="1"/>
  <c r="A66" i="1"/>
  <c r="B66" i="1" s="1"/>
  <c r="C66" i="1"/>
  <c r="D66" i="1"/>
  <c r="E66" i="1" s="1"/>
  <c r="F66" i="1"/>
  <c r="G66" i="1" s="1"/>
  <c r="H66" i="1"/>
  <c r="I66" i="1"/>
  <c r="J66" i="1"/>
  <c r="K66" i="1"/>
  <c r="L66" i="1" s="1"/>
  <c r="A67" i="1"/>
  <c r="B67" i="1" s="1"/>
  <c r="C67" i="1"/>
  <c r="D67" i="1"/>
  <c r="E67" i="1" s="1"/>
  <c r="F67" i="1"/>
  <c r="G67" i="1" s="1"/>
  <c r="H67" i="1"/>
  <c r="I67" i="1"/>
  <c r="J67" i="1"/>
  <c r="K67" i="1"/>
  <c r="L67" i="1" s="1"/>
  <c r="A68" i="1"/>
  <c r="B68" i="1" s="1"/>
  <c r="AF68" i="1" s="1"/>
  <c r="C68" i="1"/>
  <c r="D68" i="1"/>
  <c r="E68" i="1" s="1"/>
  <c r="F68" i="1"/>
  <c r="G68" i="1" s="1"/>
  <c r="H68" i="1"/>
  <c r="I68" i="1"/>
  <c r="J68" i="1"/>
  <c r="R68" i="1" s="1"/>
  <c r="K68" i="1"/>
  <c r="L68" i="1" s="1"/>
  <c r="A69" i="1"/>
  <c r="B69" i="1" s="1"/>
  <c r="C69" i="1"/>
  <c r="D69" i="1"/>
  <c r="E69" i="1" s="1"/>
  <c r="F69" i="1"/>
  <c r="G69" i="1" s="1"/>
  <c r="H69" i="1"/>
  <c r="I69" i="1"/>
  <c r="J69" i="1"/>
  <c r="Q69" i="1" s="1"/>
  <c r="K69" i="1"/>
  <c r="L69" i="1" s="1"/>
  <c r="A70" i="1"/>
  <c r="B70" i="1" s="1"/>
  <c r="C70" i="1"/>
  <c r="D70" i="1"/>
  <c r="E70" i="1" s="1"/>
  <c r="F70" i="1"/>
  <c r="G70" i="1" s="1"/>
  <c r="H70" i="1"/>
  <c r="I70" i="1"/>
  <c r="J70" i="1"/>
  <c r="Q70" i="1" s="1"/>
  <c r="K70" i="1"/>
  <c r="L70" i="1" s="1"/>
  <c r="A71" i="1"/>
  <c r="B71" i="1" s="1"/>
  <c r="C71" i="1"/>
  <c r="D71" i="1"/>
  <c r="E71" i="1" s="1"/>
  <c r="F71" i="1"/>
  <c r="G71" i="1" s="1"/>
  <c r="H71" i="1"/>
  <c r="I71" i="1"/>
  <c r="J71" i="1"/>
  <c r="M71" i="1" s="1"/>
  <c r="K71" i="1"/>
  <c r="L71" i="1" s="1"/>
  <c r="A72" i="1"/>
  <c r="B72" i="1" s="1"/>
  <c r="C72" i="1"/>
  <c r="D72" i="1"/>
  <c r="E72" i="1" s="1"/>
  <c r="F72" i="1"/>
  <c r="G72" i="1" s="1"/>
  <c r="H72" i="1"/>
  <c r="I72" i="1"/>
  <c r="J72" i="1"/>
  <c r="R72" i="1" s="1"/>
  <c r="K72" i="1"/>
  <c r="L72" i="1" s="1"/>
  <c r="BU72" i="1" s="1"/>
  <c r="A73" i="1"/>
  <c r="B73" i="1" s="1"/>
  <c r="C73" i="1"/>
  <c r="D73" i="1"/>
  <c r="E73" i="1" s="1"/>
  <c r="F73" i="1"/>
  <c r="G73" i="1" s="1"/>
  <c r="H73" i="1"/>
  <c r="I73" i="1"/>
  <c r="J73" i="1"/>
  <c r="Q73" i="1" s="1"/>
  <c r="K73" i="1"/>
  <c r="L73" i="1" s="1"/>
  <c r="A74" i="1"/>
  <c r="B74" i="1" s="1"/>
  <c r="C74" i="1"/>
  <c r="D74" i="1"/>
  <c r="E74" i="1" s="1"/>
  <c r="F74" i="1"/>
  <c r="G74" i="1" s="1"/>
  <c r="H74" i="1"/>
  <c r="I74" i="1"/>
  <c r="J74" i="1"/>
  <c r="K74" i="1"/>
  <c r="L74" i="1" s="1"/>
  <c r="BU74" i="1" s="1"/>
  <c r="A75" i="1"/>
  <c r="B75" i="1" s="1"/>
  <c r="C75" i="1"/>
  <c r="D75" i="1"/>
  <c r="E75" i="1" s="1"/>
  <c r="F75" i="1"/>
  <c r="G75" i="1" s="1"/>
  <c r="H75" i="1"/>
  <c r="I75" i="1"/>
  <c r="J75" i="1"/>
  <c r="K75" i="1"/>
  <c r="L75" i="1" s="1"/>
  <c r="BU75" i="1" s="1"/>
  <c r="A76" i="1"/>
  <c r="B76" i="1" s="1"/>
  <c r="AG76" i="1" s="1"/>
  <c r="C76" i="1"/>
  <c r="D76" i="1"/>
  <c r="E76" i="1" s="1"/>
  <c r="F76" i="1"/>
  <c r="G76" i="1" s="1"/>
  <c r="H76" i="1"/>
  <c r="I76" i="1"/>
  <c r="J76" i="1"/>
  <c r="R76" i="1" s="1"/>
  <c r="K76" i="1"/>
  <c r="L76" i="1" s="1"/>
  <c r="BU76" i="1" s="1"/>
  <c r="A77" i="1"/>
  <c r="B77" i="1" s="1"/>
  <c r="C77" i="1"/>
  <c r="D77" i="1"/>
  <c r="E77" i="1" s="1"/>
  <c r="F77" i="1"/>
  <c r="G77" i="1" s="1"/>
  <c r="H77" i="1"/>
  <c r="I77" i="1"/>
  <c r="J77" i="1"/>
  <c r="Q77" i="1" s="1"/>
  <c r="K77" i="1"/>
  <c r="L77" i="1" s="1"/>
  <c r="A78" i="1"/>
  <c r="B78" i="1" s="1"/>
  <c r="C78" i="1"/>
  <c r="D78" i="1"/>
  <c r="E78" i="1" s="1"/>
  <c r="F78" i="1"/>
  <c r="G78" i="1" s="1"/>
  <c r="H78" i="1"/>
  <c r="I78" i="1"/>
  <c r="J78" i="1"/>
  <c r="K78" i="1"/>
  <c r="L78" i="1" s="1"/>
  <c r="A79" i="1"/>
  <c r="B79" i="1" s="1"/>
  <c r="C79" i="1"/>
  <c r="D79" i="1"/>
  <c r="E79" i="1" s="1"/>
  <c r="F79" i="1"/>
  <c r="G79" i="1" s="1"/>
  <c r="H79" i="1"/>
  <c r="I79" i="1"/>
  <c r="J79" i="1"/>
  <c r="K79" i="1"/>
  <c r="L79" i="1" s="1"/>
  <c r="A80" i="1"/>
  <c r="B80" i="1" s="1"/>
  <c r="C80" i="1"/>
  <c r="D80" i="1"/>
  <c r="E80" i="1" s="1"/>
  <c r="F80" i="1"/>
  <c r="G80" i="1" s="1"/>
  <c r="H80" i="1"/>
  <c r="I80" i="1"/>
  <c r="J80" i="1"/>
  <c r="R80" i="1" s="1"/>
  <c r="K80" i="1"/>
  <c r="L80" i="1" s="1"/>
  <c r="A81" i="1"/>
  <c r="B81" i="1" s="1"/>
  <c r="C81" i="1"/>
  <c r="D81" i="1"/>
  <c r="E81" i="1" s="1"/>
  <c r="F81" i="1"/>
  <c r="G81" i="1" s="1"/>
  <c r="H81" i="1"/>
  <c r="I81" i="1"/>
  <c r="J81" i="1"/>
  <c r="Q81" i="1" s="1"/>
  <c r="K81" i="1"/>
  <c r="L81" i="1" s="1"/>
  <c r="A82" i="1"/>
  <c r="B82" i="1" s="1"/>
  <c r="C82" i="1"/>
  <c r="D82" i="1"/>
  <c r="E82" i="1" s="1"/>
  <c r="F82" i="1"/>
  <c r="G82" i="1" s="1"/>
  <c r="H82" i="1"/>
  <c r="I82" i="1"/>
  <c r="J82" i="1"/>
  <c r="R82" i="1" s="1"/>
  <c r="K82" i="1"/>
  <c r="L82" i="1" s="1"/>
  <c r="A83" i="1"/>
  <c r="B83" i="1" s="1"/>
  <c r="C83" i="1"/>
  <c r="D83" i="1"/>
  <c r="E83" i="1" s="1"/>
  <c r="F83" i="1"/>
  <c r="G83" i="1" s="1"/>
  <c r="H83" i="1"/>
  <c r="I83" i="1"/>
  <c r="J83" i="1"/>
  <c r="K83" i="1"/>
  <c r="L83" i="1" s="1"/>
  <c r="A84" i="1"/>
  <c r="B84" i="1" s="1"/>
  <c r="C84" i="1"/>
  <c r="D84" i="1"/>
  <c r="E84" i="1" s="1"/>
  <c r="F84" i="1"/>
  <c r="G84" i="1" s="1"/>
  <c r="H84" i="1"/>
  <c r="I84" i="1"/>
  <c r="J84" i="1"/>
  <c r="R84" i="1" s="1"/>
  <c r="K84" i="1"/>
  <c r="L84" i="1" s="1"/>
  <c r="A85" i="1"/>
  <c r="B85" i="1" s="1"/>
  <c r="C85" i="1"/>
  <c r="D85" i="1"/>
  <c r="E85" i="1" s="1"/>
  <c r="F85" i="1"/>
  <c r="G85" i="1" s="1"/>
  <c r="H85" i="1"/>
  <c r="I85" i="1"/>
  <c r="J85" i="1"/>
  <c r="Q85" i="1" s="1"/>
  <c r="K85" i="1"/>
  <c r="L85" i="1" s="1"/>
  <c r="A86" i="1"/>
  <c r="B86" i="1" s="1"/>
  <c r="C86" i="1"/>
  <c r="D86" i="1"/>
  <c r="E86" i="1" s="1"/>
  <c r="F86" i="1"/>
  <c r="G86" i="1" s="1"/>
  <c r="H86" i="1"/>
  <c r="I86" i="1"/>
  <c r="J86" i="1"/>
  <c r="K86" i="1"/>
  <c r="L86" i="1" s="1"/>
  <c r="A87" i="1"/>
  <c r="B87" i="1" s="1"/>
  <c r="C87" i="1"/>
  <c r="D87" i="1"/>
  <c r="E87" i="1" s="1"/>
  <c r="F87" i="1"/>
  <c r="G87" i="1" s="1"/>
  <c r="H87" i="1"/>
  <c r="I87" i="1"/>
  <c r="J87" i="1"/>
  <c r="K87" i="1"/>
  <c r="L87" i="1" s="1"/>
  <c r="A88" i="1"/>
  <c r="B88" i="1" s="1"/>
  <c r="C88" i="1"/>
  <c r="D88" i="1"/>
  <c r="E88" i="1" s="1"/>
  <c r="F88" i="1"/>
  <c r="G88" i="1" s="1"/>
  <c r="H88" i="1"/>
  <c r="I88" i="1"/>
  <c r="J88" i="1"/>
  <c r="Q88" i="1" s="1"/>
  <c r="K88" i="1"/>
  <c r="L88" i="1" s="1"/>
  <c r="A89" i="1"/>
  <c r="B89" i="1" s="1"/>
  <c r="C89" i="1"/>
  <c r="D89" i="1"/>
  <c r="E89" i="1" s="1"/>
  <c r="F89" i="1"/>
  <c r="G89" i="1" s="1"/>
  <c r="H89" i="1"/>
  <c r="I89" i="1"/>
  <c r="J89" i="1"/>
  <c r="K89" i="1"/>
  <c r="L89" i="1" s="1"/>
  <c r="A90" i="1"/>
  <c r="B90" i="1" s="1"/>
  <c r="C90" i="1"/>
  <c r="D90" i="1"/>
  <c r="E90" i="1" s="1"/>
  <c r="F90" i="1"/>
  <c r="G90" i="1" s="1"/>
  <c r="H90" i="1"/>
  <c r="I90" i="1"/>
  <c r="J90" i="1"/>
  <c r="Q90" i="1" s="1"/>
  <c r="K90" i="1"/>
  <c r="L90" i="1" s="1"/>
  <c r="A91" i="1"/>
  <c r="B91" i="1" s="1"/>
  <c r="C91" i="1"/>
  <c r="D91" i="1"/>
  <c r="E91" i="1" s="1"/>
  <c r="F91" i="1"/>
  <c r="G91" i="1" s="1"/>
  <c r="H91" i="1"/>
  <c r="I91" i="1"/>
  <c r="J91" i="1"/>
  <c r="K91" i="1"/>
  <c r="L91" i="1" s="1"/>
  <c r="A92" i="1"/>
  <c r="B92" i="1" s="1"/>
  <c r="C92" i="1"/>
  <c r="D92" i="1"/>
  <c r="E92" i="1" s="1"/>
  <c r="F92" i="1"/>
  <c r="G92" i="1" s="1"/>
  <c r="H92" i="1"/>
  <c r="I92" i="1"/>
  <c r="J92" i="1"/>
  <c r="K92" i="1"/>
  <c r="L92" i="1" s="1"/>
  <c r="A93" i="1"/>
  <c r="B93" i="1" s="1"/>
  <c r="C93" i="1"/>
  <c r="D93" i="1"/>
  <c r="E93" i="1" s="1"/>
  <c r="F93" i="1"/>
  <c r="G93" i="1" s="1"/>
  <c r="H93" i="1"/>
  <c r="I93" i="1"/>
  <c r="J93" i="1"/>
  <c r="K93" i="1"/>
  <c r="L93" i="1" s="1"/>
  <c r="A94" i="1"/>
  <c r="B94" i="1" s="1"/>
  <c r="C94" i="1"/>
  <c r="D94" i="1"/>
  <c r="E94" i="1" s="1"/>
  <c r="F94" i="1"/>
  <c r="G94" i="1" s="1"/>
  <c r="H94" i="1"/>
  <c r="I94" i="1"/>
  <c r="J94" i="1"/>
  <c r="Q94" i="1" s="1"/>
  <c r="K94" i="1"/>
  <c r="L94" i="1" s="1"/>
  <c r="A95" i="1"/>
  <c r="B95" i="1" s="1"/>
  <c r="C95" i="1"/>
  <c r="D95" i="1"/>
  <c r="E95" i="1" s="1"/>
  <c r="F95" i="1"/>
  <c r="G95" i="1" s="1"/>
  <c r="H95" i="1"/>
  <c r="I95" i="1"/>
  <c r="J95" i="1"/>
  <c r="K95" i="1"/>
  <c r="L95" i="1" s="1"/>
  <c r="A96" i="1"/>
  <c r="B96" i="1" s="1"/>
  <c r="C96" i="1"/>
  <c r="D96" i="1"/>
  <c r="E96" i="1" s="1"/>
  <c r="F96" i="1"/>
  <c r="G96" i="1" s="1"/>
  <c r="H96" i="1"/>
  <c r="I96" i="1"/>
  <c r="J96" i="1"/>
  <c r="Q96" i="1" s="1"/>
  <c r="K96" i="1"/>
  <c r="L96" i="1" s="1"/>
  <c r="BU96" i="1" s="1"/>
  <c r="A97" i="1"/>
  <c r="B97" i="1" s="1"/>
  <c r="C97" i="1"/>
  <c r="D97" i="1"/>
  <c r="E97" i="1" s="1"/>
  <c r="F97" i="1"/>
  <c r="G97" i="1" s="1"/>
  <c r="H97" i="1"/>
  <c r="I97" i="1"/>
  <c r="J97" i="1"/>
  <c r="M97" i="1" s="1"/>
  <c r="K97" i="1"/>
  <c r="L97" i="1" s="1"/>
  <c r="A98" i="1"/>
  <c r="B98" i="1" s="1"/>
  <c r="C98" i="1"/>
  <c r="D98" i="1"/>
  <c r="E98" i="1" s="1"/>
  <c r="F98" i="1"/>
  <c r="G98" i="1" s="1"/>
  <c r="H98" i="1"/>
  <c r="I98" i="1"/>
  <c r="J98" i="1"/>
  <c r="Q98" i="1" s="1"/>
  <c r="K98" i="1"/>
  <c r="L98" i="1" s="1"/>
  <c r="A99" i="1"/>
  <c r="B99" i="1" s="1"/>
  <c r="C99" i="1"/>
  <c r="D99" i="1"/>
  <c r="E99" i="1" s="1"/>
  <c r="F99" i="1"/>
  <c r="G99" i="1" s="1"/>
  <c r="H99" i="1"/>
  <c r="I99" i="1"/>
  <c r="J99" i="1"/>
  <c r="R99" i="1" s="1"/>
  <c r="K99" i="1"/>
  <c r="L99" i="1" s="1"/>
  <c r="BU99" i="1" s="1"/>
  <c r="A100" i="1"/>
  <c r="B100" i="1" s="1"/>
  <c r="AF100" i="1" s="1"/>
  <c r="C100" i="1"/>
  <c r="D100" i="1"/>
  <c r="E100" i="1" s="1"/>
  <c r="F100" i="1"/>
  <c r="G100" i="1" s="1"/>
  <c r="H100" i="1"/>
  <c r="I100" i="1"/>
  <c r="J100" i="1"/>
  <c r="K100" i="1"/>
  <c r="L100" i="1" s="1"/>
  <c r="A101" i="1"/>
  <c r="B101" i="1" s="1"/>
  <c r="C101" i="1"/>
  <c r="D101" i="1"/>
  <c r="E101" i="1" s="1"/>
  <c r="F101" i="1"/>
  <c r="G101" i="1" s="1"/>
  <c r="H101" i="1"/>
  <c r="I101" i="1"/>
  <c r="J101" i="1"/>
  <c r="K101" i="1"/>
  <c r="L101" i="1" s="1"/>
  <c r="A102" i="1"/>
  <c r="B102" i="1" s="1"/>
  <c r="C102" i="1"/>
  <c r="D102" i="1"/>
  <c r="E102" i="1" s="1"/>
  <c r="F102" i="1"/>
  <c r="G102" i="1" s="1"/>
  <c r="H102" i="1"/>
  <c r="I102" i="1"/>
  <c r="J102" i="1"/>
  <c r="M102" i="1" s="1"/>
  <c r="K102" i="1"/>
  <c r="L102" i="1" s="1"/>
  <c r="BU102" i="1" s="1"/>
  <c r="A103" i="1"/>
  <c r="B103" i="1" s="1"/>
  <c r="C103" i="1"/>
  <c r="D103" i="1"/>
  <c r="E103" i="1" s="1"/>
  <c r="F103" i="1"/>
  <c r="G103" i="1" s="1"/>
  <c r="H103" i="1"/>
  <c r="I103" i="1"/>
  <c r="J103" i="1"/>
  <c r="K103" i="1"/>
  <c r="L103" i="1" s="1"/>
  <c r="A104" i="1"/>
  <c r="B104" i="1" s="1"/>
  <c r="C104" i="1"/>
  <c r="D104" i="1"/>
  <c r="E104" i="1" s="1"/>
  <c r="F104" i="1"/>
  <c r="G104" i="1" s="1"/>
  <c r="H104" i="1"/>
  <c r="I104" i="1"/>
  <c r="J104" i="1"/>
  <c r="Q104" i="1" s="1"/>
  <c r="K104" i="1"/>
  <c r="L104" i="1" s="1"/>
  <c r="A105" i="1"/>
  <c r="B105" i="1" s="1"/>
  <c r="C105" i="1"/>
  <c r="D105" i="1"/>
  <c r="E105" i="1" s="1"/>
  <c r="F105" i="1"/>
  <c r="G105" i="1" s="1"/>
  <c r="H105" i="1"/>
  <c r="I105" i="1"/>
  <c r="J105" i="1"/>
  <c r="K105" i="1"/>
  <c r="L105" i="1" s="1"/>
  <c r="A106" i="1"/>
  <c r="B106" i="1" s="1"/>
  <c r="C106" i="1"/>
  <c r="D106" i="1"/>
  <c r="E106" i="1" s="1"/>
  <c r="F106" i="1"/>
  <c r="G106" i="1" s="1"/>
  <c r="H106" i="1"/>
  <c r="I106" i="1"/>
  <c r="J106" i="1"/>
  <c r="K106" i="1"/>
  <c r="L106" i="1" s="1"/>
  <c r="A107" i="1"/>
  <c r="B107" i="1" s="1"/>
  <c r="C107" i="1"/>
  <c r="D107" i="1"/>
  <c r="E107" i="1" s="1"/>
  <c r="F107" i="1"/>
  <c r="G107" i="1" s="1"/>
  <c r="H107" i="1"/>
  <c r="I107" i="1"/>
  <c r="J107" i="1"/>
  <c r="K107" i="1"/>
  <c r="L107" i="1" s="1"/>
  <c r="BU107" i="1" s="1"/>
  <c r="A108" i="1"/>
  <c r="B108" i="1" s="1"/>
  <c r="AG108" i="1" s="1"/>
  <c r="C108" i="1"/>
  <c r="D108" i="1"/>
  <c r="E108" i="1" s="1"/>
  <c r="F108" i="1"/>
  <c r="G108" i="1" s="1"/>
  <c r="H108" i="1"/>
  <c r="I108" i="1"/>
  <c r="J108" i="1"/>
  <c r="M108" i="1" s="1"/>
  <c r="K108" i="1"/>
  <c r="L108" i="1" s="1"/>
  <c r="A109" i="1"/>
  <c r="B109" i="1" s="1"/>
  <c r="C109" i="1"/>
  <c r="D109" i="1"/>
  <c r="E109" i="1" s="1"/>
  <c r="F109" i="1"/>
  <c r="G109" i="1" s="1"/>
  <c r="H109" i="1"/>
  <c r="I109" i="1"/>
  <c r="J109" i="1"/>
  <c r="K109" i="1"/>
  <c r="L109" i="1" s="1"/>
  <c r="A110" i="1"/>
  <c r="B110" i="1" s="1"/>
  <c r="C110" i="1"/>
  <c r="D110" i="1"/>
  <c r="E110" i="1" s="1"/>
  <c r="F110" i="1"/>
  <c r="G110" i="1" s="1"/>
  <c r="H110" i="1"/>
  <c r="I110" i="1"/>
  <c r="J110" i="1"/>
  <c r="K110" i="1"/>
  <c r="L110" i="1" s="1"/>
  <c r="A111" i="1"/>
  <c r="B111" i="1" s="1"/>
  <c r="C111" i="1"/>
  <c r="D111" i="1"/>
  <c r="E111" i="1" s="1"/>
  <c r="F111" i="1"/>
  <c r="G111" i="1" s="1"/>
  <c r="H111" i="1"/>
  <c r="I111" i="1"/>
  <c r="J111" i="1"/>
  <c r="K111" i="1"/>
  <c r="L111" i="1" s="1"/>
  <c r="BU111" i="1" s="1"/>
  <c r="A112" i="1"/>
  <c r="B112" i="1" s="1"/>
  <c r="C112" i="1"/>
  <c r="D112" i="1"/>
  <c r="E112" i="1" s="1"/>
  <c r="F112" i="1"/>
  <c r="G112" i="1" s="1"/>
  <c r="H112" i="1"/>
  <c r="I112" i="1"/>
  <c r="J112" i="1"/>
  <c r="M112" i="1" s="1"/>
  <c r="K112" i="1"/>
  <c r="L112" i="1" s="1"/>
  <c r="BU112" i="1" s="1"/>
  <c r="A113" i="1"/>
  <c r="B113" i="1" s="1"/>
  <c r="C113" i="1"/>
  <c r="D113" i="1"/>
  <c r="E113" i="1" s="1"/>
  <c r="F113" i="1"/>
  <c r="G113" i="1" s="1"/>
  <c r="H113" i="1"/>
  <c r="I113" i="1"/>
  <c r="J113" i="1"/>
  <c r="K113" i="1"/>
  <c r="L113" i="1" s="1"/>
  <c r="A114" i="1"/>
  <c r="B114" i="1" s="1"/>
  <c r="C114" i="1"/>
  <c r="D114" i="1"/>
  <c r="E114" i="1" s="1"/>
  <c r="F114" i="1"/>
  <c r="G114" i="1" s="1"/>
  <c r="H114" i="1"/>
  <c r="I114" i="1"/>
  <c r="J114" i="1"/>
  <c r="K114" i="1"/>
  <c r="L114" i="1" s="1"/>
  <c r="A115" i="1"/>
  <c r="B115" i="1" s="1"/>
  <c r="C115" i="1"/>
  <c r="D115" i="1"/>
  <c r="E115" i="1" s="1"/>
  <c r="F115" i="1"/>
  <c r="G115" i="1" s="1"/>
  <c r="H115" i="1"/>
  <c r="I115" i="1"/>
  <c r="J115" i="1"/>
  <c r="K115" i="1"/>
  <c r="L115" i="1" s="1"/>
  <c r="BU115" i="1" s="1"/>
  <c r="A116" i="1"/>
  <c r="B116" i="1" s="1"/>
  <c r="C116" i="1"/>
  <c r="D116" i="1"/>
  <c r="E116" i="1" s="1"/>
  <c r="F116" i="1"/>
  <c r="G116" i="1" s="1"/>
  <c r="H116" i="1"/>
  <c r="I116" i="1"/>
  <c r="J116" i="1"/>
  <c r="M116" i="1" s="1"/>
  <c r="K116" i="1"/>
  <c r="L116" i="1" s="1"/>
  <c r="A117" i="1"/>
  <c r="B117" i="1" s="1"/>
  <c r="C117" i="1"/>
  <c r="D117" i="1"/>
  <c r="E117" i="1" s="1"/>
  <c r="F117" i="1"/>
  <c r="G117" i="1" s="1"/>
  <c r="H117" i="1"/>
  <c r="I117" i="1"/>
  <c r="J117" i="1"/>
  <c r="K117" i="1"/>
  <c r="L117" i="1" s="1"/>
  <c r="A118" i="1"/>
  <c r="B118" i="1" s="1"/>
  <c r="C118" i="1"/>
  <c r="D118" i="1"/>
  <c r="E118" i="1" s="1"/>
  <c r="F118" i="1"/>
  <c r="G118" i="1" s="1"/>
  <c r="H118" i="1"/>
  <c r="I118" i="1"/>
  <c r="J118" i="1"/>
  <c r="M118" i="1" s="1"/>
  <c r="K118" i="1"/>
  <c r="L118" i="1" s="1"/>
  <c r="BU118" i="1" s="1"/>
  <c r="A119" i="1"/>
  <c r="B119" i="1" s="1"/>
  <c r="C119" i="1"/>
  <c r="D119" i="1"/>
  <c r="E119" i="1" s="1"/>
  <c r="F119" i="1"/>
  <c r="G119" i="1" s="1"/>
  <c r="H119" i="1"/>
  <c r="I119" i="1"/>
  <c r="J119" i="1"/>
  <c r="Q119" i="1" s="1"/>
  <c r="K119" i="1"/>
  <c r="L119" i="1" s="1"/>
  <c r="A120" i="1"/>
  <c r="B120" i="1" s="1"/>
  <c r="C120" i="1"/>
  <c r="D120" i="1"/>
  <c r="E120" i="1" s="1"/>
  <c r="F120" i="1"/>
  <c r="G120" i="1" s="1"/>
  <c r="H120" i="1"/>
  <c r="I120" i="1"/>
  <c r="J120" i="1"/>
  <c r="Q120" i="1" s="1"/>
  <c r="K120" i="1"/>
  <c r="L120" i="1" s="1"/>
  <c r="A121" i="1"/>
  <c r="B121" i="1" s="1"/>
  <c r="C121" i="1"/>
  <c r="D121" i="1"/>
  <c r="E121" i="1" s="1"/>
  <c r="F121" i="1"/>
  <c r="G121" i="1" s="1"/>
  <c r="H121" i="1"/>
  <c r="I121" i="1"/>
  <c r="J121" i="1"/>
  <c r="M121" i="1" s="1"/>
  <c r="N121" i="1" s="1"/>
  <c r="BC121" i="1" s="1"/>
  <c r="BD121" i="1" s="1"/>
  <c r="K121" i="1"/>
  <c r="L121" i="1" s="1"/>
  <c r="A122" i="1"/>
  <c r="B122" i="1" s="1"/>
  <c r="C122" i="1"/>
  <c r="D122" i="1"/>
  <c r="E122" i="1" s="1"/>
  <c r="F122" i="1"/>
  <c r="G122" i="1" s="1"/>
  <c r="H122" i="1"/>
  <c r="I122" i="1"/>
  <c r="J122" i="1"/>
  <c r="R122" i="1" s="1"/>
  <c r="K122" i="1"/>
  <c r="L122" i="1" s="1"/>
  <c r="BU122" i="1" s="1"/>
  <c r="A123" i="1"/>
  <c r="B123" i="1" s="1"/>
  <c r="C123" i="1"/>
  <c r="D123" i="1"/>
  <c r="E123" i="1" s="1"/>
  <c r="F123" i="1"/>
  <c r="G123" i="1" s="1"/>
  <c r="H123" i="1"/>
  <c r="I123" i="1"/>
  <c r="J123" i="1"/>
  <c r="M123" i="1" s="1"/>
  <c r="N123" i="1" s="1"/>
  <c r="BC123" i="1" s="1"/>
  <c r="BD123" i="1" s="1"/>
  <c r="K123" i="1"/>
  <c r="L123" i="1" s="1"/>
  <c r="A124" i="1"/>
  <c r="B124" i="1" s="1"/>
  <c r="C124" i="1"/>
  <c r="D124" i="1"/>
  <c r="E124" i="1" s="1"/>
  <c r="F124" i="1"/>
  <c r="G124" i="1" s="1"/>
  <c r="H124" i="1"/>
  <c r="I124" i="1"/>
  <c r="J124" i="1"/>
  <c r="Q124" i="1" s="1"/>
  <c r="K124" i="1"/>
  <c r="L124" i="1" s="1"/>
  <c r="BU124" i="1" s="1"/>
  <c r="A125" i="1"/>
  <c r="B125" i="1" s="1"/>
  <c r="C125" i="1"/>
  <c r="D125" i="1"/>
  <c r="E125" i="1" s="1"/>
  <c r="F125" i="1"/>
  <c r="G125" i="1" s="1"/>
  <c r="H125" i="1"/>
  <c r="I125" i="1"/>
  <c r="J125" i="1"/>
  <c r="K125" i="1"/>
  <c r="L125" i="1" s="1"/>
  <c r="BU125" i="1" s="1"/>
  <c r="A126" i="1"/>
  <c r="B126" i="1" s="1"/>
  <c r="C126" i="1"/>
  <c r="D126" i="1"/>
  <c r="E126" i="1" s="1"/>
  <c r="F126" i="1"/>
  <c r="G126" i="1" s="1"/>
  <c r="H126" i="1"/>
  <c r="I126" i="1"/>
  <c r="J126" i="1"/>
  <c r="R126" i="1" s="1"/>
  <c r="K126" i="1"/>
  <c r="L126" i="1" s="1"/>
  <c r="A127" i="1"/>
  <c r="B127" i="1" s="1"/>
  <c r="C127" i="1"/>
  <c r="D127" i="1"/>
  <c r="E127" i="1" s="1"/>
  <c r="F127" i="1"/>
  <c r="G127" i="1" s="1"/>
  <c r="H127" i="1"/>
  <c r="I127" i="1"/>
  <c r="J127" i="1"/>
  <c r="Q127" i="1" s="1"/>
  <c r="K127" i="1"/>
  <c r="L127" i="1" s="1"/>
  <c r="A128" i="1"/>
  <c r="B128" i="1" s="1"/>
  <c r="C128" i="1"/>
  <c r="D128" i="1"/>
  <c r="E128" i="1" s="1"/>
  <c r="F128" i="1"/>
  <c r="G128" i="1" s="1"/>
  <c r="H128" i="1"/>
  <c r="I128" i="1"/>
  <c r="J128" i="1"/>
  <c r="K128" i="1"/>
  <c r="L128" i="1" s="1"/>
  <c r="BU128" i="1" s="1"/>
  <c r="A129" i="1"/>
  <c r="B129" i="1" s="1"/>
  <c r="C129" i="1"/>
  <c r="D129" i="1"/>
  <c r="E129" i="1" s="1"/>
  <c r="F129" i="1"/>
  <c r="G129" i="1" s="1"/>
  <c r="H129" i="1"/>
  <c r="I129" i="1"/>
  <c r="J129" i="1"/>
  <c r="M129" i="1" s="1"/>
  <c r="N129" i="1" s="1"/>
  <c r="BC129" i="1" s="1"/>
  <c r="BD129" i="1" s="1"/>
  <c r="K129" i="1"/>
  <c r="L129" i="1" s="1"/>
  <c r="A130" i="1"/>
  <c r="B130" i="1" s="1"/>
  <c r="C130" i="1"/>
  <c r="D130" i="1"/>
  <c r="E130" i="1" s="1"/>
  <c r="F130" i="1"/>
  <c r="G130" i="1" s="1"/>
  <c r="H130" i="1"/>
  <c r="I130" i="1"/>
  <c r="J130" i="1"/>
  <c r="K130" i="1"/>
  <c r="L130" i="1" s="1"/>
  <c r="A131" i="1"/>
  <c r="B131" i="1" s="1"/>
  <c r="C131" i="1"/>
  <c r="D131" i="1"/>
  <c r="E131" i="1" s="1"/>
  <c r="F131" i="1"/>
  <c r="G131" i="1" s="1"/>
  <c r="H131" i="1"/>
  <c r="I131" i="1"/>
  <c r="J131" i="1"/>
  <c r="Q131" i="1" s="1"/>
  <c r="K131" i="1"/>
  <c r="L131" i="1" s="1"/>
  <c r="A132" i="1"/>
  <c r="B132" i="1" s="1"/>
  <c r="AF132" i="1" s="1"/>
  <c r="C132" i="1"/>
  <c r="D132" i="1"/>
  <c r="E132" i="1" s="1"/>
  <c r="F132" i="1"/>
  <c r="G132" i="1" s="1"/>
  <c r="H132" i="1"/>
  <c r="I132" i="1"/>
  <c r="J132" i="1"/>
  <c r="K132" i="1"/>
  <c r="L132" i="1" s="1"/>
  <c r="A133" i="1"/>
  <c r="B133" i="1" s="1"/>
  <c r="C133" i="1"/>
  <c r="D133" i="1"/>
  <c r="E133" i="1" s="1"/>
  <c r="F133" i="1"/>
  <c r="G133" i="1" s="1"/>
  <c r="H133" i="1"/>
  <c r="I133" i="1"/>
  <c r="J133" i="1"/>
  <c r="M133" i="1" s="1"/>
  <c r="N133" i="1" s="1"/>
  <c r="BC133" i="1" s="1"/>
  <c r="BD133" i="1" s="1"/>
  <c r="K133" i="1"/>
  <c r="L133" i="1" s="1"/>
  <c r="A134" i="1"/>
  <c r="B134" i="1" s="1"/>
  <c r="C134" i="1"/>
  <c r="D134" i="1"/>
  <c r="E134" i="1" s="1"/>
  <c r="F134" i="1"/>
  <c r="G134" i="1" s="1"/>
  <c r="H134" i="1"/>
  <c r="I134" i="1"/>
  <c r="J134" i="1"/>
  <c r="R134" i="1" s="1"/>
  <c r="K134" i="1"/>
  <c r="L134" i="1" s="1"/>
  <c r="A135" i="1"/>
  <c r="B135" i="1" s="1"/>
  <c r="C135" i="1"/>
  <c r="D135" i="1"/>
  <c r="E135" i="1" s="1"/>
  <c r="F135" i="1"/>
  <c r="G135" i="1" s="1"/>
  <c r="H135" i="1"/>
  <c r="I135" i="1"/>
  <c r="J135" i="1"/>
  <c r="R135" i="1" s="1"/>
  <c r="K135" i="1"/>
  <c r="L135" i="1" s="1"/>
  <c r="A136" i="1"/>
  <c r="B136" i="1" s="1"/>
  <c r="C136" i="1"/>
  <c r="D136" i="1"/>
  <c r="E136" i="1" s="1"/>
  <c r="F136" i="1"/>
  <c r="G136" i="1" s="1"/>
  <c r="H136" i="1"/>
  <c r="I136" i="1"/>
  <c r="J136" i="1"/>
  <c r="Q136" i="1" s="1"/>
  <c r="K136" i="1"/>
  <c r="L136" i="1" s="1"/>
  <c r="A137" i="1"/>
  <c r="B137" i="1" s="1"/>
  <c r="C137" i="1"/>
  <c r="D137" i="1"/>
  <c r="E137" i="1" s="1"/>
  <c r="F137" i="1"/>
  <c r="G137" i="1" s="1"/>
  <c r="H137" i="1"/>
  <c r="I137" i="1"/>
  <c r="J137" i="1"/>
  <c r="M137" i="1" s="1"/>
  <c r="N137" i="1" s="1"/>
  <c r="BC137" i="1" s="1"/>
  <c r="BD137" i="1" s="1"/>
  <c r="K137" i="1"/>
  <c r="L137" i="1" s="1"/>
  <c r="A138" i="1"/>
  <c r="B138" i="1" s="1"/>
  <c r="C138" i="1"/>
  <c r="D138" i="1"/>
  <c r="E138" i="1" s="1"/>
  <c r="F138" i="1"/>
  <c r="G138" i="1" s="1"/>
  <c r="H138" i="1"/>
  <c r="I138" i="1"/>
  <c r="J138" i="1"/>
  <c r="K138" i="1"/>
  <c r="L138" i="1" s="1"/>
  <c r="A139" i="1"/>
  <c r="B139" i="1" s="1"/>
  <c r="C139" i="1"/>
  <c r="D139" i="1"/>
  <c r="E139" i="1" s="1"/>
  <c r="F139" i="1"/>
  <c r="G139" i="1" s="1"/>
  <c r="H139" i="1"/>
  <c r="I139" i="1"/>
  <c r="J139" i="1"/>
  <c r="Q139" i="1" s="1"/>
  <c r="K139" i="1"/>
  <c r="L139" i="1" s="1"/>
  <c r="A140" i="1"/>
  <c r="B140" i="1" s="1"/>
  <c r="AG140" i="1" s="1"/>
  <c r="C140" i="1"/>
  <c r="D140" i="1"/>
  <c r="E140" i="1" s="1"/>
  <c r="F140" i="1"/>
  <c r="G140" i="1" s="1"/>
  <c r="H140" i="1"/>
  <c r="I140" i="1"/>
  <c r="J140" i="1"/>
  <c r="R140" i="1" s="1"/>
  <c r="K140" i="1"/>
  <c r="L140" i="1" s="1"/>
  <c r="BU140" i="1" s="1"/>
  <c r="A141" i="1"/>
  <c r="B141" i="1" s="1"/>
  <c r="C141" i="1"/>
  <c r="D141" i="1"/>
  <c r="E141" i="1" s="1"/>
  <c r="F141" i="1"/>
  <c r="G141" i="1" s="1"/>
  <c r="H141" i="1"/>
  <c r="I141" i="1"/>
  <c r="J141" i="1"/>
  <c r="K141" i="1"/>
  <c r="L141" i="1" s="1"/>
  <c r="BU141" i="1" s="1"/>
  <c r="A142" i="1"/>
  <c r="B142" i="1" s="1"/>
  <c r="C142" i="1"/>
  <c r="D142" i="1"/>
  <c r="E142" i="1" s="1"/>
  <c r="F142" i="1"/>
  <c r="G142" i="1" s="1"/>
  <c r="H142" i="1"/>
  <c r="I142" i="1"/>
  <c r="J142" i="1"/>
  <c r="R142" i="1" s="1"/>
  <c r="K142" i="1"/>
  <c r="L142" i="1" s="1"/>
  <c r="A143" i="1"/>
  <c r="B143" i="1" s="1"/>
  <c r="C143" i="1"/>
  <c r="D143" i="1"/>
  <c r="E143" i="1" s="1"/>
  <c r="F143" i="1"/>
  <c r="G143" i="1" s="1"/>
  <c r="H143" i="1"/>
  <c r="I143" i="1"/>
  <c r="J143" i="1"/>
  <c r="K143" i="1"/>
  <c r="L143" i="1" s="1"/>
  <c r="A144" i="1"/>
  <c r="B144" i="1" s="1"/>
  <c r="C144" i="1"/>
  <c r="D144" i="1"/>
  <c r="E144" i="1" s="1"/>
  <c r="F144" i="1"/>
  <c r="G144" i="1" s="1"/>
  <c r="H144" i="1"/>
  <c r="I144" i="1"/>
  <c r="J144" i="1"/>
  <c r="Q144" i="1" s="1"/>
  <c r="K144" i="1"/>
  <c r="L144" i="1" s="1"/>
  <c r="BU144" i="1" s="1"/>
  <c r="A145" i="1"/>
  <c r="B145" i="1" s="1"/>
  <c r="C145" i="1"/>
  <c r="D145" i="1"/>
  <c r="E145" i="1" s="1"/>
  <c r="F145" i="1"/>
  <c r="G145" i="1" s="1"/>
  <c r="H145" i="1"/>
  <c r="I145" i="1"/>
  <c r="J145" i="1"/>
  <c r="M145" i="1" s="1"/>
  <c r="N145" i="1" s="1"/>
  <c r="BC145" i="1" s="1"/>
  <c r="BD145" i="1" s="1"/>
  <c r="K145" i="1"/>
  <c r="L145" i="1" s="1"/>
  <c r="A146" i="1"/>
  <c r="B146" i="1" s="1"/>
  <c r="C146" i="1"/>
  <c r="D146" i="1"/>
  <c r="E146" i="1" s="1"/>
  <c r="F146" i="1"/>
  <c r="G146" i="1" s="1"/>
  <c r="H146" i="1"/>
  <c r="I146" i="1"/>
  <c r="J146" i="1"/>
  <c r="R146" i="1" s="1"/>
  <c r="K146" i="1"/>
  <c r="L146" i="1" s="1"/>
  <c r="A147" i="1"/>
  <c r="B147" i="1" s="1"/>
  <c r="C147" i="1"/>
  <c r="D147" i="1"/>
  <c r="E147" i="1" s="1"/>
  <c r="F147" i="1"/>
  <c r="G147" i="1" s="1"/>
  <c r="H147" i="1"/>
  <c r="I147" i="1"/>
  <c r="J147" i="1"/>
  <c r="K147" i="1"/>
  <c r="L147" i="1" s="1"/>
  <c r="BU147" i="1" s="1"/>
  <c r="A148" i="1"/>
  <c r="B148" i="1" s="1"/>
  <c r="C148" i="1"/>
  <c r="D148" i="1"/>
  <c r="E148" i="1" s="1"/>
  <c r="F148" i="1"/>
  <c r="G148" i="1" s="1"/>
  <c r="H148" i="1"/>
  <c r="I148" i="1"/>
  <c r="J148" i="1"/>
  <c r="K148" i="1"/>
  <c r="L148" i="1" s="1"/>
  <c r="BU148" i="1" s="1"/>
  <c r="A149" i="1"/>
  <c r="B149" i="1" s="1"/>
  <c r="C149" i="1"/>
  <c r="D149" i="1"/>
  <c r="E149" i="1" s="1"/>
  <c r="F149" i="1"/>
  <c r="G149" i="1" s="1"/>
  <c r="H149" i="1"/>
  <c r="I149" i="1"/>
  <c r="J149" i="1"/>
  <c r="M149" i="1" s="1"/>
  <c r="N149" i="1" s="1"/>
  <c r="BC149" i="1" s="1"/>
  <c r="BD149" i="1" s="1"/>
  <c r="K149" i="1"/>
  <c r="L149" i="1" s="1"/>
  <c r="A150" i="1"/>
  <c r="B150" i="1" s="1"/>
  <c r="C150" i="1"/>
  <c r="D150" i="1"/>
  <c r="E150" i="1" s="1"/>
  <c r="F150" i="1"/>
  <c r="G150" i="1" s="1"/>
  <c r="H150" i="1"/>
  <c r="I150" i="1"/>
  <c r="J150" i="1"/>
  <c r="R150" i="1" s="1"/>
  <c r="K150" i="1"/>
  <c r="L150" i="1" s="1"/>
  <c r="BU150" i="1" s="1"/>
  <c r="A151" i="1"/>
  <c r="B151" i="1" s="1"/>
  <c r="C151" i="1"/>
  <c r="D151" i="1"/>
  <c r="E151" i="1" s="1"/>
  <c r="F151" i="1"/>
  <c r="G151" i="1" s="1"/>
  <c r="H151" i="1"/>
  <c r="I151" i="1"/>
  <c r="J151" i="1"/>
  <c r="R151" i="1" s="1"/>
  <c r="K151" i="1"/>
  <c r="L151" i="1" s="1"/>
  <c r="A152" i="1"/>
  <c r="B152" i="1" s="1"/>
  <c r="C152" i="1"/>
  <c r="D152" i="1"/>
  <c r="E152" i="1" s="1"/>
  <c r="F152" i="1"/>
  <c r="G152" i="1" s="1"/>
  <c r="H152" i="1"/>
  <c r="I152" i="1"/>
  <c r="J152" i="1"/>
  <c r="Q152" i="1" s="1"/>
  <c r="K152" i="1"/>
  <c r="L152" i="1" s="1"/>
  <c r="A153" i="1"/>
  <c r="B153" i="1" s="1"/>
  <c r="C153" i="1"/>
  <c r="D153" i="1"/>
  <c r="E153" i="1" s="1"/>
  <c r="F153" i="1"/>
  <c r="G153" i="1" s="1"/>
  <c r="H153" i="1"/>
  <c r="I153" i="1"/>
  <c r="J153" i="1"/>
  <c r="M153" i="1" s="1"/>
  <c r="N153" i="1" s="1"/>
  <c r="BC153" i="1" s="1"/>
  <c r="BD153" i="1" s="1"/>
  <c r="K153" i="1"/>
  <c r="L153" i="1" s="1"/>
  <c r="A154" i="1"/>
  <c r="B154" i="1" s="1"/>
  <c r="C154" i="1"/>
  <c r="D154" i="1"/>
  <c r="E154" i="1" s="1"/>
  <c r="F154" i="1"/>
  <c r="G154" i="1" s="1"/>
  <c r="H154" i="1"/>
  <c r="I154" i="1"/>
  <c r="J154" i="1"/>
  <c r="K154" i="1"/>
  <c r="L154" i="1" s="1"/>
  <c r="BU154" i="1" s="1"/>
  <c r="A155" i="1"/>
  <c r="B155" i="1" s="1"/>
  <c r="C155" i="1"/>
  <c r="D155" i="1"/>
  <c r="E155" i="1" s="1"/>
  <c r="F155" i="1"/>
  <c r="G155" i="1" s="1"/>
  <c r="H155" i="1"/>
  <c r="I155" i="1"/>
  <c r="J155" i="1"/>
  <c r="Q155" i="1" s="1"/>
  <c r="K155" i="1"/>
  <c r="L155" i="1" s="1"/>
  <c r="BU155" i="1" s="1"/>
  <c r="A156" i="1"/>
  <c r="B156" i="1" s="1"/>
  <c r="C156" i="1"/>
  <c r="D156" i="1"/>
  <c r="E156" i="1" s="1"/>
  <c r="F156" i="1"/>
  <c r="G156" i="1" s="1"/>
  <c r="H156" i="1"/>
  <c r="I156" i="1"/>
  <c r="J156" i="1"/>
  <c r="R156" i="1" s="1"/>
  <c r="K156" i="1"/>
  <c r="L156" i="1" s="1"/>
  <c r="A157" i="1"/>
  <c r="B157" i="1" s="1"/>
  <c r="C157" i="1"/>
  <c r="D157" i="1"/>
  <c r="E157" i="1" s="1"/>
  <c r="F157" i="1"/>
  <c r="G157" i="1" s="1"/>
  <c r="H157" i="1"/>
  <c r="I157" i="1"/>
  <c r="J157" i="1"/>
  <c r="K157" i="1"/>
  <c r="L157" i="1" s="1"/>
  <c r="A158" i="1"/>
  <c r="B158" i="1" s="1"/>
  <c r="C158" i="1"/>
  <c r="D158" i="1"/>
  <c r="E158" i="1" s="1"/>
  <c r="F158" i="1"/>
  <c r="G158" i="1" s="1"/>
  <c r="H158" i="1"/>
  <c r="I158" i="1"/>
  <c r="J158" i="1"/>
  <c r="R158" i="1" s="1"/>
  <c r="K158" i="1"/>
  <c r="L158" i="1" s="1"/>
  <c r="A159" i="1"/>
  <c r="B159" i="1" s="1"/>
  <c r="C159" i="1"/>
  <c r="D159" i="1"/>
  <c r="E159" i="1" s="1"/>
  <c r="F159" i="1"/>
  <c r="G159" i="1" s="1"/>
  <c r="H159" i="1"/>
  <c r="I159" i="1"/>
  <c r="J159" i="1"/>
  <c r="M159" i="1" s="1"/>
  <c r="N159" i="1" s="1"/>
  <c r="BC159" i="1" s="1"/>
  <c r="BD159" i="1" s="1"/>
  <c r="K159" i="1"/>
  <c r="L159" i="1" s="1"/>
  <c r="A160" i="1"/>
  <c r="B160" i="1" s="1"/>
  <c r="C160" i="1"/>
  <c r="D160" i="1"/>
  <c r="E160" i="1" s="1"/>
  <c r="F160" i="1"/>
  <c r="G160" i="1" s="1"/>
  <c r="H160" i="1"/>
  <c r="I160" i="1"/>
  <c r="J160" i="1"/>
  <c r="Q160" i="1" s="1"/>
  <c r="K160" i="1"/>
  <c r="L160" i="1" s="1"/>
  <c r="BU160" i="1" s="1"/>
  <c r="A161" i="1"/>
  <c r="B161" i="1" s="1"/>
  <c r="C161" i="1"/>
  <c r="D161" i="1"/>
  <c r="E161" i="1" s="1"/>
  <c r="F161" i="1"/>
  <c r="G161" i="1" s="1"/>
  <c r="H161" i="1"/>
  <c r="I161" i="1"/>
  <c r="J161" i="1"/>
  <c r="M161" i="1" s="1"/>
  <c r="N161" i="1" s="1"/>
  <c r="BC161" i="1" s="1"/>
  <c r="BD161" i="1" s="1"/>
  <c r="K161" i="1"/>
  <c r="L161" i="1" s="1"/>
  <c r="A162" i="1"/>
  <c r="B162" i="1" s="1"/>
  <c r="C162" i="1"/>
  <c r="D162" i="1"/>
  <c r="E162" i="1" s="1"/>
  <c r="F162" i="1"/>
  <c r="G162" i="1" s="1"/>
  <c r="H162" i="1"/>
  <c r="I162" i="1"/>
  <c r="J162" i="1"/>
  <c r="R162" i="1" s="1"/>
  <c r="K162" i="1"/>
  <c r="L162" i="1" s="1"/>
  <c r="A163" i="1"/>
  <c r="B163" i="1" s="1"/>
  <c r="C163" i="1"/>
  <c r="D163" i="1"/>
  <c r="E163" i="1" s="1"/>
  <c r="F163" i="1"/>
  <c r="G163" i="1" s="1"/>
  <c r="H163" i="1"/>
  <c r="I163" i="1"/>
  <c r="J163" i="1"/>
  <c r="M163" i="1" s="1"/>
  <c r="N163" i="1" s="1"/>
  <c r="BC163" i="1" s="1"/>
  <c r="BD163" i="1" s="1"/>
  <c r="K163" i="1"/>
  <c r="L163" i="1" s="1"/>
  <c r="BU163" i="1" s="1"/>
  <c r="A164" i="1"/>
  <c r="B164" i="1" s="1"/>
  <c r="AF164" i="1" s="1"/>
  <c r="C164" i="1"/>
  <c r="D164" i="1"/>
  <c r="E164" i="1" s="1"/>
  <c r="F164" i="1"/>
  <c r="G164" i="1" s="1"/>
  <c r="H164" i="1"/>
  <c r="I164" i="1"/>
  <c r="J164" i="1"/>
  <c r="K164" i="1"/>
  <c r="L164" i="1" s="1"/>
  <c r="A165" i="1"/>
  <c r="B165" i="1" s="1"/>
  <c r="C165" i="1"/>
  <c r="D165" i="1"/>
  <c r="E165" i="1" s="1"/>
  <c r="F165" i="1"/>
  <c r="G165" i="1" s="1"/>
  <c r="H165" i="1"/>
  <c r="I165" i="1"/>
  <c r="J165" i="1"/>
  <c r="M165" i="1" s="1"/>
  <c r="N165" i="1" s="1"/>
  <c r="BC165" i="1" s="1"/>
  <c r="BD165" i="1" s="1"/>
  <c r="K165" i="1"/>
  <c r="L165" i="1" s="1"/>
  <c r="A166" i="1"/>
  <c r="B166" i="1" s="1"/>
  <c r="C166" i="1"/>
  <c r="D166" i="1"/>
  <c r="E166" i="1" s="1"/>
  <c r="F166" i="1"/>
  <c r="G166" i="1" s="1"/>
  <c r="H166" i="1"/>
  <c r="I166" i="1"/>
  <c r="J166" i="1"/>
  <c r="R166" i="1" s="1"/>
  <c r="K166" i="1"/>
  <c r="L166" i="1" s="1"/>
  <c r="BU166" i="1" s="1"/>
  <c r="A167" i="1"/>
  <c r="B167" i="1" s="1"/>
  <c r="C167" i="1"/>
  <c r="D167" i="1"/>
  <c r="E167" i="1" s="1"/>
  <c r="F167" i="1"/>
  <c r="G167" i="1" s="1"/>
  <c r="H167" i="1"/>
  <c r="I167" i="1"/>
  <c r="J167" i="1"/>
  <c r="R167" i="1" s="1"/>
  <c r="K167" i="1"/>
  <c r="L167" i="1" s="1"/>
  <c r="A168" i="1"/>
  <c r="B168" i="1" s="1"/>
  <c r="C168" i="1"/>
  <c r="D168" i="1"/>
  <c r="E168" i="1" s="1"/>
  <c r="F168" i="1"/>
  <c r="G168" i="1" s="1"/>
  <c r="H168" i="1"/>
  <c r="I168" i="1"/>
  <c r="J168" i="1"/>
  <c r="M168" i="1" s="1"/>
  <c r="K168" i="1"/>
  <c r="L168" i="1" s="1"/>
  <c r="A169" i="1"/>
  <c r="B169" i="1" s="1"/>
  <c r="C169" i="1"/>
  <c r="D169" i="1"/>
  <c r="E169" i="1" s="1"/>
  <c r="F169" i="1"/>
  <c r="G169" i="1" s="1"/>
  <c r="H169" i="1"/>
  <c r="I169" i="1"/>
  <c r="J169" i="1"/>
  <c r="M169" i="1" s="1"/>
  <c r="N169" i="1" s="1"/>
  <c r="BC169" i="1" s="1"/>
  <c r="BD169" i="1" s="1"/>
  <c r="K169" i="1"/>
  <c r="L169" i="1" s="1"/>
  <c r="BU169" i="1" s="1"/>
  <c r="A170" i="1"/>
  <c r="B170" i="1" s="1"/>
  <c r="C170" i="1"/>
  <c r="D170" i="1"/>
  <c r="E170" i="1" s="1"/>
  <c r="F170" i="1"/>
  <c r="G170" i="1" s="1"/>
  <c r="H170" i="1"/>
  <c r="I170" i="1"/>
  <c r="J170" i="1"/>
  <c r="K170" i="1"/>
  <c r="L170" i="1" s="1"/>
  <c r="BU170" i="1" s="1"/>
  <c r="A171" i="1"/>
  <c r="B171" i="1" s="1"/>
  <c r="C171" i="1"/>
  <c r="D171" i="1"/>
  <c r="E171" i="1" s="1"/>
  <c r="F171" i="1"/>
  <c r="G171" i="1" s="1"/>
  <c r="H171" i="1"/>
  <c r="I171" i="1"/>
  <c r="J171" i="1"/>
  <c r="M171" i="1" s="1"/>
  <c r="N171" i="1" s="1"/>
  <c r="BC171" i="1" s="1"/>
  <c r="BD171" i="1" s="1"/>
  <c r="K171" i="1"/>
  <c r="L171" i="1" s="1"/>
  <c r="BU171" i="1" s="1"/>
  <c r="A172" i="1"/>
  <c r="B172" i="1" s="1"/>
  <c r="AG172" i="1" s="1"/>
  <c r="C172" i="1"/>
  <c r="D172" i="1"/>
  <c r="E172" i="1" s="1"/>
  <c r="F172" i="1"/>
  <c r="G172" i="1" s="1"/>
  <c r="H172" i="1"/>
  <c r="I172" i="1"/>
  <c r="J172" i="1"/>
  <c r="Q172" i="1" s="1"/>
  <c r="K172" i="1"/>
  <c r="L172" i="1" s="1"/>
  <c r="A173" i="1"/>
  <c r="B173" i="1" s="1"/>
  <c r="C173" i="1"/>
  <c r="D173" i="1"/>
  <c r="E173" i="1" s="1"/>
  <c r="F173" i="1"/>
  <c r="G173" i="1" s="1"/>
  <c r="H173" i="1"/>
  <c r="I173" i="1"/>
  <c r="J173" i="1"/>
  <c r="M173" i="1" s="1"/>
  <c r="N173" i="1" s="1"/>
  <c r="BC173" i="1" s="1"/>
  <c r="BD173" i="1" s="1"/>
  <c r="K173" i="1"/>
  <c r="L173" i="1" s="1"/>
  <c r="A174" i="1"/>
  <c r="B174" i="1" s="1"/>
  <c r="C174" i="1"/>
  <c r="D174" i="1"/>
  <c r="E174" i="1" s="1"/>
  <c r="F174" i="1"/>
  <c r="G174" i="1" s="1"/>
  <c r="H174" i="1"/>
  <c r="I174" i="1"/>
  <c r="J174" i="1"/>
  <c r="R174" i="1" s="1"/>
  <c r="K174" i="1"/>
  <c r="L174" i="1" s="1"/>
  <c r="A175" i="1"/>
  <c r="B175" i="1" s="1"/>
  <c r="C175" i="1"/>
  <c r="D175" i="1"/>
  <c r="E175" i="1" s="1"/>
  <c r="F175" i="1"/>
  <c r="G175" i="1" s="1"/>
  <c r="H175" i="1"/>
  <c r="I175" i="1"/>
  <c r="J175" i="1"/>
  <c r="R175" i="1" s="1"/>
  <c r="K175" i="1"/>
  <c r="L175" i="1" s="1"/>
  <c r="A176" i="1"/>
  <c r="B176" i="1" s="1"/>
  <c r="C176" i="1"/>
  <c r="D176" i="1"/>
  <c r="E176" i="1" s="1"/>
  <c r="F176" i="1"/>
  <c r="G176" i="1" s="1"/>
  <c r="H176" i="1"/>
  <c r="I176" i="1"/>
  <c r="J176" i="1"/>
  <c r="Q176" i="1" s="1"/>
  <c r="K176" i="1"/>
  <c r="L176" i="1" s="1"/>
  <c r="A177" i="1"/>
  <c r="B177" i="1" s="1"/>
  <c r="C177" i="1"/>
  <c r="D177" i="1"/>
  <c r="E177" i="1" s="1"/>
  <c r="F177" i="1"/>
  <c r="G177" i="1" s="1"/>
  <c r="H177" i="1"/>
  <c r="I177" i="1"/>
  <c r="J177" i="1"/>
  <c r="R177" i="1" s="1"/>
  <c r="K177" i="1"/>
  <c r="L177" i="1" s="1"/>
  <c r="A178" i="1"/>
  <c r="B178" i="1" s="1"/>
  <c r="C178" i="1"/>
  <c r="D178" i="1"/>
  <c r="E178" i="1" s="1"/>
  <c r="F178" i="1"/>
  <c r="G178" i="1" s="1"/>
  <c r="H178" i="1"/>
  <c r="I178" i="1"/>
  <c r="J178" i="1"/>
  <c r="M178" i="1" s="1"/>
  <c r="K178" i="1"/>
  <c r="L178" i="1" s="1"/>
  <c r="A179" i="1"/>
  <c r="B179" i="1" s="1"/>
  <c r="C179" i="1"/>
  <c r="D179" i="1"/>
  <c r="E179" i="1" s="1"/>
  <c r="F179" i="1"/>
  <c r="G179" i="1" s="1"/>
  <c r="H179" i="1"/>
  <c r="I179" i="1"/>
  <c r="J179" i="1"/>
  <c r="Q179" i="1" s="1"/>
  <c r="K179" i="1"/>
  <c r="L179" i="1" s="1"/>
  <c r="BU179" i="1" s="1"/>
  <c r="A180" i="1"/>
  <c r="B180" i="1" s="1"/>
  <c r="C180" i="1"/>
  <c r="D180" i="1"/>
  <c r="E180" i="1" s="1"/>
  <c r="F180" i="1"/>
  <c r="G180" i="1" s="1"/>
  <c r="H180" i="1"/>
  <c r="I180" i="1"/>
  <c r="J180" i="1"/>
  <c r="Q180" i="1" s="1"/>
  <c r="K180" i="1"/>
  <c r="L180" i="1" s="1"/>
  <c r="BU180" i="1" s="1"/>
  <c r="A181" i="1"/>
  <c r="B181" i="1" s="1"/>
  <c r="C181" i="1"/>
  <c r="D181" i="1"/>
  <c r="E181" i="1" s="1"/>
  <c r="F181" i="1"/>
  <c r="G181" i="1" s="1"/>
  <c r="H181" i="1"/>
  <c r="I181" i="1"/>
  <c r="J181" i="1"/>
  <c r="R181" i="1" s="1"/>
  <c r="K181" i="1"/>
  <c r="L181" i="1" s="1"/>
  <c r="A182" i="1"/>
  <c r="B182" i="1" s="1"/>
  <c r="C182" i="1"/>
  <c r="D182" i="1"/>
  <c r="E182" i="1" s="1"/>
  <c r="F182" i="1"/>
  <c r="G182" i="1" s="1"/>
  <c r="H182" i="1"/>
  <c r="I182" i="1"/>
  <c r="J182" i="1"/>
  <c r="M182" i="1" s="1"/>
  <c r="K182" i="1"/>
  <c r="L182" i="1" s="1"/>
  <c r="BU182" i="1" s="1"/>
  <c r="A183" i="1"/>
  <c r="B183" i="1" s="1"/>
  <c r="C183" i="1"/>
  <c r="D183" i="1"/>
  <c r="E183" i="1" s="1"/>
  <c r="F183" i="1"/>
  <c r="G183" i="1" s="1"/>
  <c r="H183" i="1"/>
  <c r="I183" i="1"/>
  <c r="J183" i="1"/>
  <c r="R183" i="1" s="1"/>
  <c r="K183" i="1"/>
  <c r="L183" i="1" s="1"/>
  <c r="A184" i="1"/>
  <c r="B184" i="1" s="1"/>
  <c r="C184" i="1"/>
  <c r="D184" i="1"/>
  <c r="E184" i="1" s="1"/>
  <c r="F184" i="1"/>
  <c r="G184" i="1" s="1"/>
  <c r="H184" i="1"/>
  <c r="I184" i="1"/>
  <c r="J184" i="1"/>
  <c r="Q184" i="1" s="1"/>
  <c r="K184" i="1"/>
  <c r="L184" i="1" s="1"/>
  <c r="A27" i="1"/>
  <c r="B27" i="1" s="1"/>
  <c r="C27" i="1"/>
  <c r="D27" i="1"/>
  <c r="E27" i="1" s="1"/>
  <c r="F27" i="1"/>
  <c r="G27" i="1" s="1"/>
  <c r="H27" i="1"/>
  <c r="I27" i="1"/>
  <c r="J27" i="1"/>
  <c r="M27" i="1" s="1"/>
  <c r="K27" i="1"/>
  <c r="L27" i="1" s="1"/>
  <c r="C5" i="1"/>
  <c r="D5" i="1"/>
  <c r="E5" i="1" s="1"/>
  <c r="F5" i="1"/>
  <c r="G5" i="1" s="1"/>
  <c r="H5" i="1"/>
  <c r="I5" i="1"/>
  <c r="J5" i="1"/>
  <c r="R5" i="1" s="1"/>
  <c r="K5" i="1"/>
  <c r="L5" i="1" s="1"/>
  <c r="C6" i="1"/>
  <c r="D6" i="1"/>
  <c r="E6" i="1" s="1"/>
  <c r="F6" i="1"/>
  <c r="G6" i="1" s="1"/>
  <c r="H6" i="1"/>
  <c r="I6" i="1"/>
  <c r="J6" i="1"/>
  <c r="M6" i="1" s="1"/>
  <c r="K6" i="1"/>
  <c r="L6" i="1" s="1"/>
  <c r="C7" i="1"/>
  <c r="D7" i="1"/>
  <c r="E7" i="1" s="1"/>
  <c r="F7" i="1"/>
  <c r="G7" i="1" s="1"/>
  <c r="H7" i="1"/>
  <c r="I7" i="1"/>
  <c r="J7" i="1"/>
  <c r="R7" i="1" s="1"/>
  <c r="K7" i="1"/>
  <c r="L7" i="1" s="1"/>
  <c r="C8" i="1"/>
  <c r="D8" i="1"/>
  <c r="E8" i="1" s="1"/>
  <c r="F8" i="1"/>
  <c r="G8" i="1" s="1"/>
  <c r="H8" i="1"/>
  <c r="I8" i="1"/>
  <c r="J8" i="1"/>
  <c r="M8" i="1" s="1"/>
  <c r="K8" i="1"/>
  <c r="L8" i="1" s="1"/>
  <c r="C9" i="1"/>
  <c r="D9" i="1"/>
  <c r="E9" i="1" s="1"/>
  <c r="F9" i="1"/>
  <c r="G9" i="1" s="1"/>
  <c r="H9" i="1"/>
  <c r="I9" i="1"/>
  <c r="J9" i="1"/>
  <c r="R9" i="1" s="1"/>
  <c r="K9" i="1"/>
  <c r="L9" i="1" s="1"/>
  <c r="C10" i="1"/>
  <c r="D10" i="1"/>
  <c r="E10" i="1" s="1"/>
  <c r="F10" i="1"/>
  <c r="G10" i="1" s="1"/>
  <c r="H10" i="1"/>
  <c r="I10" i="1"/>
  <c r="J10" i="1"/>
  <c r="M10" i="1" s="1"/>
  <c r="K10" i="1"/>
  <c r="L10" i="1" s="1"/>
  <c r="C11" i="1"/>
  <c r="D11" i="1"/>
  <c r="E11" i="1" s="1"/>
  <c r="F11" i="1"/>
  <c r="G11" i="1" s="1"/>
  <c r="H11" i="1"/>
  <c r="I11" i="1"/>
  <c r="J11" i="1"/>
  <c r="M11" i="1" s="1"/>
  <c r="K11" i="1"/>
  <c r="L11" i="1" s="1"/>
  <c r="C12" i="1"/>
  <c r="D12" i="1"/>
  <c r="E12" i="1" s="1"/>
  <c r="F12" i="1"/>
  <c r="G12" i="1" s="1"/>
  <c r="H12" i="1"/>
  <c r="I12" i="1"/>
  <c r="J12" i="1"/>
  <c r="M12" i="1" s="1"/>
  <c r="K12" i="1"/>
  <c r="L12" i="1" s="1"/>
  <c r="BU12" i="1" s="1"/>
  <c r="C13" i="1"/>
  <c r="D13" i="1"/>
  <c r="E13" i="1" s="1"/>
  <c r="F13" i="1"/>
  <c r="G13" i="1" s="1"/>
  <c r="H13" i="1"/>
  <c r="I13" i="1"/>
  <c r="J13" i="1"/>
  <c r="R13" i="1" s="1"/>
  <c r="K13" i="1"/>
  <c r="L13" i="1" s="1"/>
  <c r="C14" i="1"/>
  <c r="D14" i="1"/>
  <c r="E14" i="1" s="1"/>
  <c r="F14" i="1"/>
  <c r="G14" i="1" s="1"/>
  <c r="H14" i="1"/>
  <c r="I14" i="1"/>
  <c r="J14" i="1"/>
  <c r="M14" i="1" s="1"/>
  <c r="K14" i="1"/>
  <c r="L14" i="1" s="1"/>
  <c r="C15" i="1"/>
  <c r="D15" i="1"/>
  <c r="E15" i="1" s="1"/>
  <c r="F15" i="1"/>
  <c r="G15" i="1" s="1"/>
  <c r="H15" i="1"/>
  <c r="I15" i="1"/>
  <c r="J15" i="1"/>
  <c r="R15" i="1" s="1"/>
  <c r="K15" i="1"/>
  <c r="L15" i="1" s="1"/>
  <c r="C16" i="1"/>
  <c r="D16" i="1"/>
  <c r="E16" i="1" s="1"/>
  <c r="F16" i="1"/>
  <c r="G16" i="1" s="1"/>
  <c r="H16" i="1"/>
  <c r="I16" i="1"/>
  <c r="J16" i="1"/>
  <c r="M16" i="1" s="1"/>
  <c r="K16" i="1"/>
  <c r="L16" i="1" s="1"/>
  <c r="C17" i="1"/>
  <c r="D17" i="1"/>
  <c r="E17" i="1" s="1"/>
  <c r="F17" i="1"/>
  <c r="G17" i="1" s="1"/>
  <c r="H17" i="1"/>
  <c r="I17" i="1"/>
  <c r="J17" i="1"/>
  <c r="R17" i="1" s="1"/>
  <c r="K17" i="1"/>
  <c r="L17" i="1" s="1"/>
  <c r="C18" i="1"/>
  <c r="D18" i="1"/>
  <c r="E18" i="1" s="1"/>
  <c r="F18" i="1"/>
  <c r="G18" i="1" s="1"/>
  <c r="H18" i="1"/>
  <c r="I18" i="1"/>
  <c r="J18" i="1"/>
  <c r="M18" i="1" s="1"/>
  <c r="K18" i="1"/>
  <c r="L18" i="1" s="1"/>
  <c r="C19" i="1"/>
  <c r="D19" i="1"/>
  <c r="E19" i="1" s="1"/>
  <c r="F19" i="1"/>
  <c r="G19" i="1" s="1"/>
  <c r="H19" i="1"/>
  <c r="I19" i="1"/>
  <c r="J19" i="1"/>
  <c r="R19" i="1" s="1"/>
  <c r="K19" i="1"/>
  <c r="L19" i="1" s="1"/>
  <c r="C20" i="1"/>
  <c r="D20" i="1"/>
  <c r="E20" i="1" s="1"/>
  <c r="F20" i="1"/>
  <c r="G20" i="1" s="1"/>
  <c r="H20" i="1"/>
  <c r="I20" i="1"/>
  <c r="J20" i="1"/>
  <c r="M20" i="1" s="1"/>
  <c r="K20" i="1"/>
  <c r="L20" i="1" s="1"/>
  <c r="C21" i="1"/>
  <c r="D21" i="1"/>
  <c r="E21" i="1" s="1"/>
  <c r="F21" i="1"/>
  <c r="G21" i="1" s="1"/>
  <c r="H21" i="1"/>
  <c r="I21" i="1"/>
  <c r="J21" i="1"/>
  <c r="R21" i="1" s="1"/>
  <c r="K21" i="1"/>
  <c r="L21" i="1" s="1"/>
  <c r="C22" i="1"/>
  <c r="D22" i="1"/>
  <c r="E22" i="1" s="1"/>
  <c r="F22" i="1"/>
  <c r="G22" i="1" s="1"/>
  <c r="H22" i="1"/>
  <c r="I22" i="1"/>
  <c r="J22" i="1"/>
  <c r="M22" i="1" s="1"/>
  <c r="K22" i="1"/>
  <c r="L22" i="1" s="1"/>
  <c r="C23" i="1"/>
  <c r="D23" i="1"/>
  <c r="E23" i="1" s="1"/>
  <c r="F23" i="1"/>
  <c r="G23" i="1" s="1"/>
  <c r="H23" i="1"/>
  <c r="I23" i="1"/>
  <c r="J23" i="1"/>
  <c r="R23" i="1" s="1"/>
  <c r="K23" i="1"/>
  <c r="L23" i="1" s="1"/>
  <c r="C24" i="1"/>
  <c r="D24" i="1"/>
  <c r="E24" i="1" s="1"/>
  <c r="F24" i="1"/>
  <c r="G24" i="1" s="1"/>
  <c r="H24" i="1"/>
  <c r="I24" i="1"/>
  <c r="J24" i="1"/>
  <c r="M24" i="1" s="1"/>
  <c r="K24" i="1"/>
  <c r="L24" i="1" s="1"/>
  <c r="C25" i="1"/>
  <c r="D25" i="1"/>
  <c r="E25" i="1" s="1"/>
  <c r="F25" i="1"/>
  <c r="G25" i="1" s="1"/>
  <c r="H25" i="1"/>
  <c r="I25" i="1"/>
  <c r="J25" i="1"/>
  <c r="R25" i="1" s="1"/>
  <c r="K25" i="1"/>
  <c r="L25" i="1" s="1"/>
  <c r="C26" i="1"/>
  <c r="D26" i="1"/>
  <c r="E26" i="1" s="1"/>
  <c r="F26" i="1"/>
  <c r="G26" i="1" s="1"/>
  <c r="H26" i="1"/>
  <c r="I26" i="1"/>
  <c r="J26" i="1"/>
  <c r="M26" i="1" s="1"/>
  <c r="K26" i="1"/>
  <c r="L26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G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K4" i="1"/>
  <c r="L4" i="1" s="1"/>
  <c r="J4" i="1"/>
  <c r="M4" i="1" s="1"/>
  <c r="N4" i="1" s="1"/>
  <c r="BC4" i="1" s="1"/>
  <c r="BD4" i="1" s="1"/>
  <c r="I4" i="1"/>
  <c r="H4" i="1"/>
  <c r="F4" i="1"/>
  <c r="G4" i="1" s="1"/>
  <c r="D4" i="1"/>
  <c r="E4" i="1" s="1"/>
  <c r="AK4" i="1" s="1"/>
  <c r="C4" i="1"/>
  <c r="A4" i="1"/>
  <c r="B4" i="1" s="1"/>
  <c r="AF4" i="1" s="1"/>
  <c r="BU59" i="1" l="1"/>
  <c r="BU187" i="1"/>
  <c r="BU442" i="1"/>
  <c r="BS217" i="1"/>
  <c r="BS212" i="1"/>
  <c r="BU139" i="1"/>
  <c r="BU91" i="1"/>
  <c r="BU80" i="1"/>
  <c r="BU67" i="1"/>
  <c r="BT209" i="1"/>
  <c r="BU134" i="1"/>
  <c r="BU60" i="1"/>
  <c r="BU106" i="1"/>
  <c r="BU95" i="1"/>
  <c r="BU92" i="1"/>
  <c r="BU176" i="1"/>
  <c r="BU156" i="1"/>
  <c r="BU138" i="1"/>
  <c r="BU351" i="1"/>
  <c r="BU51" i="1"/>
  <c r="BU327" i="1"/>
  <c r="BU159" i="1"/>
  <c r="BU83" i="1"/>
  <c r="BU131" i="1"/>
  <c r="BU54" i="1"/>
  <c r="BU33" i="1"/>
  <c r="BS317" i="1"/>
  <c r="BS385" i="1"/>
  <c r="BU299" i="1"/>
  <c r="BU199" i="1"/>
  <c r="BS324" i="1"/>
  <c r="BU383" i="1"/>
  <c r="BU339" i="1"/>
  <c r="BU370" i="1"/>
  <c r="BU28" i="1"/>
  <c r="BS373" i="1"/>
  <c r="BU386" i="1"/>
  <c r="BU336" i="1"/>
  <c r="BU332" i="1"/>
  <c r="CA157" i="1"/>
  <c r="BU27" i="1"/>
  <c r="BU298" i="1"/>
  <c r="BU320" i="1"/>
  <c r="BU343" i="1"/>
  <c r="BS436" i="1"/>
  <c r="BX286" i="1"/>
  <c r="BU439" i="1"/>
  <c r="BU315" i="1"/>
  <c r="BS381" i="1"/>
  <c r="BU358" i="1"/>
  <c r="BU184" i="1"/>
  <c r="BU172" i="1"/>
  <c r="BU152" i="1"/>
  <c r="BU146" i="1"/>
  <c r="BU135" i="1"/>
  <c r="BU127" i="1"/>
  <c r="BU123" i="1"/>
  <c r="BU90" i="1"/>
  <c r="BU86" i="1"/>
  <c r="BU234" i="1"/>
  <c r="BU220" i="1"/>
  <c r="BU213" i="1"/>
  <c r="BU309" i="1"/>
  <c r="BS365" i="1"/>
  <c r="BS196" i="1"/>
  <c r="BS189" i="1"/>
  <c r="BS312" i="1"/>
  <c r="BU366" i="1"/>
  <c r="BS360" i="1"/>
  <c r="BS328" i="1"/>
  <c r="BU443" i="1"/>
  <c r="BU418" i="1"/>
  <c r="BU44" i="1"/>
  <c r="BU283" i="1"/>
  <c r="BU236" i="1"/>
  <c r="BS201" i="1"/>
  <c r="BS372" i="1"/>
  <c r="BU362" i="1"/>
  <c r="BZ235" i="1"/>
  <c r="BU456" i="1"/>
  <c r="BU459" i="1"/>
  <c r="BO417" i="1"/>
  <c r="BU424" i="1"/>
  <c r="BS409" i="1"/>
  <c r="BU405" i="1"/>
  <c r="BU407" i="1"/>
  <c r="BS400" i="1"/>
  <c r="BU35" i="1"/>
  <c r="BU310" i="1"/>
  <c r="BU434" i="1"/>
  <c r="BS428" i="1"/>
  <c r="BH4" i="1"/>
  <c r="BS393" i="1"/>
  <c r="BZ275" i="1"/>
  <c r="BS460" i="1"/>
  <c r="BS348" i="1"/>
  <c r="BU342" i="1"/>
  <c r="BU431" i="1"/>
  <c r="BS416" i="1"/>
  <c r="BU399" i="1"/>
  <c r="BU395" i="1"/>
  <c r="BT210" i="1"/>
  <c r="BU206" i="1"/>
  <c r="BO433" i="1"/>
  <c r="BU458" i="1"/>
  <c r="CB234" i="1"/>
  <c r="BS216" i="1"/>
  <c r="BU192" i="1"/>
  <c r="BU390" i="1"/>
  <c r="BR473" i="1"/>
  <c r="BZ283" i="1"/>
  <c r="BU318" i="1"/>
  <c r="BS353" i="1"/>
  <c r="BU347" i="1"/>
  <c r="BS333" i="1"/>
  <c r="BS329" i="1"/>
  <c r="BU426" i="1"/>
  <c r="BU419" i="1"/>
  <c r="BU398" i="1"/>
  <c r="BU449" i="1"/>
  <c r="BY127" i="1"/>
  <c r="BU108" i="1"/>
  <c r="BU45" i="1"/>
  <c r="BU278" i="1"/>
  <c r="BU251" i="1"/>
  <c r="BT208" i="1"/>
  <c r="BS308" i="1"/>
  <c r="BU306" i="1"/>
  <c r="BU387" i="1"/>
  <c r="BS364" i="1"/>
  <c r="BU330" i="1"/>
  <c r="BH480" i="1"/>
  <c r="BT193" i="1"/>
  <c r="BU379" i="1"/>
  <c r="BS376" i="1"/>
  <c r="BU371" i="1"/>
  <c r="BS368" i="1"/>
  <c r="BS352" i="1"/>
  <c r="BU316" i="1"/>
  <c r="BU427" i="1"/>
  <c r="BS392" i="1"/>
  <c r="BU406" i="1"/>
  <c r="BU403" i="1"/>
  <c r="BU455" i="1"/>
  <c r="BU451" i="1"/>
  <c r="BR470" i="1"/>
  <c r="BS448" i="1"/>
  <c r="BO453" i="1"/>
  <c r="BU467" i="1"/>
  <c r="BZ291" i="1"/>
  <c r="BX262" i="1"/>
  <c r="BU447" i="1"/>
  <c r="BS472" i="1"/>
  <c r="BQ471" i="1"/>
  <c r="BU291" i="1"/>
  <c r="BU277" i="1"/>
  <c r="BU256" i="1"/>
  <c r="BU245" i="1"/>
  <c r="BU204" i="1"/>
  <c r="BU188" i="1"/>
  <c r="BU302" i="1"/>
  <c r="BO445" i="1"/>
  <c r="BU435" i="1"/>
  <c r="BU454" i="1"/>
  <c r="BU452" i="1"/>
  <c r="BR466" i="1"/>
  <c r="BU79" i="1"/>
  <c r="BU48" i="1"/>
  <c r="BU43" i="1"/>
  <c r="BU262" i="1"/>
  <c r="BU246" i="1"/>
  <c r="BU230" i="1"/>
  <c r="BS205" i="1"/>
  <c r="BU350" i="1"/>
  <c r="BU40" i="1"/>
  <c r="BU287" i="1"/>
  <c r="BU250" i="1"/>
  <c r="BT305" i="1"/>
  <c r="BU375" i="1"/>
  <c r="BS357" i="1"/>
  <c r="BU325" i="1"/>
  <c r="BO425" i="1"/>
  <c r="BU411" i="1"/>
  <c r="CB240" i="1"/>
  <c r="BU31" i="1"/>
  <c r="BU218" i="1"/>
  <c r="BU311" i="1"/>
  <c r="BS301" i="1"/>
  <c r="BT377" i="1"/>
  <c r="BS345" i="1"/>
  <c r="BS340" i="1"/>
  <c r="BT337" i="1"/>
  <c r="BS440" i="1"/>
  <c r="BO429" i="1"/>
  <c r="BS404" i="1"/>
  <c r="BS401" i="1"/>
  <c r="BS464" i="1"/>
  <c r="BX246" i="1"/>
  <c r="BX230" i="1"/>
  <c r="BO465" i="1"/>
  <c r="BZ267" i="1"/>
  <c r="BX254" i="1"/>
  <c r="BZ251" i="1"/>
  <c r="BX294" i="1"/>
  <c r="BX270" i="1"/>
  <c r="CB248" i="1"/>
  <c r="CA226" i="1"/>
  <c r="BX351" i="1"/>
  <c r="BU18" i="1"/>
  <c r="BW179" i="1"/>
  <c r="CB282" i="1"/>
  <c r="BX238" i="1"/>
  <c r="CB232" i="1"/>
  <c r="BY221" i="1"/>
  <c r="CB385" i="1"/>
  <c r="BW211" i="1"/>
  <c r="BU14" i="1"/>
  <c r="BU202" i="1"/>
  <c r="BU197" i="1"/>
  <c r="BS313" i="1"/>
  <c r="BS389" i="1"/>
  <c r="BS388" i="1"/>
  <c r="BU378" i="1"/>
  <c r="BU355" i="1"/>
  <c r="BU341" i="1"/>
  <c r="BS444" i="1"/>
  <c r="BU414" i="1"/>
  <c r="BU394" i="1"/>
  <c r="BH476" i="1"/>
  <c r="BZ313" i="1"/>
  <c r="CB304" i="1"/>
  <c r="CB327" i="1"/>
  <c r="CB296" i="1"/>
  <c r="BZ261" i="1"/>
  <c r="CB256" i="1"/>
  <c r="BS361" i="1"/>
  <c r="BU338" i="1"/>
  <c r="BU326" i="1"/>
  <c r="BX320" i="1"/>
  <c r="BX316" i="1"/>
  <c r="BY200" i="1"/>
  <c r="BX343" i="1"/>
  <c r="BW340" i="1"/>
  <c r="CB98" i="1"/>
  <c r="BX288" i="1"/>
  <c r="BX278" i="1"/>
  <c r="CB250" i="1"/>
  <c r="CB322" i="1"/>
  <c r="BW396" i="1"/>
  <c r="CB441" i="1"/>
  <c r="BW428" i="1"/>
  <c r="CB318" i="1"/>
  <c r="CB377" i="1"/>
  <c r="CB314" i="1"/>
  <c r="BZ325" i="1"/>
  <c r="BZ321" i="1"/>
  <c r="BX335" i="1"/>
  <c r="BW420" i="1"/>
  <c r="CB329" i="1"/>
  <c r="BU354" i="1"/>
  <c r="BU446" i="1"/>
  <c r="BU438" i="1"/>
  <c r="BO437" i="1"/>
  <c r="BS412" i="1"/>
  <c r="BU402" i="1"/>
  <c r="BU391" i="1"/>
  <c r="BQ475" i="1"/>
  <c r="BO469" i="1"/>
  <c r="BO477" i="1"/>
  <c r="BQ479" i="1"/>
  <c r="BW364" i="1"/>
  <c r="BX324" i="1"/>
  <c r="BW388" i="1"/>
  <c r="BW348" i="1"/>
  <c r="CB425" i="1"/>
  <c r="BU11" i="1"/>
  <c r="CB326" i="1"/>
  <c r="CB417" i="1"/>
  <c r="BX415" i="1"/>
  <c r="BU294" i="1"/>
  <c r="BU186" i="1"/>
  <c r="BU322" i="1"/>
  <c r="BT321" i="1"/>
  <c r="BU314" i="1"/>
  <c r="BU382" i="1"/>
  <c r="BU359" i="1"/>
  <c r="BU349" i="1"/>
  <c r="BS432" i="1"/>
  <c r="BU430" i="1"/>
  <c r="BU415" i="1"/>
  <c r="BO461" i="1"/>
  <c r="BO457" i="1"/>
  <c r="BX367" i="1"/>
  <c r="CB353" i="1"/>
  <c r="BW436" i="1"/>
  <c r="CB409" i="1"/>
  <c r="BW402" i="1"/>
  <c r="CB462" i="1"/>
  <c r="CB477" i="1"/>
  <c r="BZ457" i="1"/>
  <c r="BZ473" i="1"/>
  <c r="BX447" i="1"/>
  <c r="BW147" i="1"/>
  <c r="BX88" i="1"/>
  <c r="BZ299" i="1"/>
  <c r="BZ285" i="1"/>
  <c r="CB264" i="1"/>
  <c r="BZ259" i="1"/>
  <c r="BZ243" i="1"/>
  <c r="CA189" i="1"/>
  <c r="BZ317" i="1"/>
  <c r="BX310" i="1"/>
  <c r="BZ307" i="1"/>
  <c r="BX302" i="1"/>
  <c r="BW380" i="1"/>
  <c r="BX375" i="1"/>
  <c r="CB361" i="1"/>
  <c r="CB345" i="1"/>
  <c r="BX431" i="1"/>
  <c r="BW406" i="1"/>
  <c r="BX468" i="1"/>
  <c r="BX399" i="1"/>
  <c r="BS396" i="1"/>
  <c r="BS474" i="1"/>
  <c r="BZ480" i="1"/>
  <c r="CB476" i="1"/>
  <c r="BX472" i="1"/>
  <c r="CB466" i="1"/>
  <c r="BZ461" i="1"/>
  <c r="BX455" i="1"/>
  <c r="BX407" i="1"/>
  <c r="BZ396" i="1"/>
  <c r="BX312" i="1"/>
  <c r="BX383" i="1"/>
  <c r="BW372" i="1"/>
  <c r="BW356" i="1"/>
  <c r="BX439" i="1"/>
  <c r="BW404" i="1"/>
  <c r="BW400" i="1"/>
  <c r="BZ398" i="1"/>
  <c r="BW394" i="1"/>
  <c r="BY393" i="1"/>
  <c r="BW392" i="1"/>
  <c r="BZ479" i="1"/>
  <c r="BW476" i="1"/>
  <c r="CB470" i="1"/>
  <c r="BZ465" i="1"/>
  <c r="BX460" i="1"/>
  <c r="BZ452" i="1"/>
  <c r="BZ404" i="1"/>
  <c r="CB393" i="1"/>
  <c r="CA478" i="1"/>
  <c r="CB474" i="1"/>
  <c r="BZ469" i="1"/>
  <c r="BX464" i="1"/>
  <c r="CB458" i="1"/>
  <c r="CB449" i="1"/>
  <c r="CB401" i="1"/>
  <c r="BX391" i="1"/>
  <c r="BW122" i="1"/>
  <c r="BX280" i="1"/>
  <c r="CB280" i="1"/>
  <c r="BZ420" i="1"/>
  <c r="BZ388" i="1"/>
  <c r="BZ356" i="1"/>
  <c r="CB288" i="1"/>
  <c r="BZ428" i="1"/>
  <c r="BZ364" i="1"/>
  <c r="BZ332" i="1"/>
  <c r="BZ436" i="1"/>
  <c r="BZ372" i="1"/>
  <c r="BZ340" i="1"/>
  <c r="BX272" i="1"/>
  <c r="CB272" i="1"/>
  <c r="BW390" i="1"/>
  <c r="BZ390" i="1"/>
  <c r="BY389" i="1"/>
  <c r="BX389" i="1"/>
  <c r="CB389" i="1"/>
  <c r="AK387" i="1"/>
  <c r="BX387" i="1"/>
  <c r="CB387" i="1"/>
  <c r="BW386" i="1"/>
  <c r="BZ386" i="1"/>
  <c r="AO385" i="1"/>
  <c r="BX385" i="1"/>
  <c r="BW384" i="1"/>
  <c r="BZ384" i="1"/>
  <c r="AK383" i="1"/>
  <c r="CB383" i="1"/>
  <c r="BW382" i="1"/>
  <c r="BZ382" i="1"/>
  <c r="AO381" i="1"/>
  <c r="BX381" i="1"/>
  <c r="CB381" i="1"/>
  <c r="AK379" i="1"/>
  <c r="BX379" i="1"/>
  <c r="CB379" i="1"/>
  <c r="BW378" i="1"/>
  <c r="BZ378" i="1"/>
  <c r="BY377" i="1"/>
  <c r="BX377" i="1"/>
  <c r="BW376" i="1"/>
  <c r="BZ376" i="1"/>
  <c r="AK375" i="1"/>
  <c r="CB375" i="1"/>
  <c r="BW374" i="1"/>
  <c r="BZ374" i="1"/>
  <c r="BY373" i="1"/>
  <c r="BX373" i="1"/>
  <c r="CB373" i="1"/>
  <c r="AK371" i="1"/>
  <c r="BX371" i="1"/>
  <c r="CB371" i="1"/>
  <c r="BW370" i="1"/>
  <c r="BZ370" i="1"/>
  <c r="AO369" i="1"/>
  <c r="BX369" i="1"/>
  <c r="BW368" i="1"/>
  <c r="BZ368" i="1"/>
  <c r="AK367" i="1"/>
  <c r="CB367" i="1"/>
  <c r="BW366" i="1"/>
  <c r="BZ366" i="1"/>
  <c r="AO365" i="1"/>
  <c r="BX365" i="1"/>
  <c r="CB365" i="1"/>
  <c r="AK363" i="1"/>
  <c r="BX363" i="1"/>
  <c r="CB363" i="1"/>
  <c r="BW362" i="1"/>
  <c r="BZ362" i="1"/>
  <c r="BY361" i="1"/>
  <c r="BX361" i="1"/>
  <c r="BW360" i="1"/>
  <c r="BZ360" i="1"/>
  <c r="AK359" i="1"/>
  <c r="CB359" i="1"/>
  <c r="BW358" i="1"/>
  <c r="BZ358" i="1"/>
  <c r="BY357" i="1"/>
  <c r="BX357" i="1"/>
  <c r="CB357" i="1"/>
  <c r="AK355" i="1"/>
  <c r="BX355" i="1"/>
  <c r="CB355" i="1"/>
  <c r="BW354" i="1"/>
  <c r="BZ354" i="1"/>
  <c r="AO353" i="1"/>
  <c r="BX353" i="1"/>
  <c r="BW352" i="1"/>
  <c r="BZ352" i="1"/>
  <c r="AK351" i="1"/>
  <c r="CB351" i="1"/>
  <c r="BW350" i="1"/>
  <c r="BZ350" i="1"/>
  <c r="AO349" i="1"/>
  <c r="BX349" i="1"/>
  <c r="CB349" i="1"/>
  <c r="AK347" i="1"/>
  <c r="BX347" i="1"/>
  <c r="CB347" i="1"/>
  <c r="BW346" i="1"/>
  <c r="BZ346" i="1"/>
  <c r="BY345" i="1"/>
  <c r="BX345" i="1"/>
  <c r="BW344" i="1"/>
  <c r="BZ344" i="1"/>
  <c r="AM343" i="1"/>
  <c r="CB343" i="1"/>
  <c r="BW342" i="1"/>
  <c r="BZ342" i="1"/>
  <c r="BY341" i="1"/>
  <c r="BX341" i="1"/>
  <c r="CB341" i="1"/>
  <c r="BY339" i="1"/>
  <c r="BX339" i="1"/>
  <c r="CB339" i="1"/>
  <c r="AO338" i="1"/>
  <c r="BZ338" i="1"/>
  <c r="AP337" i="1"/>
  <c r="BX337" i="1"/>
  <c r="BW336" i="1"/>
  <c r="BZ336" i="1"/>
  <c r="AO335" i="1"/>
  <c r="CB335" i="1"/>
  <c r="BW334" i="1"/>
  <c r="BZ334" i="1"/>
  <c r="BY333" i="1"/>
  <c r="BX333" i="1"/>
  <c r="CB333" i="1"/>
  <c r="BY331" i="1"/>
  <c r="BX331" i="1"/>
  <c r="CB331" i="1"/>
  <c r="AO330" i="1"/>
  <c r="BZ330" i="1"/>
  <c r="BY329" i="1"/>
  <c r="BX329" i="1"/>
  <c r="BW328" i="1"/>
  <c r="BZ328" i="1"/>
  <c r="AM446" i="1"/>
  <c r="BZ446" i="1"/>
  <c r="AN445" i="1"/>
  <c r="BX445" i="1"/>
  <c r="CB445" i="1"/>
  <c r="AK443" i="1"/>
  <c r="BX443" i="1"/>
  <c r="CB443" i="1"/>
  <c r="AM442" i="1"/>
  <c r="BZ442" i="1"/>
  <c r="AM441" i="1"/>
  <c r="BX441" i="1"/>
  <c r="BW440" i="1"/>
  <c r="BZ440" i="1"/>
  <c r="AK439" i="1"/>
  <c r="CB439" i="1"/>
  <c r="AM438" i="1"/>
  <c r="BZ438" i="1"/>
  <c r="BY437" i="1"/>
  <c r="BX437" i="1"/>
  <c r="CB437" i="1"/>
  <c r="AK435" i="1"/>
  <c r="BX435" i="1"/>
  <c r="CB435" i="1"/>
  <c r="BW434" i="1"/>
  <c r="BZ434" i="1"/>
  <c r="AO433" i="1"/>
  <c r="BX433" i="1"/>
  <c r="BW432" i="1"/>
  <c r="BZ432" i="1"/>
  <c r="AK431" i="1"/>
  <c r="CB431" i="1"/>
  <c r="BW430" i="1"/>
  <c r="BZ430" i="1"/>
  <c r="AO429" i="1"/>
  <c r="BX429" i="1"/>
  <c r="CB429" i="1"/>
  <c r="AK427" i="1"/>
  <c r="BX427" i="1"/>
  <c r="CB427" i="1"/>
  <c r="BW426" i="1"/>
  <c r="BZ426" i="1"/>
  <c r="BY425" i="1"/>
  <c r="BX425" i="1"/>
  <c r="BW424" i="1"/>
  <c r="BZ424" i="1"/>
  <c r="AK423" i="1"/>
  <c r="CB423" i="1"/>
  <c r="BW422" i="1"/>
  <c r="BZ422" i="1"/>
  <c r="BY421" i="1"/>
  <c r="BX421" i="1"/>
  <c r="CB421" i="1"/>
  <c r="AK419" i="1"/>
  <c r="BX419" i="1"/>
  <c r="CB419" i="1"/>
  <c r="BW418" i="1"/>
  <c r="BZ418" i="1"/>
  <c r="AO417" i="1"/>
  <c r="BX417" i="1"/>
  <c r="BW416" i="1"/>
  <c r="BZ416" i="1"/>
  <c r="AK415" i="1"/>
  <c r="CB415" i="1"/>
  <c r="BW414" i="1"/>
  <c r="BZ414" i="1"/>
  <c r="AO413" i="1"/>
  <c r="BX413" i="1"/>
  <c r="CB413" i="1"/>
  <c r="BW412" i="1"/>
  <c r="AK411" i="1"/>
  <c r="BX411" i="1"/>
  <c r="CB411" i="1"/>
  <c r="BW410" i="1"/>
  <c r="BZ410" i="1"/>
  <c r="BY409" i="1"/>
  <c r="BX409" i="1"/>
  <c r="BZ444" i="1"/>
  <c r="CB433" i="1"/>
  <c r="BX423" i="1"/>
  <c r="BZ412" i="1"/>
  <c r="BZ380" i="1"/>
  <c r="CB369" i="1"/>
  <c r="BX359" i="1"/>
  <c r="BZ348" i="1"/>
  <c r="CB337" i="1"/>
  <c r="BX480" i="1"/>
  <c r="BY479" i="1"/>
  <c r="BZ478" i="1"/>
  <c r="BZ477" i="1"/>
  <c r="CA476" i="1"/>
  <c r="CB475" i="1"/>
  <c r="BZ474" i="1"/>
  <c r="BX473" i="1"/>
  <c r="CB471" i="1"/>
  <c r="BZ470" i="1"/>
  <c r="BX469" i="1"/>
  <c r="CB467" i="1"/>
  <c r="BZ466" i="1"/>
  <c r="BX465" i="1"/>
  <c r="CB463" i="1"/>
  <c r="BZ462" i="1"/>
  <c r="BX461" i="1"/>
  <c r="CB459" i="1"/>
  <c r="BZ458" i="1"/>
  <c r="BX457" i="1"/>
  <c r="BZ454" i="1"/>
  <c r="CB451" i="1"/>
  <c r="BX449" i="1"/>
  <c r="BZ406" i="1"/>
  <c r="CB403" i="1"/>
  <c r="BX401" i="1"/>
  <c r="CB395" i="1"/>
  <c r="BX393" i="1"/>
  <c r="BW408" i="1"/>
  <c r="BY405" i="1"/>
  <c r="BW398" i="1"/>
  <c r="CB480" i="1"/>
  <c r="BW480" i="1"/>
  <c r="BX479" i="1"/>
  <c r="BX478" i="1"/>
  <c r="BY477" i="1"/>
  <c r="BZ476" i="1"/>
  <c r="BZ475" i="1"/>
  <c r="BX474" i="1"/>
  <c r="CB472" i="1"/>
  <c r="BZ471" i="1"/>
  <c r="BX470" i="1"/>
  <c r="CB468" i="1"/>
  <c r="BZ467" i="1"/>
  <c r="BX466" i="1"/>
  <c r="CB464" i="1"/>
  <c r="BZ463" i="1"/>
  <c r="BX462" i="1"/>
  <c r="CB460" i="1"/>
  <c r="BZ459" i="1"/>
  <c r="BX458" i="1"/>
  <c r="BZ456" i="1"/>
  <c r="CB453" i="1"/>
  <c r="BX451" i="1"/>
  <c r="BZ448" i="1"/>
  <c r="BZ408" i="1"/>
  <c r="CB405" i="1"/>
  <c r="BX403" i="1"/>
  <c r="BZ400" i="1"/>
  <c r="CB397" i="1"/>
  <c r="BX395" i="1"/>
  <c r="BZ392" i="1"/>
  <c r="CA480" i="1"/>
  <c r="CB479" i="1"/>
  <c r="CB478" i="1"/>
  <c r="BW478" i="1"/>
  <c r="BX477" i="1"/>
  <c r="BX476" i="1"/>
  <c r="BX475" i="1"/>
  <c r="CB473" i="1"/>
  <c r="BZ472" i="1"/>
  <c r="BX471" i="1"/>
  <c r="CB469" i="1"/>
  <c r="BZ468" i="1"/>
  <c r="BX467" i="1"/>
  <c r="CB465" i="1"/>
  <c r="BZ464" i="1"/>
  <c r="BX463" i="1"/>
  <c r="CB461" i="1"/>
  <c r="BZ460" i="1"/>
  <c r="BX459" i="1"/>
  <c r="CB457" i="1"/>
  <c r="CB455" i="1"/>
  <c r="BX453" i="1"/>
  <c r="BZ450" i="1"/>
  <c r="CB447" i="1"/>
  <c r="CB407" i="1"/>
  <c r="BX405" i="1"/>
  <c r="BZ402" i="1"/>
  <c r="CB399" i="1"/>
  <c r="BX397" i="1"/>
  <c r="BZ394" i="1"/>
  <c r="CB391" i="1"/>
  <c r="BW23" i="1"/>
  <c r="CA23" i="1"/>
  <c r="BX23" i="1"/>
  <c r="CB23" i="1"/>
  <c r="BY23" i="1"/>
  <c r="BZ23" i="1"/>
  <c r="BY26" i="1"/>
  <c r="BZ26" i="1"/>
  <c r="CA26" i="1"/>
  <c r="CB26" i="1"/>
  <c r="BW26" i="1"/>
  <c r="BX26" i="1"/>
  <c r="BY22" i="1"/>
  <c r="BZ22" i="1"/>
  <c r="CA22" i="1"/>
  <c r="CB22" i="1"/>
  <c r="BW22" i="1"/>
  <c r="BX22" i="1"/>
  <c r="BY18" i="1"/>
  <c r="BZ18" i="1"/>
  <c r="CA18" i="1"/>
  <c r="CB18" i="1"/>
  <c r="BW18" i="1"/>
  <c r="BX18" i="1"/>
  <c r="BY14" i="1"/>
  <c r="BZ14" i="1"/>
  <c r="CA14" i="1"/>
  <c r="CB14" i="1"/>
  <c r="BW14" i="1"/>
  <c r="BX14" i="1"/>
  <c r="BY10" i="1"/>
  <c r="BZ10" i="1"/>
  <c r="CA10" i="1"/>
  <c r="CB10" i="1"/>
  <c r="BW10" i="1"/>
  <c r="BX10" i="1"/>
  <c r="BY6" i="1"/>
  <c r="BZ6" i="1"/>
  <c r="CA6" i="1"/>
  <c r="CB6" i="1"/>
  <c r="BW6" i="1"/>
  <c r="BX6" i="1"/>
  <c r="BW11" i="1"/>
  <c r="CA11" i="1"/>
  <c r="BX11" i="1"/>
  <c r="CB11" i="1"/>
  <c r="BY11" i="1"/>
  <c r="BZ11" i="1"/>
  <c r="BW19" i="1"/>
  <c r="CA19" i="1"/>
  <c r="BX19" i="1"/>
  <c r="CB19" i="1"/>
  <c r="BY19" i="1"/>
  <c r="BZ19" i="1"/>
  <c r="BW15" i="1"/>
  <c r="CA15" i="1"/>
  <c r="BX15" i="1"/>
  <c r="CB15" i="1"/>
  <c r="BY15" i="1"/>
  <c r="BZ15" i="1"/>
  <c r="BW7" i="1"/>
  <c r="CA7" i="1"/>
  <c r="BX7" i="1"/>
  <c r="CB7" i="1"/>
  <c r="BY7" i="1"/>
  <c r="BZ7" i="1"/>
  <c r="BY24" i="1"/>
  <c r="BZ24" i="1"/>
  <c r="BW24" i="1"/>
  <c r="BX24" i="1"/>
  <c r="CA24" i="1"/>
  <c r="CB24" i="1"/>
  <c r="AP20" i="1"/>
  <c r="BY20" i="1"/>
  <c r="BZ20" i="1"/>
  <c r="BW20" i="1"/>
  <c r="BX20" i="1"/>
  <c r="CA20" i="1"/>
  <c r="CB20" i="1"/>
  <c r="BY16" i="1"/>
  <c r="BZ16" i="1"/>
  <c r="BW16" i="1"/>
  <c r="BX16" i="1"/>
  <c r="CA16" i="1"/>
  <c r="CB16" i="1"/>
  <c r="AP12" i="1"/>
  <c r="BY12" i="1"/>
  <c r="BZ12" i="1"/>
  <c r="BW12" i="1"/>
  <c r="BX12" i="1"/>
  <c r="CA12" i="1"/>
  <c r="CB12" i="1"/>
  <c r="BY8" i="1"/>
  <c r="BZ8" i="1"/>
  <c r="BW8" i="1"/>
  <c r="BX8" i="1"/>
  <c r="CA8" i="1"/>
  <c r="CB8" i="1"/>
  <c r="BW27" i="1"/>
  <c r="CA27" i="1"/>
  <c r="BX27" i="1"/>
  <c r="CB27" i="1"/>
  <c r="BY27" i="1"/>
  <c r="BZ27" i="1"/>
  <c r="BZ184" i="1"/>
  <c r="BW184" i="1"/>
  <c r="CA184" i="1"/>
  <c r="BX184" i="1"/>
  <c r="CB184" i="1"/>
  <c r="BY184" i="1"/>
  <c r="AO183" i="1"/>
  <c r="BX183" i="1"/>
  <c r="CB183" i="1"/>
  <c r="BY183" i="1"/>
  <c r="BZ183" i="1"/>
  <c r="BW183" i="1"/>
  <c r="CA183" i="1"/>
  <c r="AP182" i="1"/>
  <c r="BZ182" i="1"/>
  <c r="BW182" i="1"/>
  <c r="CA182" i="1"/>
  <c r="BX182" i="1"/>
  <c r="CB182" i="1"/>
  <c r="BY182" i="1"/>
  <c r="BX181" i="1"/>
  <c r="CB181" i="1"/>
  <c r="BY181" i="1"/>
  <c r="BZ181" i="1"/>
  <c r="BW181" i="1"/>
  <c r="CA181" i="1"/>
  <c r="AO180" i="1"/>
  <c r="BZ180" i="1"/>
  <c r="BW180" i="1"/>
  <c r="CA180" i="1"/>
  <c r="BX180" i="1"/>
  <c r="CB180" i="1"/>
  <c r="BY180" i="1"/>
  <c r="BX179" i="1"/>
  <c r="CB179" i="1"/>
  <c r="BY179" i="1"/>
  <c r="BZ179" i="1"/>
  <c r="CA179" i="1"/>
  <c r="AO178" i="1"/>
  <c r="BZ178" i="1"/>
  <c r="BW178" i="1"/>
  <c r="CA178" i="1"/>
  <c r="BX178" i="1"/>
  <c r="CB178" i="1"/>
  <c r="BY178" i="1"/>
  <c r="AP177" i="1"/>
  <c r="BX177" i="1"/>
  <c r="CB177" i="1"/>
  <c r="BY177" i="1"/>
  <c r="BZ177" i="1"/>
  <c r="BW177" i="1"/>
  <c r="CA177" i="1"/>
  <c r="BZ176" i="1"/>
  <c r="BW176" i="1"/>
  <c r="CA176" i="1"/>
  <c r="BX176" i="1"/>
  <c r="CB176" i="1"/>
  <c r="BY176" i="1"/>
  <c r="BX175" i="1"/>
  <c r="CB175" i="1"/>
  <c r="BY175" i="1"/>
  <c r="BZ175" i="1"/>
  <c r="BW175" i="1"/>
  <c r="CA175" i="1"/>
  <c r="BZ174" i="1"/>
  <c r="BW174" i="1"/>
  <c r="CA174" i="1"/>
  <c r="BX174" i="1"/>
  <c r="CB174" i="1"/>
  <c r="BY174" i="1"/>
  <c r="BX173" i="1"/>
  <c r="CB173" i="1"/>
  <c r="BY173" i="1"/>
  <c r="BZ173" i="1"/>
  <c r="BW173" i="1"/>
  <c r="CA173" i="1"/>
  <c r="AK172" i="1"/>
  <c r="BZ172" i="1"/>
  <c r="BW172" i="1"/>
  <c r="CA172" i="1"/>
  <c r="BX172" i="1"/>
  <c r="CB172" i="1"/>
  <c r="BY172" i="1"/>
  <c r="BX171" i="1"/>
  <c r="CB171" i="1"/>
  <c r="BY171" i="1"/>
  <c r="BZ171" i="1"/>
  <c r="CA171" i="1"/>
  <c r="BW171" i="1"/>
  <c r="BZ170" i="1"/>
  <c r="BW170" i="1"/>
  <c r="CA170" i="1"/>
  <c r="BX170" i="1"/>
  <c r="CB170" i="1"/>
  <c r="BY170" i="1"/>
  <c r="BX169" i="1"/>
  <c r="CB169" i="1"/>
  <c r="BY169" i="1"/>
  <c r="BZ169" i="1"/>
  <c r="BW169" i="1"/>
  <c r="CA169" i="1"/>
  <c r="BZ168" i="1"/>
  <c r="BW168" i="1"/>
  <c r="CA168" i="1"/>
  <c r="BX168" i="1"/>
  <c r="CB168" i="1"/>
  <c r="AO167" i="1"/>
  <c r="BX167" i="1"/>
  <c r="CB167" i="1"/>
  <c r="BY167" i="1"/>
  <c r="BZ167" i="1"/>
  <c r="BW167" i="1"/>
  <c r="CA167" i="1"/>
  <c r="AP166" i="1"/>
  <c r="BZ166" i="1"/>
  <c r="BW166" i="1"/>
  <c r="CA166" i="1"/>
  <c r="BX166" i="1"/>
  <c r="CB166" i="1"/>
  <c r="BY166" i="1"/>
  <c r="BX165" i="1"/>
  <c r="CB165" i="1"/>
  <c r="BY165" i="1"/>
  <c r="BZ165" i="1"/>
  <c r="BW165" i="1"/>
  <c r="CA165" i="1"/>
  <c r="AO164" i="1"/>
  <c r="BZ164" i="1"/>
  <c r="BW164" i="1"/>
  <c r="CA164" i="1"/>
  <c r="BX164" i="1"/>
  <c r="CB164" i="1"/>
  <c r="BY164" i="1"/>
  <c r="BX163" i="1"/>
  <c r="CB163" i="1"/>
  <c r="BY163" i="1"/>
  <c r="BZ163" i="1"/>
  <c r="CA163" i="1"/>
  <c r="BW163" i="1"/>
  <c r="AO162" i="1"/>
  <c r="BZ162" i="1"/>
  <c r="BW162" i="1"/>
  <c r="CA162" i="1"/>
  <c r="BX162" i="1"/>
  <c r="CB162" i="1"/>
  <c r="BY162" i="1"/>
  <c r="AP161" i="1"/>
  <c r="BX161" i="1"/>
  <c r="CB161" i="1"/>
  <c r="BY161" i="1"/>
  <c r="BZ161" i="1"/>
  <c r="BW161" i="1"/>
  <c r="CA161" i="1"/>
  <c r="BZ160" i="1"/>
  <c r="BW160" i="1"/>
  <c r="CA160" i="1"/>
  <c r="BX160" i="1"/>
  <c r="CB160" i="1"/>
  <c r="BY160" i="1"/>
  <c r="BX159" i="1"/>
  <c r="CB159" i="1"/>
  <c r="BY159" i="1"/>
  <c r="BZ159" i="1"/>
  <c r="BW159" i="1"/>
  <c r="CA159" i="1"/>
  <c r="BY168" i="1"/>
  <c r="BX157" i="1"/>
  <c r="CB157" i="1"/>
  <c r="BY157" i="1"/>
  <c r="BZ157" i="1"/>
  <c r="BW157" i="1"/>
  <c r="BX155" i="1"/>
  <c r="CB155" i="1"/>
  <c r="BY155" i="1"/>
  <c r="BZ155" i="1"/>
  <c r="CA155" i="1"/>
  <c r="BZ152" i="1"/>
  <c r="BW152" i="1"/>
  <c r="CA152" i="1"/>
  <c r="BX152" i="1"/>
  <c r="CB152" i="1"/>
  <c r="BZ150" i="1"/>
  <c r="BW150" i="1"/>
  <c r="CA150" i="1"/>
  <c r="BX150" i="1"/>
  <c r="CB150" i="1"/>
  <c r="BY150" i="1"/>
  <c r="BX149" i="1"/>
  <c r="CB149" i="1"/>
  <c r="BY149" i="1"/>
  <c r="BZ149" i="1"/>
  <c r="BW149" i="1"/>
  <c r="BX147" i="1"/>
  <c r="CB147" i="1"/>
  <c r="BY147" i="1"/>
  <c r="BZ147" i="1"/>
  <c r="CA147" i="1"/>
  <c r="AO146" i="1"/>
  <c r="BZ146" i="1"/>
  <c r="BW146" i="1"/>
  <c r="CA146" i="1"/>
  <c r="BX146" i="1"/>
  <c r="CB146" i="1"/>
  <c r="BY146" i="1"/>
  <c r="BW145" i="1"/>
  <c r="BX145" i="1"/>
  <c r="CB145" i="1"/>
  <c r="BY145" i="1"/>
  <c r="BZ145" i="1"/>
  <c r="CA145" i="1"/>
  <c r="BW143" i="1"/>
  <c r="CA143" i="1"/>
  <c r="BX143" i="1"/>
  <c r="CB143" i="1"/>
  <c r="BZ143" i="1"/>
  <c r="BY142" i="1"/>
  <c r="BZ142" i="1"/>
  <c r="BX142" i="1"/>
  <c r="CA142" i="1"/>
  <c r="CB142" i="1"/>
  <c r="BW142" i="1"/>
  <c r="AK140" i="1"/>
  <c r="BY140" i="1"/>
  <c r="BZ140" i="1"/>
  <c r="CB140" i="1"/>
  <c r="BW140" i="1"/>
  <c r="BX140" i="1"/>
  <c r="CA140" i="1"/>
  <c r="BY138" i="1"/>
  <c r="BZ138" i="1"/>
  <c r="BX138" i="1"/>
  <c r="CA138" i="1"/>
  <c r="CB138" i="1"/>
  <c r="BW137" i="1"/>
  <c r="CA137" i="1"/>
  <c r="BX137" i="1"/>
  <c r="CB137" i="1"/>
  <c r="BY137" i="1"/>
  <c r="BZ137" i="1"/>
  <c r="BW135" i="1"/>
  <c r="CA135" i="1"/>
  <c r="BX135" i="1"/>
  <c r="CB135" i="1"/>
  <c r="BZ135" i="1"/>
  <c r="BY135" i="1"/>
  <c r="AO132" i="1"/>
  <c r="BY132" i="1"/>
  <c r="BZ132" i="1"/>
  <c r="CB132" i="1"/>
  <c r="BW132" i="1"/>
  <c r="BX132" i="1"/>
  <c r="BY128" i="1"/>
  <c r="BZ128" i="1"/>
  <c r="CB128" i="1"/>
  <c r="BW128" i="1"/>
  <c r="BX128" i="1"/>
  <c r="CA128" i="1"/>
  <c r="BY126" i="1"/>
  <c r="BZ126" i="1"/>
  <c r="BX126" i="1"/>
  <c r="CA126" i="1"/>
  <c r="CB126" i="1"/>
  <c r="BW126" i="1"/>
  <c r="AO124" i="1"/>
  <c r="BY124" i="1"/>
  <c r="BZ124" i="1"/>
  <c r="CB124" i="1"/>
  <c r="BW124" i="1"/>
  <c r="BX124" i="1"/>
  <c r="CA124" i="1"/>
  <c r="BW123" i="1"/>
  <c r="CA123" i="1"/>
  <c r="BX123" i="1"/>
  <c r="CB123" i="1"/>
  <c r="BZ123" i="1"/>
  <c r="BY123" i="1"/>
  <c r="BY120" i="1"/>
  <c r="BZ120" i="1"/>
  <c r="CB120" i="1"/>
  <c r="BW120" i="1"/>
  <c r="BX120" i="1"/>
  <c r="CA120" i="1"/>
  <c r="BW117" i="1"/>
  <c r="CA117" i="1"/>
  <c r="BX117" i="1"/>
  <c r="CB117" i="1"/>
  <c r="BY117" i="1"/>
  <c r="BZ117" i="1"/>
  <c r="BY116" i="1"/>
  <c r="BZ116" i="1"/>
  <c r="CB116" i="1"/>
  <c r="BW116" i="1"/>
  <c r="BX116" i="1"/>
  <c r="BY114" i="1"/>
  <c r="BZ114" i="1"/>
  <c r="BX114" i="1"/>
  <c r="CA114" i="1"/>
  <c r="CB114" i="1"/>
  <c r="BW114" i="1"/>
  <c r="BW111" i="1"/>
  <c r="CA111" i="1"/>
  <c r="BX111" i="1"/>
  <c r="CB111" i="1"/>
  <c r="BY111" i="1"/>
  <c r="BZ111" i="1"/>
  <c r="BW109" i="1"/>
  <c r="CA109" i="1"/>
  <c r="BX109" i="1"/>
  <c r="CB109" i="1"/>
  <c r="BY109" i="1"/>
  <c r="BY108" i="1"/>
  <c r="BZ108" i="1"/>
  <c r="BW108" i="1"/>
  <c r="CA108" i="1"/>
  <c r="BX108" i="1"/>
  <c r="CB108" i="1"/>
  <c r="BY106" i="1"/>
  <c r="BZ106" i="1"/>
  <c r="BW106" i="1"/>
  <c r="CA106" i="1"/>
  <c r="BX106" i="1"/>
  <c r="CB106" i="1"/>
  <c r="BY104" i="1"/>
  <c r="BZ104" i="1"/>
  <c r="BW104" i="1"/>
  <c r="CA104" i="1"/>
  <c r="CB104" i="1"/>
  <c r="BX104" i="1"/>
  <c r="BW101" i="1"/>
  <c r="CA101" i="1"/>
  <c r="BX101" i="1"/>
  <c r="CB101" i="1"/>
  <c r="BY101" i="1"/>
  <c r="BZ101" i="1"/>
  <c r="BY98" i="1"/>
  <c r="BZ98" i="1"/>
  <c r="BW98" i="1"/>
  <c r="CA98" i="1"/>
  <c r="BX98" i="1"/>
  <c r="BY96" i="1"/>
  <c r="BZ96" i="1"/>
  <c r="BW96" i="1"/>
  <c r="CA96" i="1"/>
  <c r="CB96" i="1"/>
  <c r="BX96" i="1"/>
  <c r="BY94" i="1"/>
  <c r="BZ94" i="1"/>
  <c r="BW94" i="1"/>
  <c r="CA94" i="1"/>
  <c r="BX94" i="1"/>
  <c r="CB94" i="1"/>
  <c r="AO92" i="1"/>
  <c r="BY92" i="1"/>
  <c r="BZ92" i="1"/>
  <c r="BW92" i="1"/>
  <c r="CA92" i="1"/>
  <c r="BX92" i="1"/>
  <c r="CB92" i="1"/>
  <c r="BW89" i="1"/>
  <c r="CA89" i="1"/>
  <c r="BX89" i="1"/>
  <c r="CB89" i="1"/>
  <c r="BY89" i="1"/>
  <c r="BZ89" i="1"/>
  <c r="BW87" i="1"/>
  <c r="CA87" i="1"/>
  <c r="BX87" i="1"/>
  <c r="CB87" i="1"/>
  <c r="BY87" i="1"/>
  <c r="BZ87" i="1"/>
  <c r="BW85" i="1"/>
  <c r="CA85" i="1"/>
  <c r="BX85" i="1"/>
  <c r="CB85" i="1"/>
  <c r="BY85" i="1"/>
  <c r="BZ85" i="1"/>
  <c r="BX83" i="1"/>
  <c r="CB83" i="1"/>
  <c r="BY83" i="1"/>
  <c r="BW83" i="1"/>
  <c r="BZ83" i="1"/>
  <c r="CA83" i="1"/>
  <c r="BX81" i="1"/>
  <c r="CB81" i="1"/>
  <c r="BY81" i="1"/>
  <c r="BZ81" i="1"/>
  <c r="CA81" i="1"/>
  <c r="BW81" i="1"/>
  <c r="BX79" i="1"/>
  <c r="CB79" i="1"/>
  <c r="BY79" i="1"/>
  <c r="BW79" i="1"/>
  <c r="BZ79" i="1"/>
  <c r="CA79" i="1"/>
  <c r="BX77" i="1"/>
  <c r="CB77" i="1"/>
  <c r="BY77" i="1"/>
  <c r="BZ77" i="1"/>
  <c r="CA77" i="1"/>
  <c r="BW77" i="1"/>
  <c r="BX75" i="1"/>
  <c r="CB75" i="1"/>
  <c r="BY75" i="1"/>
  <c r="BW75" i="1"/>
  <c r="BZ75" i="1"/>
  <c r="CA75" i="1"/>
  <c r="BZ72" i="1"/>
  <c r="BW72" i="1"/>
  <c r="CA72" i="1"/>
  <c r="BX72" i="1"/>
  <c r="BY72" i="1"/>
  <c r="CB72" i="1"/>
  <c r="BZ70" i="1"/>
  <c r="BW70" i="1"/>
  <c r="CA70" i="1"/>
  <c r="CB70" i="1"/>
  <c r="BX70" i="1"/>
  <c r="AO68" i="1"/>
  <c r="BZ68" i="1"/>
  <c r="BW68" i="1"/>
  <c r="CA68" i="1"/>
  <c r="BX68" i="1"/>
  <c r="BY68" i="1"/>
  <c r="CB68" i="1"/>
  <c r="BZ66" i="1"/>
  <c r="BW66" i="1"/>
  <c r="CA66" i="1"/>
  <c r="CB66" i="1"/>
  <c r="BX66" i="1"/>
  <c r="BY66" i="1"/>
  <c r="BX63" i="1"/>
  <c r="CB63" i="1"/>
  <c r="BY63" i="1"/>
  <c r="BW63" i="1"/>
  <c r="BZ63" i="1"/>
  <c r="CA63" i="1"/>
  <c r="BZ62" i="1"/>
  <c r="BW62" i="1"/>
  <c r="CA62" i="1"/>
  <c r="CB62" i="1"/>
  <c r="BX62" i="1"/>
  <c r="BY62" i="1"/>
  <c r="BX59" i="1"/>
  <c r="CB59" i="1"/>
  <c r="BY59" i="1"/>
  <c r="BZ59" i="1"/>
  <c r="CA59" i="1"/>
  <c r="BW59" i="1"/>
  <c r="BX57" i="1"/>
  <c r="CB57" i="1"/>
  <c r="BZ57" i="1"/>
  <c r="CA57" i="1"/>
  <c r="BW57" i="1"/>
  <c r="BY57" i="1"/>
  <c r="BZ56" i="1"/>
  <c r="CA56" i="1"/>
  <c r="BW56" i="1"/>
  <c r="CB56" i="1"/>
  <c r="BX56" i="1"/>
  <c r="BY56" i="1"/>
  <c r="BZ54" i="1"/>
  <c r="BW54" i="1"/>
  <c r="CB54" i="1"/>
  <c r="BX54" i="1"/>
  <c r="BY54" i="1"/>
  <c r="CA54" i="1"/>
  <c r="BX51" i="1"/>
  <c r="CB51" i="1"/>
  <c r="BY51" i="1"/>
  <c r="BZ51" i="1"/>
  <c r="BW51" i="1"/>
  <c r="CA51" i="1"/>
  <c r="BX49" i="1"/>
  <c r="CB49" i="1"/>
  <c r="BZ49" i="1"/>
  <c r="CA49" i="1"/>
  <c r="BW49" i="1"/>
  <c r="BY49" i="1"/>
  <c r="BZ46" i="1"/>
  <c r="BW46" i="1"/>
  <c r="CB46" i="1"/>
  <c r="BX46" i="1"/>
  <c r="BY46" i="1"/>
  <c r="CA46" i="1"/>
  <c r="BX43" i="1"/>
  <c r="CB43" i="1"/>
  <c r="BY43" i="1"/>
  <c r="BZ43" i="1"/>
  <c r="CA43" i="1"/>
  <c r="BW43" i="1"/>
  <c r="BX41" i="1"/>
  <c r="CB41" i="1"/>
  <c r="BZ41" i="1"/>
  <c r="CA41" i="1"/>
  <c r="BW41" i="1"/>
  <c r="BY41" i="1"/>
  <c r="BY38" i="1"/>
  <c r="BZ38" i="1"/>
  <c r="CA38" i="1"/>
  <c r="CB38" i="1"/>
  <c r="BW38" i="1"/>
  <c r="BX38" i="1"/>
  <c r="AO36" i="1"/>
  <c r="BY36" i="1"/>
  <c r="BZ36" i="1"/>
  <c r="BW36" i="1"/>
  <c r="BX36" i="1"/>
  <c r="CA36" i="1"/>
  <c r="CB36" i="1"/>
  <c r="BW35" i="1"/>
  <c r="CA35" i="1"/>
  <c r="BX35" i="1"/>
  <c r="CB35" i="1"/>
  <c r="BY35" i="1"/>
  <c r="BZ35" i="1"/>
  <c r="BW33" i="1"/>
  <c r="CA33" i="1"/>
  <c r="BX33" i="1"/>
  <c r="CB33" i="1"/>
  <c r="BY33" i="1"/>
  <c r="BZ33" i="1"/>
  <c r="BW31" i="1"/>
  <c r="CA31" i="1"/>
  <c r="BX31" i="1"/>
  <c r="CB31" i="1"/>
  <c r="BY31" i="1"/>
  <c r="BZ31" i="1"/>
  <c r="AP28" i="1"/>
  <c r="BY28" i="1"/>
  <c r="BZ28" i="1"/>
  <c r="BW28" i="1"/>
  <c r="BX28" i="1"/>
  <c r="CA28" i="1"/>
  <c r="CB28" i="1"/>
  <c r="AP298" i="1"/>
  <c r="BY298" i="1"/>
  <c r="BZ298" i="1"/>
  <c r="BW298" i="1"/>
  <c r="CA298" i="1"/>
  <c r="BY296" i="1"/>
  <c r="BZ296" i="1"/>
  <c r="BW296" i="1"/>
  <c r="CA296" i="1"/>
  <c r="BY294" i="1"/>
  <c r="BZ294" i="1"/>
  <c r="BW294" i="1"/>
  <c r="CA294" i="1"/>
  <c r="BW293" i="1"/>
  <c r="CA293" i="1"/>
  <c r="BX293" i="1"/>
  <c r="CB293" i="1"/>
  <c r="BY293" i="1"/>
  <c r="AO292" i="1"/>
  <c r="BY292" i="1"/>
  <c r="BZ292" i="1"/>
  <c r="BW292" i="1"/>
  <c r="CA292" i="1"/>
  <c r="AO290" i="1"/>
  <c r="BY290" i="1"/>
  <c r="BZ290" i="1"/>
  <c r="BW290" i="1"/>
  <c r="CA290" i="1"/>
  <c r="AP289" i="1"/>
  <c r="BW289" i="1"/>
  <c r="CA289" i="1"/>
  <c r="BX289" i="1"/>
  <c r="CB289" i="1"/>
  <c r="BY289" i="1"/>
  <c r="BW287" i="1"/>
  <c r="CA287" i="1"/>
  <c r="BX287" i="1"/>
  <c r="CB287" i="1"/>
  <c r="BY287" i="1"/>
  <c r="BY286" i="1"/>
  <c r="BZ286" i="1"/>
  <c r="BW286" i="1"/>
  <c r="CA286" i="1"/>
  <c r="BW283" i="1"/>
  <c r="CA283" i="1"/>
  <c r="BX283" i="1"/>
  <c r="CB283" i="1"/>
  <c r="BY283" i="1"/>
  <c r="BW281" i="1"/>
  <c r="CA281" i="1"/>
  <c r="BX281" i="1"/>
  <c r="CB281" i="1"/>
  <c r="BY281" i="1"/>
  <c r="AO279" i="1"/>
  <c r="BW279" i="1"/>
  <c r="CA279" i="1"/>
  <c r="BX279" i="1"/>
  <c r="CB279" i="1"/>
  <c r="BY279" i="1"/>
  <c r="BW277" i="1"/>
  <c r="CA277" i="1"/>
  <c r="BX277" i="1"/>
  <c r="CB277" i="1"/>
  <c r="BY277" i="1"/>
  <c r="BY276" i="1"/>
  <c r="BZ276" i="1"/>
  <c r="BW276" i="1"/>
  <c r="CA276" i="1"/>
  <c r="BW275" i="1"/>
  <c r="CA275" i="1"/>
  <c r="BX275" i="1"/>
  <c r="CB275" i="1"/>
  <c r="BY275" i="1"/>
  <c r="AO274" i="1"/>
  <c r="BY274" i="1"/>
  <c r="BZ274" i="1"/>
  <c r="BW274" i="1"/>
  <c r="CA274" i="1"/>
  <c r="BW269" i="1"/>
  <c r="CA269" i="1"/>
  <c r="BX269" i="1"/>
  <c r="CB269" i="1"/>
  <c r="BY269" i="1"/>
  <c r="BY266" i="1"/>
  <c r="BZ266" i="1"/>
  <c r="BW266" i="1"/>
  <c r="CA266" i="1"/>
  <c r="BY264" i="1"/>
  <c r="BZ264" i="1"/>
  <c r="BW264" i="1"/>
  <c r="CA264" i="1"/>
  <c r="AP262" i="1"/>
  <c r="BY262" i="1"/>
  <c r="BZ262" i="1"/>
  <c r="BW262" i="1"/>
  <c r="CA262" i="1"/>
  <c r="AO258" i="1"/>
  <c r="BY258" i="1"/>
  <c r="BZ258" i="1"/>
  <c r="BW258" i="1"/>
  <c r="CA258" i="1"/>
  <c r="BY256" i="1"/>
  <c r="BZ256" i="1"/>
  <c r="BW256" i="1"/>
  <c r="CA256" i="1"/>
  <c r="BW255" i="1"/>
  <c r="CA255" i="1"/>
  <c r="BX255" i="1"/>
  <c r="CB255" i="1"/>
  <c r="BY255" i="1"/>
  <c r="BW253" i="1"/>
  <c r="CA253" i="1"/>
  <c r="BX253" i="1"/>
  <c r="CB253" i="1"/>
  <c r="BY253" i="1"/>
  <c r="BW251" i="1"/>
  <c r="CA251" i="1"/>
  <c r="BX251" i="1"/>
  <c r="CB251" i="1"/>
  <c r="BY251" i="1"/>
  <c r="BW249" i="1"/>
  <c r="CA249" i="1"/>
  <c r="BX249" i="1"/>
  <c r="CB249" i="1"/>
  <c r="BY249" i="1"/>
  <c r="BY248" i="1"/>
  <c r="BZ248" i="1"/>
  <c r="BW248" i="1"/>
  <c r="CA248" i="1"/>
  <c r="AO247" i="1"/>
  <c r="BW247" i="1"/>
  <c r="CA247" i="1"/>
  <c r="BX247" i="1"/>
  <c r="CB247" i="1"/>
  <c r="BY247" i="1"/>
  <c r="BW245" i="1"/>
  <c r="CA245" i="1"/>
  <c r="BX245" i="1"/>
  <c r="CB245" i="1"/>
  <c r="BY245" i="1"/>
  <c r="AO242" i="1"/>
  <c r="BY242" i="1"/>
  <c r="BZ242" i="1"/>
  <c r="BW242" i="1"/>
  <c r="CA242" i="1"/>
  <c r="BY240" i="1"/>
  <c r="BZ240" i="1"/>
  <c r="BW240" i="1"/>
  <c r="CA240" i="1"/>
  <c r="BY238" i="1"/>
  <c r="BZ238" i="1"/>
  <c r="BW238" i="1"/>
  <c r="CA238" i="1"/>
  <c r="BW237" i="1"/>
  <c r="CA237" i="1"/>
  <c r="BX237" i="1"/>
  <c r="CB237" i="1"/>
  <c r="BY237" i="1"/>
  <c r="BY232" i="1"/>
  <c r="BZ232" i="1"/>
  <c r="BW232" i="1"/>
  <c r="CA232" i="1"/>
  <c r="AO231" i="1"/>
  <c r="BW231" i="1"/>
  <c r="CA231" i="1"/>
  <c r="BX231" i="1"/>
  <c r="CB231" i="1"/>
  <c r="BY231" i="1"/>
  <c r="AP230" i="1"/>
  <c r="BY230" i="1"/>
  <c r="BZ230" i="1"/>
  <c r="BW230" i="1"/>
  <c r="CA230" i="1"/>
  <c r="BW229" i="1"/>
  <c r="CA229" i="1"/>
  <c r="BX229" i="1"/>
  <c r="CB229" i="1"/>
  <c r="BY229" i="1"/>
  <c r="AO228" i="1"/>
  <c r="BX228" i="1"/>
  <c r="BY228" i="1"/>
  <c r="BZ228" i="1"/>
  <c r="CA228" i="1"/>
  <c r="BX227" i="1"/>
  <c r="CB227" i="1"/>
  <c r="BZ227" i="1"/>
  <c r="BW227" i="1"/>
  <c r="BY227" i="1"/>
  <c r="CA227" i="1"/>
  <c r="AO226" i="1"/>
  <c r="BZ226" i="1"/>
  <c r="BX226" i="1"/>
  <c r="CB226" i="1"/>
  <c r="BW226" i="1"/>
  <c r="BY226" i="1"/>
  <c r="AP225" i="1"/>
  <c r="BX225" i="1"/>
  <c r="CB225" i="1"/>
  <c r="BZ225" i="1"/>
  <c r="CA225" i="1"/>
  <c r="BW225" i="1"/>
  <c r="BZ224" i="1"/>
  <c r="BX224" i="1"/>
  <c r="CB224" i="1"/>
  <c r="BY224" i="1"/>
  <c r="CA224" i="1"/>
  <c r="BX223" i="1"/>
  <c r="CB223" i="1"/>
  <c r="BZ223" i="1"/>
  <c r="BW223" i="1"/>
  <c r="BY223" i="1"/>
  <c r="CA223" i="1"/>
  <c r="BZ222" i="1"/>
  <c r="BX222" i="1"/>
  <c r="CB222" i="1"/>
  <c r="BW222" i="1"/>
  <c r="BY222" i="1"/>
  <c r="BX221" i="1"/>
  <c r="CB221" i="1"/>
  <c r="BZ221" i="1"/>
  <c r="CA221" i="1"/>
  <c r="BW221" i="1"/>
  <c r="AK220" i="1"/>
  <c r="BZ220" i="1"/>
  <c r="BW220" i="1"/>
  <c r="CA220" i="1"/>
  <c r="BX220" i="1"/>
  <c r="CB220" i="1"/>
  <c r="BY220" i="1"/>
  <c r="BX219" i="1"/>
  <c r="CB219" i="1"/>
  <c r="BY219" i="1"/>
  <c r="BZ219" i="1"/>
  <c r="CA219" i="1"/>
  <c r="BZ218" i="1"/>
  <c r="BW218" i="1"/>
  <c r="CA218" i="1"/>
  <c r="BX218" i="1"/>
  <c r="CB218" i="1"/>
  <c r="BY218" i="1"/>
  <c r="BX217" i="1"/>
  <c r="CB217" i="1"/>
  <c r="BY217" i="1"/>
  <c r="BZ217" i="1"/>
  <c r="BW217" i="1"/>
  <c r="CA217" i="1"/>
  <c r="BZ216" i="1"/>
  <c r="BW216" i="1"/>
  <c r="CA216" i="1"/>
  <c r="BX216" i="1"/>
  <c r="CB216" i="1"/>
  <c r="AO215" i="1"/>
  <c r="BX215" i="1"/>
  <c r="CB215" i="1"/>
  <c r="BY215" i="1"/>
  <c r="BZ215" i="1"/>
  <c r="BW215" i="1"/>
  <c r="CA215" i="1"/>
  <c r="AP214" i="1"/>
  <c r="BZ214" i="1"/>
  <c r="BW214" i="1"/>
  <c r="CA214" i="1"/>
  <c r="BX214" i="1"/>
  <c r="CB214" i="1"/>
  <c r="BY214" i="1"/>
  <c r="BX213" i="1"/>
  <c r="CB213" i="1"/>
  <c r="BY213" i="1"/>
  <c r="BZ213" i="1"/>
  <c r="BW213" i="1"/>
  <c r="BZ212" i="1"/>
  <c r="BW212" i="1"/>
  <c r="CA212" i="1"/>
  <c r="BX212" i="1"/>
  <c r="CB212" i="1"/>
  <c r="BY212" i="1"/>
  <c r="BX211" i="1"/>
  <c r="CB211" i="1"/>
  <c r="BY211" i="1"/>
  <c r="BZ211" i="1"/>
  <c r="CA211" i="1"/>
  <c r="AO210" i="1"/>
  <c r="BZ210" i="1"/>
  <c r="BW210" i="1"/>
  <c r="CA210" i="1"/>
  <c r="BX210" i="1"/>
  <c r="CB210" i="1"/>
  <c r="BY210" i="1"/>
  <c r="AP209" i="1"/>
  <c r="BX209" i="1"/>
  <c r="CB209" i="1"/>
  <c r="BY209" i="1"/>
  <c r="BZ209" i="1"/>
  <c r="BW209" i="1"/>
  <c r="CA209" i="1"/>
  <c r="BZ208" i="1"/>
  <c r="BW208" i="1"/>
  <c r="CA208" i="1"/>
  <c r="BX208" i="1"/>
  <c r="CB208" i="1"/>
  <c r="BX207" i="1"/>
  <c r="CB207" i="1"/>
  <c r="BY207" i="1"/>
  <c r="BZ207" i="1"/>
  <c r="BW207" i="1"/>
  <c r="CA207" i="1"/>
  <c r="BZ206" i="1"/>
  <c r="BW206" i="1"/>
  <c r="CA206" i="1"/>
  <c r="BX206" i="1"/>
  <c r="CB206" i="1"/>
  <c r="BY206" i="1"/>
  <c r="BX205" i="1"/>
  <c r="CB205" i="1"/>
  <c r="BY205" i="1"/>
  <c r="BZ205" i="1"/>
  <c r="BW205" i="1"/>
  <c r="AK204" i="1"/>
  <c r="BZ204" i="1"/>
  <c r="BW204" i="1"/>
  <c r="CA204" i="1"/>
  <c r="BX204" i="1"/>
  <c r="CB204" i="1"/>
  <c r="BY204" i="1"/>
  <c r="BX203" i="1"/>
  <c r="CB203" i="1"/>
  <c r="BY203" i="1"/>
  <c r="BZ203" i="1"/>
  <c r="CA203" i="1"/>
  <c r="BZ202" i="1"/>
  <c r="BW202" i="1"/>
  <c r="CA202" i="1"/>
  <c r="BX202" i="1"/>
  <c r="CB202" i="1"/>
  <c r="BY202" i="1"/>
  <c r="BX201" i="1"/>
  <c r="CB201" i="1"/>
  <c r="BY201" i="1"/>
  <c r="BZ201" i="1"/>
  <c r="BW201" i="1"/>
  <c r="CA201" i="1"/>
  <c r="BZ200" i="1"/>
  <c r="BW200" i="1"/>
  <c r="CA200" i="1"/>
  <c r="BX200" i="1"/>
  <c r="CB200" i="1"/>
  <c r="AO199" i="1"/>
  <c r="BX199" i="1"/>
  <c r="CB199" i="1"/>
  <c r="BY199" i="1"/>
  <c r="BZ199" i="1"/>
  <c r="BW199" i="1"/>
  <c r="CA199" i="1"/>
  <c r="AP198" i="1"/>
  <c r="BZ198" i="1"/>
  <c r="BW198" i="1"/>
  <c r="CA198" i="1"/>
  <c r="BX198" i="1"/>
  <c r="CB198" i="1"/>
  <c r="BY198" i="1"/>
  <c r="BX197" i="1"/>
  <c r="CB197" i="1"/>
  <c r="BY197" i="1"/>
  <c r="BZ197" i="1"/>
  <c r="BW197" i="1"/>
  <c r="AO196" i="1"/>
  <c r="BZ196" i="1"/>
  <c r="BW196" i="1"/>
  <c r="CA196" i="1"/>
  <c r="BX196" i="1"/>
  <c r="CB196" i="1"/>
  <c r="BY196" i="1"/>
  <c r="BX195" i="1"/>
  <c r="CB195" i="1"/>
  <c r="BY195" i="1"/>
  <c r="BZ195" i="1"/>
  <c r="CA195" i="1"/>
  <c r="AO194" i="1"/>
  <c r="BZ194" i="1"/>
  <c r="BW194" i="1"/>
  <c r="CA194" i="1"/>
  <c r="BX194" i="1"/>
  <c r="CB194" i="1"/>
  <c r="BY194" i="1"/>
  <c r="AP193" i="1"/>
  <c r="BX193" i="1"/>
  <c r="CB193" i="1"/>
  <c r="BY193" i="1"/>
  <c r="BZ193" i="1"/>
  <c r="BW193" i="1"/>
  <c r="CA193" i="1"/>
  <c r="BZ192" i="1"/>
  <c r="BW192" i="1"/>
  <c r="CA192" i="1"/>
  <c r="BX192" i="1"/>
  <c r="CB192" i="1"/>
  <c r="BX191" i="1"/>
  <c r="CB191" i="1"/>
  <c r="BY191" i="1"/>
  <c r="BZ191" i="1"/>
  <c r="BW191" i="1"/>
  <c r="CA191" i="1"/>
  <c r="BZ190" i="1"/>
  <c r="BW190" i="1"/>
  <c r="CA190" i="1"/>
  <c r="BX190" i="1"/>
  <c r="CB190" i="1"/>
  <c r="BY190" i="1"/>
  <c r="BX189" i="1"/>
  <c r="CB189" i="1"/>
  <c r="BY189" i="1"/>
  <c r="BZ189" i="1"/>
  <c r="BW189" i="1"/>
  <c r="AK188" i="1"/>
  <c r="BZ188" i="1"/>
  <c r="BW188" i="1"/>
  <c r="CA188" i="1"/>
  <c r="BX188" i="1"/>
  <c r="CB188" i="1"/>
  <c r="BY188" i="1"/>
  <c r="BX187" i="1"/>
  <c r="CB187" i="1"/>
  <c r="BY187" i="1"/>
  <c r="BZ187" i="1"/>
  <c r="CA187" i="1"/>
  <c r="BZ186" i="1"/>
  <c r="BW186" i="1"/>
  <c r="CA186" i="1"/>
  <c r="BX186" i="1"/>
  <c r="CB186" i="1"/>
  <c r="BY186" i="1"/>
  <c r="BX185" i="1"/>
  <c r="CB185" i="1"/>
  <c r="BY185" i="1"/>
  <c r="BZ185" i="1"/>
  <c r="BW185" i="1"/>
  <c r="CA185" i="1"/>
  <c r="BY324" i="1"/>
  <c r="BW324" i="1"/>
  <c r="CA324" i="1"/>
  <c r="BW323" i="1"/>
  <c r="CA323" i="1"/>
  <c r="BY323" i="1"/>
  <c r="AO322" i="1"/>
  <c r="BY322" i="1"/>
  <c r="BW322" i="1"/>
  <c r="CA322" i="1"/>
  <c r="AP321" i="1"/>
  <c r="BW321" i="1"/>
  <c r="CA321" i="1"/>
  <c r="BY321" i="1"/>
  <c r="BY320" i="1"/>
  <c r="BW320" i="1"/>
  <c r="CA320" i="1"/>
  <c r="AP319" i="1"/>
  <c r="BW319" i="1"/>
  <c r="CA319" i="1"/>
  <c r="BY319" i="1"/>
  <c r="BY318" i="1"/>
  <c r="BW318" i="1"/>
  <c r="CA318" i="1"/>
  <c r="BW317" i="1"/>
  <c r="CA317" i="1"/>
  <c r="BY317" i="1"/>
  <c r="AN316" i="1"/>
  <c r="BY316" i="1"/>
  <c r="BW316" i="1"/>
  <c r="CA316" i="1"/>
  <c r="BW315" i="1"/>
  <c r="CA315" i="1"/>
  <c r="BY315" i="1"/>
  <c r="AO314" i="1"/>
  <c r="BY314" i="1"/>
  <c r="BW314" i="1"/>
  <c r="CA314" i="1"/>
  <c r="BW313" i="1"/>
  <c r="CA313" i="1"/>
  <c r="BY313" i="1"/>
  <c r="BY312" i="1"/>
  <c r="BW312" i="1"/>
  <c r="CA312" i="1"/>
  <c r="AO311" i="1"/>
  <c r="BW311" i="1"/>
  <c r="CA311" i="1"/>
  <c r="BX311" i="1"/>
  <c r="BY311" i="1"/>
  <c r="BY310" i="1"/>
  <c r="BZ310" i="1"/>
  <c r="BW310" i="1"/>
  <c r="CA310" i="1"/>
  <c r="BW309" i="1"/>
  <c r="CA309" i="1"/>
  <c r="BX309" i="1"/>
  <c r="CB309" i="1"/>
  <c r="BY309" i="1"/>
  <c r="AO308" i="1"/>
  <c r="BY308" i="1"/>
  <c r="BZ308" i="1"/>
  <c r="BW308" i="1"/>
  <c r="CA308" i="1"/>
  <c r="BW307" i="1"/>
  <c r="CA307" i="1"/>
  <c r="BX307" i="1"/>
  <c r="CB307" i="1"/>
  <c r="BY307" i="1"/>
  <c r="AO306" i="1"/>
  <c r="BY306" i="1"/>
  <c r="BZ306" i="1"/>
  <c r="BW306" i="1"/>
  <c r="CA306" i="1"/>
  <c r="AP305" i="1"/>
  <c r="BW305" i="1"/>
  <c r="CA305" i="1"/>
  <c r="BX305" i="1"/>
  <c r="CB305" i="1"/>
  <c r="BY305" i="1"/>
  <c r="BY304" i="1"/>
  <c r="BZ304" i="1"/>
  <c r="BW304" i="1"/>
  <c r="CA304" i="1"/>
  <c r="BW303" i="1"/>
  <c r="CA303" i="1"/>
  <c r="BX303" i="1"/>
  <c r="CB303" i="1"/>
  <c r="BY303" i="1"/>
  <c r="BY302" i="1"/>
  <c r="BZ302" i="1"/>
  <c r="BW302" i="1"/>
  <c r="CA302" i="1"/>
  <c r="BW301" i="1"/>
  <c r="CA301" i="1"/>
  <c r="BX301" i="1"/>
  <c r="CB301" i="1"/>
  <c r="BY301" i="1"/>
  <c r="AO327" i="1"/>
  <c r="BW327" i="1"/>
  <c r="BY327" i="1"/>
  <c r="BY326" i="1"/>
  <c r="BW326" i="1"/>
  <c r="CA326" i="1"/>
  <c r="BW325" i="1"/>
  <c r="CA325" i="1"/>
  <c r="BY325" i="1"/>
  <c r="BY480" i="1"/>
  <c r="CA479" i="1"/>
  <c r="BW479" i="1"/>
  <c r="BY478" i="1"/>
  <c r="CA477" i="1"/>
  <c r="BW477" i="1"/>
  <c r="BY476" i="1"/>
  <c r="CA475" i="1"/>
  <c r="BW475" i="1"/>
  <c r="BY474" i="1"/>
  <c r="CA473" i="1"/>
  <c r="BW473" i="1"/>
  <c r="BY472" i="1"/>
  <c r="CA471" i="1"/>
  <c r="BW471" i="1"/>
  <c r="BY470" i="1"/>
  <c r="CA469" i="1"/>
  <c r="BW469" i="1"/>
  <c r="BY468" i="1"/>
  <c r="CA467" i="1"/>
  <c r="BW467" i="1"/>
  <c r="BY466" i="1"/>
  <c r="CA465" i="1"/>
  <c r="BW465" i="1"/>
  <c r="BY464" i="1"/>
  <c r="CA463" i="1"/>
  <c r="BW463" i="1"/>
  <c r="BY462" i="1"/>
  <c r="CA461" i="1"/>
  <c r="BW461" i="1"/>
  <c r="BY460" i="1"/>
  <c r="CA459" i="1"/>
  <c r="BW459" i="1"/>
  <c r="BY458" i="1"/>
  <c r="CA457" i="1"/>
  <c r="BW457" i="1"/>
  <c r="BY456" i="1"/>
  <c r="CA455" i="1"/>
  <c r="BW455" i="1"/>
  <c r="BY454" i="1"/>
  <c r="CA453" i="1"/>
  <c r="BW453" i="1"/>
  <c r="BY452" i="1"/>
  <c r="CA451" i="1"/>
  <c r="BW451" i="1"/>
  <c r="BY450" i="1"/>
  <c r="CA449" i="1"/>
  <c r="BW449" i="1"/>
  <c r="BY448" i="1"/>
  <c r="CA447" i="1"/>
  <c r="BW447" i="1"/>
  <c r="BY446" i="1"/>
  <c r="CA445" i="1"/>
  <c r="BW445" i="1"/>
  <c r="BY444" i="1"/>
  <c r="CA443" i="1"/>
  <c r="BW443" i="1"/>
  <c r="BY442" i="1"/>
  <c r="CA441" i="1"/>
  <c r="BW441" i="1"/>
  <c r="BY440" i="1"/>
  <c r="CA439" i="1"/>
  <c r="BW439" i="1"/>
  <c r="BY438" i="1"/>
  <c r="CA437" i="1"/>
  <c r="BW437" i="1"/>
  <c r="BY436" i="1"/>
  <c r="CA435" i="1"/>
  <c r="BW435" i="1"/>
  <c r="BY434" i="1"/>
  <c r="CA433" i="1"/>
  <c r="BW433" i="1"/>
  <c r="BY432" i="1"/>
  <c r="CA431" i="1"/>
  <c r="BW431" i="1"/>
  <c r="BY430" i="1"/>
  <c r="CA429" i="1"/>
  <c r="BW429" i="1"/>
  <c r="BY428" i="1"/>
  <c r="CA427" i="1"/>
  <c r="BW427" i="1"/>
  <c r="BY426" i="1"/>
  <c r="CA425" i="1"/>
  <c r="BW425" i="1"/>
  <c r="BY424" i="1"/>
  <c r="CA423" i="1"/>
  <c r="BW423" i="1"/>
  <c r="BY422" i="1"/>
  <c r="CA421" i="1"/>
  <c r="BW421" i="1"/>
  <c r="BY420" i="1"/>
  <c r="CA419" i="1"/>
  <c r="BW419" i="1"/>
  <c r="BY418" i="1"/>
  <c r="CA417" i="1"/>
  <c r="BW417" i="1"/>
  <c r="BY416" i="1"/>
  <c r="CA415" i="1"/>
  <c r="BW415" i="1"/>
  <c r="BY414" i="1"/>
  <c r="CA413" i="1"/>
  <c r="BW413" i="1"/>
  <c r="BY412" i="1"/>
  <c r="CA411" i="1"/>
  <c r="BW411" i="1"/>
  <c r="BY410" i="1"/>
  <c r="CA409" i="1"/>
  <c r="BW409" i="1"/>
  <c r="BY408" i="1"/>
  <c r="CA407" i="1"/>
  <c r="BW407" i="1"/>
  <c r="BY406" i="1"/>
  <c r="CA405" i="1"/>
  <c r="BW405" i="1"/>
  <c r="BY404" i="1"/>
  <c r="CA403" i="1"/>
  <c r="BW403" i="1"/>
  <c r="BY402" i="1"/>
  <c r="CA401" i="1"/>
  <c r="BW401" i="1"/>
  <c r="BY400" i="1"/>
  <c r="CA399" i="1"/>
  <c r="BW399" i="1"/>
  <c r="BY398" i="1"/>
  <c r="CA397" i="1"/>
  <c r="BW397" i="1"/>
  <c r="BY396" i="1"/>
  <c r="CA395" i="1"/>
  <c r="BW395" i="1"/>
  <c r="BY394" i="1"/>
  <c r="CA393" i="1"/>
  <c r="BW393" i="1"/>
  <c r="BY392" i="1"/>
  <c r="CA391" i="1"/>
  <c r="BW391" i="1"/>
  <c r="BY390" i="1"/>
  <c r="CA389" i="1"/>
  <c r="BW389" i="1"/>
  <c r="BY388" i="1"/>
  <c r="CA387" i="1"/>
  <c r="BW387" i="1"/>
  <c r="BY386" i="1"/>
  <c r="CA385" i="1"/>
  <c r="BW385" i="1"/>
  <c r="BY384" i="1"/>
  <c r="CA383" i="1"/>
  <c r="BW383" i="1"/>
  <c r="BY382" i="1"/>
  <c r="CA381" i="1"/>
  <c r="BW381" i="1"/>
  <c r="BY380" i="1"/>
  <c r="CA379" i="1"/>
  <c r="BW379" i="1"/>
  <c r="BY378" i="1"/>
  <c r="CA377" i="1"/>
  <c r="BW377" i="1"/>
  <c r="BY376" i="1"/>
  <c r="CA375" i="1"/>
  <c r="BW375" i="1"/>
  <c r="BY374" i="1"/>
  <c r="CA373" i="1"/>
  <c r="BW373" i="1"/>
  <c r="BY372" i="1"/>
  <c r="CA371" i="1"/>
  <c r="BW371" i="1"/>
  <c r="BY370" i="1"/>
  <c r="CA369" i="1"/>
  <c r="BW369" i="1"/>
  <c r="BY368" i="1"/>
  <c r="CA367" i="1"/>
  <c r="BW367" i="1"/>
  <c r="BY366" i="1"/>
  <c r="CA365" i="1"/>
  <c r="BW365" i="1"/>
  <c r="BY364" i="1"/>
  <c r="CA363" i="1"/>
  <c r="BW363" i="1"/>
  <c r="BY362" i="1"/>
  <c r="CA361" i="1"/>
  <c r="BW361" i="1"/>
  <c r="BY360" i="1"/>
  <c r="CA359" i="1"/>
  <c r="BW359" i="1"/>
  <c r="BY358" i="1"/>
  <c r="CA357" i="1"/>
  <c r="BW357" i="1"/>
  <c r="BY356" i="1"/>
  <c r="CA355" i="1"/>
  <c r="BW355" i="1"/>
  <c r="BY354" i="1"/>
  <c r="CA353" i="1"/>
  <c r="BW353" i="1"/>
  <c r="BY352" i="1"/>
  <c r="CA351" i="1"/>
  <c r="BW351" i="1"/>
  <c r="BY350" i="1"/>
  <c r="CA349" i="1"/>
  <c r="BW349" i="1"/>
  <c r="BY348" i="1"/>
  <c r="CA347" i="1"/>
  <c r="BW347" i="1"/>
  <c r="BY346" i="1"/>
  <c r="CA345" i="1"/>
  <c r="BW345" i="1"/>
  <c r="BY344" i="1"/>
  <c r="CA343" i="1"/>
  <c r="BW343" i="1"/>
  <c r="BY342" i="1"/>
  <c r="CA341" i="1"/>
  <c r="BW341" i="1"/>
  <c r="BY340" i="1"/>
  <c r="CA339" i="1"/>
  <c r="BW339" i="1"/>
  <c r="BY338" i="1"/>
  <c r="CA337" i="1"/>
  <c r="BW337" i="1"/>
  <c r="BY336" i="1"/>
  <c r="CA335" i="1"/>
  <c r="BW335" i="1"/>
  <c r="BY334" i="1"/>
  <c r="CA333" i="1"/>
  <c r="BW333" i="1"/>
  <c r="BY332" i="1"/>
  <c r="CA331" i="1"/>
  <c r="BW331" i="1"/>
  <c r="BY330" i="1"/>
  <c r="CA329" i="1"/>
  <c r="BW329" i="1"/>
  <c r="BY328" i="1"/>
  <c r="CA327" i="1"/>
  <c r="BZ326" i="1"/>
  <c r="BX325" i="1"/>
  <c r="CB323" i="1"/>
  <c r="BZ322" i="1"/>
  <c r="BX321" i="1"/>
  <c r="CB319" i="1"/>
  <c r="BZ318" i="1"/>
  <c r="BX317" i="1"/>
  <c r="CB315" i="1"/>
  <c r="BZ314" i="1"/>
  <c r="BX313" i="1"/>
  <c r="CB311" i="1"/>
  <c r="BZ309" i="1"/>
  <c r="CB306" i="1"/>
  <c r="BX304" i="1"/>
  <c r="BZ301" i="1"/>
  <c r="CB298" i="1"/>
  <c r="BX296" i="1"/>
  <c r="BZ293" i="1"/>
  <c r="CB290" i="1"/>
  <c r="BZ277" i="1"/>
  <c r="CB274" i="1"/>
  <c r="BZ269" i="1"/>
  <c r="CB266" i="1"/>
  <c r="BX264" i="1"/>
  <c r="CB258" i="1"/>
  <c r="BX256" i="1"/>
  <c r="BZ253" i="1"/>
  <c r="BX248" i="1"/>
  <c r="BZ245" i="1"/>
  <c r="CB242" i="1"/>
  <c r="BX240" i="1"/>
  <c r="BZ237" i="1"/>
  <c r="BX232" i="1"/>
  <c r="BZ229" i="1"/>
  <c r="BY225" i="1"/>
  <c r="BW219" i="1"/>
  <c r="BY208" i="1"/>
  <c r="CA197" i="1"/>
  <c r="BW187" i="1"/>
  <c r="BW155" i="1"/>
  <c r="BY143" i="1"/>
  <c r="BZ158" i="1"/>
  <c r="BW158" i="1"/>
  <c r="CA158" i="1"/>
  <c r="BX158" i="1"/>
  <c r="CB158" i="1"/>
  <c r="BY158" i="1"/>
  <c r="AK156" i="1"/>
  <c r="BZ156" i="1"/>
  <c r="BW156" i="1"/>
  <c r="CA156" i="1"/>
  <c r="BX156" i="1"/>
  <c r="CB156" i="1"/>
  <c r="BY156" i="1"/>
  <c r="BZ154" i="1"/>
  <c r="BW154" i="1"/>
  <c r="CA154" i="1"/>
  <c r="BX154" i="1"/>
  <c r="CB154" i="1"/>
  <c r="BY154" i="1"/>
  <c r="BX153" i="1"/>
  <c r="CB153" i="1"/>
  <c r="BY153" i="1"/>
  <c r="BZ153" i="1"/>
  <c r="BW153" i="1"/>
  <c r="CA153" i="1"/>
  <c r="AO151" i="1"/>
  <c r="BX151" i="1"/>
  <c r="CB151" i="1"/>
  <c r="BY151" i="1"/>
  <c r="BZ151" i="1"/>
  <c r="BW151" i="1"/>
  <c r="CA151" i="1"/>
  <c r="BZ148" i="1"/>
  <c r="BW148" i="1"/>
  <c r="CA148" i="1"/>
  <c r="BX148" i="1"/>
  <c r="CB148" i="1"/>
  <c r="BY148" i="1"/>
  <c r="BY144" i="1"/>
  <c r="BZ144" i="1"/>
  <c r="CB144" i="1"/>
  <c r="BW144" i="1"/>
  <c r="BX144" i="1"/>
  <c r="CA144" i="1"/>
  <c r="BW141" i="1"/>
  <c r="CA141" i="1"/>
  <c r="BX141" i="1"/>
  <c r="CB141" i="1"/>
  <c r="BY141" i="1"/>
  <c r="BZ141" i="1"/>
  <c r="BW139" i="1"/>
  <c r="CA139" i="1"/>
  <c r="BX139" i="1"/>
  <c r="CB139" i="1"/>
  <c r="BZ139" i="1"/>
  <c r="BY139" i="1"/>
  <c r="BY136" i="1"/>
  <c r="BZ136" i="1"/>
  <c r="CB136" i="1"/>
  <c r="BW136" i="1"/>
  <c r="BX136" i="1"/>
  <c r="CA136" i="1"/>
  <c r="BY134" i="1"/>
  <c r="BZ134" i="1"/>
  <c r="BX134" i="1"/>
  <c r="CA134" i="1"/>
  <c r="CB134" i="1"/>
  <c r="BW134" i="1"/>
  <c r="BW133" i="1"/>
  <c r="CA133" i="1"/>
  <c r="BX133" i="1"/>
  <c r="CB133" i="1"/>
  <c r="BY133" i="1"/>
  <c r="BZ133" i="1"/>
  <c r="BW131" i="1"/>
  <c r="CA131" i="1"/>
  <c r="BX131" i="1"/>
  <c r="CB131" i="1"/>
  <c r="BZ131" i="1"/>
  <c r="BY131" i="1"/>
  <c r="BY130" i="1"/>
  <c r="BZ130" i="1"/>
  <c r="BX130" i="1"/>
  <c r="CA130" i="1"/>
  <c r="CB130" i="1"/>
  <c r="BW130" i="1"/>
  <c r="BW129" i="1"/>
  <c r="CA129" i="1"/>
  <c r="BX129" i="1"/>
  <c r="CB129" i="1"/>
  <c r="BY129" i="1"/>
  <c r="BZ129" i="1"/>
  <c r="BW127" i="1"/>
  <c r="CA127" i="1"/>
  <c r="BX127" i="1"/>
  <c r="CB127" i="1"/>
  <c r="BZ127" i="1"/>
  <c r="BW125" i="1"/>
  <c r="CA125" i="1"/>
  <c r="BX125" i="1"/>
  <c r="CB125" i="1"/>
  <c r="BY125" i="1"/>
  <c r="BZ125" i="1"/>
  <c r="BY122" i="1"/>
  <c r="BZ122" i="1"/>
  <c r="BX122" i="1"/>
  <c r="CA122" i="1"/>
  <c r="CB122" i="1"/>
  <c r="BW121" i="1"/>
  <c r="CA121" i="1"/>
  <c r="BX121" i="1"/>
  <c r="CB121" i="1"/>
  <c r="BY121" i="1"/>
  <c r="BZ121" i="1"/>
  <c r="BW119" i="1"/>
  <c r="CA119" i="1"/>
  <c r="BX119" i="1"/>
  <c r="CB119" i="1"/>
  <c r="BZ119" i="1"/>
  <c r="BY119" i="1"/>
  <c r="BY118" i="1"/>
  <c r="BZ118" i="1"/>
  <c r="BX118" i="1"/>
  <c r="CA118" i="1"/>
  <c r="CB118" i="1"/>
  <c r="BW118" i="1"/>
  <c r="BW115" i="1"/>
  <c r="CA115" i="1"/>
  <c r="BX115" i="1"/>
  <c r="CB115" i="1"/>
  <c r="BZ115" i="1"/>
  <c r="BY115" i="1"/>
  <c r="BW113" i="1"/>
  <c r="CA113" i="1"/>
  <c r="BX113" i="1"/>
  <c r="CB113" i="1"/>
  <c r="BY113" i="1"/>
  <c r="BZ113" i="1"/>
  <c r="BY112" i="1"/>
  <c r="BZ112" i="1"/>
  <c r="BW112" i="1"/>
  <c r="CA112" i="1"/>
  <c r="CB112" i="1"/>
  <c r="BX112" i="1"/>
  <c r="BY110" i="1"/>
  <c r="BZ110" i="1"/>
  <c r="BW110" i="1"/>
  <c r="CA110" i="1"/>
  <c r="BX110" i="1"/>
  <c r="CB110" i="1"/>
  <c r="BW107" i="1"/>
  <c r="CA107" i="1"/>
  <c r="BX107" i="1"/>
  <c r="CB107" i="1"/>
  <c r="BY107" i="1"/>
  <c r="BZ107" i="1"/>
  <c r="BW105" i="1"/>
  <c r="CA105" i="1"/>
  <c r="BX105" i="1"/>
  <c r="CB105" i="1"/>
  <c r="BY105" i="1"/>
  <c r="BZ105" i="1"/>
  <c r="BW103" i="1"/>
  <c r="CA103" i="1"/>
  <c r="BX103" i="1"/>
  <c r="CB103" i="1"/>
  <c r="BY103" i="1"/>
  <c r="BZ103" i="1"/>
  <c r="BY102" i="1"/>
  <c r="BZ102" i="1"/>
  <c r="BW102" i="1"/>
  <c r="CA102" i="1"/>
  <c r="BX102" i="1"/>
  <c r="CB102" i="1"/>
  <c r="AO100" i="1"/>
  <c r="BY100" i="1"/>
  <c r="BZ100" i="1"/>
  <c r="BW100" i="1"/>
  <c r="CA100" i="1"/>
  <c r="BX100" i="1"/>
  <c r="CB100" i="1"/>
  <c r="BW99" i="1"/>
  <c r="CA99" i="1"/>
  <c r="BX99" i="1"/>
  <c r="CB99" i="1"/>
  <c r="BY99" i="1"/>
  <c r="BZ99" i="1"/>
  <c r="BW97" i="1"/>
  <c r="CA97" i="1"/>
  <c r="BX97" i="1"/>
  <c r="CB97" i="1"/>
  <c r="BY97" i="1"/>
  <c r="BZ97" i="1"/>
  <c r="BW95" i="1"/>
  <c r="CA95" i="1"/>
  <c r="BX95" i="1"/>
  <c r="CB95" i="1"/>
  <c r="BY95" i="1"/>
  <c r="BZ95" i="1"/>
  <c r="BW93" i="1"/>
  <c r="CA93" i="1"/>
  <c r="BX93" i="1"/>
  <c r="CB93" i="1"/>
  <c r="BY93" i="1"/>
  <c r="BZ93" i="1"/>
  <c r="BW91" i="1"/>
  <c r="CA91" i="1"/>
  <c r="BX91" i="1"/>
  <c r="CB91" i="1"/>
  <c r="BY91" i="1"/>
  <c r="BZ91" i="1"/>
  <c r="BY90" i="1"/>
  <c r="BZ90" i="1"/>
  <c r="BW90" i="1"/>
  <c r="CA90" i="1"/>
  <c r="BX90" i="1"/>
  <c r="CB90" i="1"/>
  <c r="BY88" i="1"/>
  <c r="BZ88" i="1"/>
  <c r="BW88" i="1"/>
  <c r="CA88" i="1"/>
  <c r="CB88" i="1"/>
  <c r="BY86" i="1"/>
  <c r="BZ86" i="1"/>
  <c r="BW86" i="1"/>
  <c r="CA86" i="1"/>
  <c r="BX86" i="1"/>
  <c r="CB86" i="1"/>
  <c r="AO84" i="1"/>
  <c r="BW84" i="1"/>
  <c r="CA84" i="1"/>
  <c r="BX84" i="1"/>
  <c r="BY84" i="1"/>
  <c r="BZ84" i="1"/>
  <c r="CB84" i="1"/>
  <c r="BZ82" i="1"/>
  <c r="BW82" i="1"/>
  <c r="CA82" i="1"/>
  <c r="CB82" i="1"/>
  <c r="BX82" i="1"/>
  <c r="BY82" i="1"/>
  <c r="BZ80" i="1"/>
  <c r="BW80" i="1"/>
  <c r="CA80" i="1"/>
  <c r="BX80" i="1"/>
  <c r="BY80" i="1"/>
  <c r="CB80" i="1"/>
  <c r="BZ78" i="1"/>
  <c r="BW78" i="1"/>
  <c r="CA78" i="1"/>
  <c r="CB78" i="1"/>
  <c r="BX78" i="1"/>
  <c r="BY78" i="1"/>
  <c r="BZ76" i="1"/>
  <c r="BW76" i="1"/>
  <c r="CA76" i="1"/>
  <c r="BX76" i="1"/>
  <c r="BY76" i="1"/>
  <c r="CB76" i="1"/>
  <c r="BZ74" i="1"/>
  <c r="BW74" i="1"/>
  <c r="CA74" i="1"/>
  <c r="CB74" i="1"/>
  <c r="BX74" i="1"/>
  <c r="BY74" i="1"/>
  <c r="BX73" i="1"/>
  <c r="CB73" i="1"/>
  <c r="BY73" i="1"/>
  <c r="BZ73" i="1"/>
  <c r="CA73" i="1"/>
  <c r="BW73" i="1"/>
  <c r="BX71" i="1"/>
  <c r="CB71" i="1"/>
  <c r="BY71" i="1"/>
  <c r="BW71" i="1"/>
  <c r="BZ71" i="1"/>
  <c r="CA71" i="1"/>
  <c r="BX69" i="1"/>
  <c r="CB69" i="1"/>
  <c r="BY69" i="1"/>
  <c r="BZ69" i="1"/>
  <c r="CA69" i="1"/>
  <c r="BW69" i="1"/>
  <c r="BX67" i="1"/>
  <c r="CB67" i="1"/>
  <c r="BY67" i="1"/>
  <c r="BW67" i="1"/>
  <c r="BZ67" i="1"/>
  <c r="CA67" i="1"/>
  <c r="BX65" i="1"/>
  <c r="CB65" i="1"/>
  <c r="BY65" i="1"/>
  <c r="BZ65" i="1"/>
  <c r="CA65" i="1"/>
  <c r="BW65" i="1"/>
  <c r="BZ64" i="1"/>
  <c r="BW64" i="1"/>
  <c r="CA64" i="1"/>
  <c r="BX64" i="1"/>
  <c r="BY64" i="1"/>
  <c r="CB64" i="1"/>
  <c r="BX61" i="1"/>
  <c r="BW61" i="1"/>
  <c r="CB61" i="1"/>
  <c r="BY61" i="1"/>
  <c r="BZ61" i="1"/>
  <c r="CA61" i="1"/>
  <c r="AP60" i="1"/>
  <c r="BZ60" i="1"/>
  <c r="BX60" i="1"/>
  <c r="BY60" i="1"/>
  <c r="BW60" i="1"/>
  <c r="CA60" i="1"/>
  <c r="CB60" i="1"/>
  <c r="BZ58" i="1"/>
  <c r="BY58" i="1"/>
  <c r="CA58" i="1"/>
  <c r="BW58" i="1"/>
  <c r="BX58" i="1"/>
  <c r="CB58" i="1"/>
  <c r="BX55" i="1"/>
  <c r="CB55" i="1"/>
  <c r="CA55" i="1"/>
  <c r="BW55" i="1"/>
  <c r="BY55" i="1"/>
  <c r="BZ55" i="1"/>
  <c r="BX53" i="1"/>
  <c r="CB53" i="1"/>
  <c r="BW53" i="1"/>
  <c r="BY53" i="1"/>
  <c r="BZ53" i="1"/>
  <c r="CA53" i="1"/>
  <c r="AP52" i="1"/>
  <c r="BZ52" i="1"/>
  <c r="BX52" i="1"/>
  <c r="BY52" i="1"/>
  <c r="CA52" i="1"/>
  <c r="CB52" i="1"/>
  <c r="BW52" i="1"/>
  <c r="BZ50" i="1"/>
  <c r="BY50" i="1"/>
  <c r="CA50" i="1"/>
  <c r="CB50" i="1"/>
  <c r="BW50" i="1"/>
  <c r="BX50" i="1"/>
  <c r="BZ48" i="1"/>
  <c r="CA48" i="1"/>
  <c r="BW48" i="1"/>
  <c r="CB48" i="1"/>
  <c r="BX48" i="1"/>
  <c r="BY48" i="1"/>
  <c r="BX47" i="1"/>
  <c r="CB47" i="1"/>
  <c r="CA47" i="1"/>
  <c r="BW47" i="1"/>
  <c r="BY47" i="1"/>
  <c r="BZ47" i="1"/>
  <c r="BX45" i="1"/>
  <c r="CB45" i="1"/>
  <c r="BW45" i="1"/>
  <c r="BY45" i="1"/>
  <c r="BZ45" i="1"/>
  <c r="CA45" i="1"/>
  <c r="AP44" i="1"/>
  <c r="BZ44" i="1"/>
  <c r="BX44" i="1"/>
  <c r="BY44" i="1"/>
  <c r="BW44" i="1"/>
  <c r="CA44" i="1"/>
  <c r="BZ42" i="1"/>
  <c r="BY42" i="1"/>
  <c r="CA42" i="1"/>
  <c r="BW42" i="1"/>
  <c r="BX42" i="1"/>
  <c r="CB42" i="1"/>
  <c r="BZ40" i="1"/>
  <c r="CA40" i="1"/>
  <c r="BW40" i="1"/>
  <c r="CB40" i="1"/>
  <c r="BX40" i="1"/>
  <c r="BY40" i="1"/>
  <c r="BW39" i="1"/>
  <c r="BX39" i="1"/>
  <c r="CB39" i="1"/>
  <c r="CA39" i="1"/>
  <c r="BY39" i="1"/>
  <c r="BZ39" i="1"/>
  <c r="BW37" i="1"/>
  <c r="CA37" i="1"/>
  <c r="BX37" i="1"/>
  <c r="CB37" i="1"/>
  <c r="BY37" i="1"/>
  <c r="BZ37" i="1"/>
  <c r="BY34" i="1"/>
  <c r="BZ34" i="1"/>
  <c r="CA34" i="1"/>
  <c r="CB34" i="1"/>
  <c r="BW34" i="1"/>
  <c r="BX34" i="1"/>
  <c r="BY32" i="1"/>
  <c r="BZ32" i="1"/>
  <c r="BW32" i="1"/>
  <c r="BX32" i="1"/>
  <c r="CA32" i="1"/>
  <c r="CB32" i="1"/>
  <c r="BY30" i="1"/>
  <c r="BZ30" i="1"/>
  <c r="CA30" i="1"/>
  <c r="CB30" i="1"/>
  <c r="BW30" i="1"/>
  <c r="BX30" i="1"/>
  <c r="BW29" i="1"/>
  <c r="CA29" i="1"/>
  <c r="BX29" i="1"/>
  <c r="CB29" i="1"/>
  <c r="BY29" i="1"/>
  <c r="BZ29" i="1"/>
  <c r="AN300" i="1"/>
  <c r="BY300" i="1"/>
  <c r="BZ300" i="1"/>
  <c r="BW300" i="1"/>
  <c r="CA300" i="1"/>
  <c r="BW299" i="1"/>
  <c r="CA299" i="1"/>
  <c r="BX299" i="1"/>
  <c r="CB299" i="1"/>
  <c r="BY299" i="1"/>
  <c r="BW297" i="1"/>
  <c r="CA297" i="1"/>
  <c r="BX297" i="1"/>
  <c r="CB297" i="1"/>
  <c r="BY297" i="1"/>
  <c r="AO295" i="1"/>
  <c r="BW295" i="1"/>
  <c r="CA295" i="1"/>
  <c r="BX295" i="1"/>
  <c r="CB295" i="1"/>
  <c r="BY295" i="1"/>
  <c r="BW291" i="1"/>
  <c r="CA291" i="1"/>
  <c r="BX291" i="1"/>
  <c r="CB291" i="1"/>
  <c r="BY291" i="1"/>
  <c r="BY288" i="1"/>
  <c r="BZ288" i="1"/>
  <c r="BW288" i="1"/>
  <c r="CA288" i="1"/>
  <c r="BW285" i="1"/>
  <c r="CA285" i="1"/>
  <c r="BX285" i="1"/>
  <c r="CB285" i="1"/>
  <c r="BY285" i="1"/>
  <c r="AN284" i="1"/>
  <c r="BY284" i="1"/>
  <c r="BZ284" i="1"/>
  <c r="BW284" i="1"/>
  <c r="CA284" i="1"/>
  <c r="BY282" i="1"/>
  <c r="BZ282" i="1"/>
  <c r="BW282" i="1"/>
  <c r="CA282" i="1"/>
  <c r="BY280" i="1"/>
  <c r="BZ280" i="1"/>
  <c r="BW280" i="1"/>
  <c r="CA280" i="1"/>
  <c r="AP278" i="1"/>
  <c r="BY278" i="1"/>
  <c r="BZ278" i="1"/>
  <c r="BW278" i="1"/>
  <c r="CA278" i="1"/>
  <c r="AP273" i="1"/>
  <c r="BW273" i="1"/>
  <c r="CA273" i="1"/>
  <c r="BX273" i="1"/>
  <c r="CB273" i="1"/>
  <c r="BY273" i="1"/>
  <c r="BY272" i="1"/>
  <c r="BZ272" i="1"/>
  <c r="BW272" i="1"/>
  <c r="CA272" i="1"/>
  <c r="BW271" i="1"/>
  <c r="CA271" i="1"/>
  <c r="BX271" i="1"/>
  <c r="CB271" i="1"/>
  <c r="BY271" i="1"/>
  <c r="BY270" i="1"/>
  <c r="BZ270" i="1"/>
  <c r="BW270" i="1"/>
  <c r="CA270" i="1"/>
  <c r="AN268" i="1"/>
  <c r="BY268" i="1"/>
  <c r="BZ268" i="1"/>
  <c r="BW268" i="1"/>
  <c r="CA268" i="1"/>
  <c r="BW267" i="1"/>
  <c r="CA267" i="1"/>
  <c r="BX267" i="1"/>
  <c r="CB267" i="1"/>
  <c r="BY267" i="1"/>
  <c r="BW265" i="1"/>
  <c r="CA265" i="1"/>
  <c r="BX265" i="1"/>
  <c r="CB265" i="1"/>
  <c r="BY265" i="1"/>
  <c r="AO263" i="1"/>
  <c r="BW263" i="1"/>
  <c r="CA263" i="1"/>
  <c r="BX263" i="1"/>
  <c r="CB263" i="1"/>
  <c r="BY263" i="1"/>
  <c r="BW261" i="1"/>
  <c r="CA261" i="1"/>
  <c r="BX261" i="1"/>
  <c r="CB261" i="1"/>
  <c r="BY261" i="1"/>
  <c r="AO260" i="1"/>
  <c r="BY260" i="1"/>
  <c r="BZ260" i="1"/>
  <c r="BW260" i="1"/>
  <c r="CA260" i="1"/>
  <c r="BW259" i="1"/>
  <c r="CA259" i="1"/>
  <c r="BX259" i="1"/>
  <c r="CB259" i="1"/>
  <c r="BY259" i="1"/>
  <c r="AP257" i="1"/>
  <c r="BW257" i="1"/>
  <c r="CA257" i="1"/>
  <c r="BX257" i="1"/>
  <c r="CB257" i="1"/>
  <c r="BY257" i="1"/>
  <c r="BY254" i="1"/>
  <c r="BZ254" i="1"/>
  <c r="BW254" i="1"/>
  <c r="CA254" i="1"/>
  <c r="AN252" i="1"/>
  <c r="BY252" i="1"/>
  <c r="BZ252" i="1"/>
  <c r="BW252" i="1"/>
  <c r="CA252" i="1"/>
  <c r="AP250" i="1"/>
  <c r="BY250" i="1"/>
  <c r="BZ250" i="1"/>
  <c r="BW250" i="1"/>
  <c r="CA250" i="1"/>
  <c r="AP246" i="1"/>
  <c r="BY246" i="1"/>
  <c r="BZ246" i="1"/>
  <c r="BW246" i="1"/>
  <c r="CA246" i="1"/>
  <c r="AO244" i="1"/>
  <c r="BY244" i="1"/>
  <c r="BZ244" i="1"/>
  <c r="BW244" i="1"/>
  <c r="CA244" i="1"/>
  <c r="BW243" i="1"/>
  <c r="CA243" i="1"/>
  <c r="BX243" i="1"/>
  <c r="CB243" i="1"/>
  <c r="BY243" i="1"/>
  <c r="AP241" i="1"/>
  <c r="BW241" i="1"/>
  <c r="CA241" i="1"/>
  <c r="BX241" i="1"/>
  <c r="CB241" i="1"/>
  <c r="BY241" i="1"/>
  <c r="BW239" i="1"/>
  <c r="CA239" i="1"/>
  <c r="BX239" i="1"/>
  <c r="CB239" i="1"/>
  <c r="BY239" i="1"/>
  <c r="AN236" i="1"/>
  <c r="BY236" i="1"/>
  <c r="BZ236" i="1"/>
  <c r="BW236" i="1"/>
  <c r="CA236" i="1"/>
  <c r="BW235" i="1"/>
  <c r="CA235" i="1"/>
  <c r="BX235" i="1"/>
  <c r="CB235" i="1"/>
  <c r="BY235" i="1"/>
  <c r="BY234" i="1"/>
  <c r="BZ234" i="1"/>
  <c r="BW234" i="1"/>
  <c r="CA234" i="1"/>
  <c r="BW233" i="1"/>
  <c r="CA233" i="1"/>
  <c r="BX233" i="1"/>
  <c r="CB233" i="1"/>
  <c r="BY233" i="1"/>
  <c r="BW25" i="1"/>
  <c r="CA25" i="1"/>
  <c r="BX25" i="1"/>
  <c r="CB25" i="1"/>
  <c r="BY25" i="1"/>
  <c r="BZ25" i="1"/>
  <c r="BW21" i="1"/>
  <c r="CA21" i="1"/>
  <c r="BX21" i="1"/>
  <c r="CB21" i="1"/>
  <c r="BY21" i="1"/>
  <c r="BZ21" i="1"/>
  <c r="BW17" i="1"/>
  <c r="CA17" i="1"/>
  <c r="BX17" i="1"/>
  <c r="CB17" i="1"/>
  <c r="BY17" i="1"/>
  <c r="BZ17" i="1"/>
  <c r="BW13" i="1"/>
  <c r="CA13" i="1"/>
  <c r="BX13" i="1"/>
  <c r="CB13" i="1"/>
  <c r="BY13" i="1"/>
  <c r="BZ13" i="1"/>
  <c r="BW9" i="1"/>
  <c r="CA9" i="1"/>
  <c r="BX9" i="1"/>
  <c r="CB9" i="1"/>
  <c r="BY9" i="1"/>
  <c r="BZ9" i="1"/>
  <c r="BW5" i="1"/>
  <c r="CA5" i="1"/>
  <c r="BX5" i="1"/>
  <c r="CB5" i="1"/>
  <c r="BY5" i="1"/>
  <c r="BZ5" i="1"/>
  <c r="CB456" i="1"/>
  <c r="BX456" i="1"/>
  <c r="BZ455" i="1"/>
  <c r="CB454" i="1"/>
  <c r="BX454" i="1"/>
  <c r="BZ453" i="1"/>
  <c r="CB452" i="1"/>
  <c r="BX452" i="1"/>
  <c r="BZ451" i="1"/>
  <c r="CB450" i="1"/>
  <c r="BX450" i="1"/>
  <c r="BZ449" i="1"/>
  <c r="CB448" i="1"/>
  <c r="BX448" i="1"/>
  <c r="BZ447" i="1"/>
  <c r="CB446" i="1"/>
  <c r="BX446" i="1"/>
  <c r="BZ445" i="1"/>
  <c r="CB444" i="1"/>
  <c r="BX444" i="1"/>
  <c r="BZ443" i="1"/>
  <c r="CB442" i="1"/>
  <c r="BX442" i="1"/>
  <c r="BZ441" i="1"/>
  <c r="CB440" i="1"/>
  <c r="BX440" i="1"/>
  <c r="BZ439" i="1"/>
  <c r="CB438" i="1"/>
  <c r="BX438" i="1"/>
  <c r="BZ437" i="1"/>
  <c r="CB436" i="1"/>
  <c r="BX436" i="1"/>
  <c r="BZ435" i="1"/>
  <c r="CB434" i="1"/>
  <c r="BX434" i="1"/>
  <c r="BZ433" i="1"/>
  <c r="CB432" i="1"/>
  <c r="BX432" i="1"/>
  <c r="BZ431" i="1"/>
  <c r="CB430" i="1"/>
  <c r="BX430" i="1"/>
  <c r="BZ429" i="1"/>
  <c r="CB428" i="1"/>
  <c r="BX428" i="1"/>
  <c r="BZ427" i="1"/>
  <c r="CB426" i="1"/>
  <c r="BX426" i="1"/>
  <c r="BZ425" i="1"/>
  <c r="CB424" i="1"/>
  <c r="BX424" i="1"/>
  <c r="BZ423" i="1"/>
  <c r="CB422" i="1"/>
  <c r="BX422" i="1"/>
  <c r="BZ421" i="1"/>
  <c r="CB420" i="1"/>
  <c r="BX420" i="1"/>
  <c r="BZ419" i="1"/>
  <c r="CB418" i="1"/>
  <c r="BX418" i="1"/>
  <c r="BZ417" i="1"/>
  <c r="CB416" i="1"/>
  <c r="BX416" i="1"/>
  <c r="BZ415" i="1"/>
  <c r="CB414" i="1"/>
  <c r="BX414" i="1"/>
  <c r="BZ413" i="1"/>
  <c r="CB412" i="1"/>
  <c r="BX412" i="1"/>
  <c r="BZ411" i="1"/>
  <c r="CB410" i="1"/>
  <c r="BX410" i="1"/>
  <c r="BZ409" i="1"/>
  <c r="CB408" i="1"/>
  <c r="BX408" i="1"/>
  <c r="BZ407" i="1"/>
  <c r="CB406" i="1"/>
  <c r="BX406" i="1"/>
  <c r="BZ405" i="1"/>
  <c r="CB404" i="1"/>
  <c r="BX404" i="1"/>
  <c r="BZ403" i="1"/>
  <c r="CB402" i="1"/>
  <c r="BX402" i="1"/>
  <c r="BZ401" i="1"/>
  <c r="CB400" i="1"/>
  <c r="BX400" i="1"/>
  <c r="BZ399" i="1"/>
  <c r="CB398" i="1"/>
  <c r="BX398" i="1"/>
  <c r="BZ397" i="1"/>
  <c r="CB396" i="1"/>
  <c r="BX396" i="1"/>
  <c r="BZ395" i="1"/>
  <c r="CB394" i="1"/>
  <c r="BX394" i="1"/>
  <c r="BZ393" i="1"/>
  <c r="CB392" i="1"/>
  <c r="BX392" i="1"/>
  <c r="BZ391" i="1"/>
  <c r="CB390" i="1"/>
  <c r="BX390" i="1"/>
  <c r="BZ389" i="1"/>
  <c r="CB388" i="1"/>
  <c r="BX388" i="1"/>
  <c r="BZ387" i="1"/>
  <c r="CB386" i="1"/>
  <c r="BX386" i="1"/>
  <c r="BZ385" i="1"/>
  <c r="CB384" i="1"/>
  <c r="BX384" i="1"/>
  <c r="BZ383" i="1"/>
  <c r="CB382" i="1"/>
  <c r="BX382" i="1"/>
  <c r="BZ381" i="1"/>
  <c r="CB380" i="1"/>
  <c r="BX380" i="1"/>
  <c r="BZ379" i="1"/>
  <c r="CB378" i="1"/>
  <c r="BX378" i="1"/>
  <c r="BZ377" i="1"/>
  <c r="CB376" i="1"/>
  <c r="BX376" i="1"/>
  <c r="BZ375" i="1"/>
  <c r="CB374" i="1"/>
  <c r="BX374" i="1"/>
  <c r="BZ373" i="1"/>
  <c r="CB372" i="1"/>
  <c r="BX372" i="1"/>
  <c r="BZ371" i="1"/>
  <c r="CB370" i="1"/>
  <c r="BX370" i="1"/>
  <c r="BZ369" i="1"/>
  <c r="CB368" i="1"/>
  <c r="BX368" i="1"/>
  <c r="BZ367" i="1"/>
  <c r="CB366" i="1"/>
  <c r="BX366" i="1"/>
  <c r="BZ365" i="1"/>
  <c r="CB364" i="1"/>
  <c r="BX364" i="1"/>
  <c r="BZ363" i="1"/>
  <c r="CB362" i="1"/>
  <c r="BX362" i="1"/>
  <c r="BZ361" i="1"/>
  <c r="CB360" i="1"/>
  <c r="BX360" i="1"/>
  <c r="BZ359" i="1"/>
  <c r="CB358" i="1"/>
  <c r="BX358" i="1"/>
  <c r="BZ357" i="1"/>
  <c r="CB356" i="1"/>
  <c r="BX356" i="1"/>
  <c r="BZ355" i="1"/>
  <c r="CB354" i="1"/>
  <c r="BX354" i="1"/>
  <c r="BZ353" i="1"/>
  <c r="CB352" i="1"/>
  <c r="BX352" i="1"/>
  <c r="BZ351" i="1"/>
  <c r="CB350" i="1"/>
  <c r="BX350" i="1"/>
  <c r="BZ349" i="1"/>
  <c r="CB348" i="1"/>
  <c r="BX348" i="1"/>
  <c r="BZ347" i="1"/>
  <c r="CB346" i="1"/>
  <c r="BX346" i="1"/>
  <c r="BZ345" i="1"/>
  <c r="CB344" i="1"/>
  <c r="BX344" i="1"/>
  <c r="BZ343" i="1"/>
  <c r="CB342" i="1"/>
  <c r="BX342" i="1"/>
  <c r="BZ341" i="1"/>
  <c r="CB340" i="1"/>
  <c r="BX340" i="1"/>
  <c r="BZ339" i="1"/>
  <c r="CB338" i="1"/>
  <c r="BX338" i="1"/>
  <c r="BZ337" i="1"/>
  <c r="CB336" i="1"/>
  <c r="BX336" i="1"/>
  <c r="BZ335" i="1"/>
  <c r="CB334" i="1"/>
  <c r="BX334" i="1"/>
  <c r="BZ333" i="1"/>
  <c r="CB332" i="1"/>
  <c r="BX332" i="1"/>
  <c r="BZ331" i="1"/>
  <c r="CB330" i="1"/>
  <c r="BX330" i="1"/>
  <c r="BZ329" i="1"/>
  <c r="CB328" i="1"/>
  <c r="BX328" i="1"/>
  <c r="BZ327" i="1"/>
  <c r="BX326" i="1"/>
  <c r="CB324" i="1"/>
  <c r="BZ323" i="1"/>
  <c r="BX322" i="1"/>
  <c r="CB320" i="1"/>
  <c r="BZ319" i="1"/>
  <c r="BX318" i="1"/>
  <c r="CB316" i="1"/>
  <c r="BZ315" i="1"/>
  <c r="BX314" i="1"/>
  <c r="CB312" i="1"/>
  <c r="BZ311" i="1"/>
  <c r="CB308" i="1"/>
  <c r="BX306" i="1"/>
  <c r="BZ303" i="1"/>
  <c r="CB300" i="1"/>
  <c r="BX298" i="1"/>
  <c r="BZ295" i="1"/>
  <c r="CB292" i="1"/>
  <c r="BX290" i="1"/>
  <c r="BZ287" i="1"/>
  <c r="CB284" i="1"/>
  <c r="BX282" i="1"/>
  <c r="BZ279" i="1"/>
  <c r="CB276" i="1"/>
  <c r="BX274" i="1"/>
  <c r="BZ271" i="1"/>
  <c r="CB268" i="1"/>
  <c r="BX266" i="1"/>
  <c r="BZ263" i="1"/>
  <c r="CB260" i="1"/>
  <c r="BX258" i="1"/>
  <c r="BZ255" i="1"/>
  <c r="CB252" i="1"/>
  <c r="BX250" i="1"/>
  <c r="BZ247" i="1"/>
  <c r="CB244" i="1"/>
  <c r="BX242" i="1"/>
  <c r="BZ239" i="1"/>
  <c r="CB236" i="1"/>
  <c r="BX234" i="1"/>
  <c r="BZ231" i="1"/>
  <c r="CB228" i="1"/>
  <c r="BW224" i="1"/>
  <c r="BY216" i="1"/>
  <c r="CA205" i="1"/>
  <c r="BW195" i="1"/>
  <c r="BY152" i="1"/>
  <c r="BW138" i="1"/>
  <c r="CA116" i="1"/>
  <c r="BY70" i="1"/>
  <c r="BY475" i="1"/>
  <c r="CA474" i="1"/>
  <c r="BW474" i="1"/>
  <c r="BY473" i="1"/>
  <c r="CA472" i="1"/>
  <c r="BW472" i="1"/>
  <c r="BY471" i="1"/>
  <c r="CA470" i="1"/>
  <c r="BW470" i="1"/>
  <c r="BY469" i="1"/>
  <c r="CA468" i="1"/>
  <c r="BW468" i="1"/>
  <c r="BY467" i="1"/>
  <c r="CA466" i="1"/>
  <c r="BW466" i="1"/>
  <c r="BY465" i="1"/>
  <c r="CA464" i="1"/>
  <c r="BW464" i="1"/>
  <c r="BY463" i="1"/>
  <c r="CA462" i="1"/>
  <c r="BW462" i="1"/>
  <c r="BY461" i="1"/>
  <c r="CA460" i="1"/>
  <c r="BW460" i="1"/>
  <c r="BY459" i="1"/>
  <c r="CA458" i="1"/>
  <c r="BW458" i="1"/>
  <c r="BY457" i="1"/>
  <c r="CA456" i="1"/>
  <c r="BW456" i="1"/>
  <c r="BY455" i="1"/>
  <c r="CA454" i="1"/>
  <c r="BW454" i="1"/>
  <c r="BY453" i="1"/>
  <c r="CA452" i="1"/>
  <c r="BW452" i="1"/>
  <c r="BY451" i="1"/>
  <c r="CA450" i="1"/>
  <c r="BW450" i="1"/>
  <c r="BY449" i="1"/>
  <c r="CA448" i="1"/>
  <c r="BW448" i="1"/>
  <c r="BY447" i="1"/>
  <c r="CA446" i="1"/>
  <c r="BW446" i="1"/>
  <c r="BY445" i="1"/>
  <c r="CA444" i="1"/>
  <c r="BW444" i="1"/>
  <c r="BY443" i="1"/>
  <c r="CA442" i="1"/>
  <c r="BW442" i="1"/>
  <c r="BY441" i="1"/>
  <c r="CA440" i="1"/>
  <c r="BY439" i="1"/>
  <c r="CA438" i="1"/>
  <c r="BW438" i="1"/>
  <c r="CA436" i="1"/>
  <c r="BY435" i="1"/>
  <c r="CA434" i="1"/>
  <c r="BY433" i="1"/>
  <c r="CA432" i="1"/>
  <c r="BY431" i="1"/>
  <c r="CA430" i="1"/>
  <c r="BY429" i="1"/>
  <c r="CA428" i="1"/>
  <c r="BY427" i="1"/>
  <c r="CA426" i="1"/>
  <c r="CA424" i="1"/>
  <c r="BY423" i="1"/>
  <c r="CA422" i="1"/>
  <c r="CA420" i="1"/>
  <c r="BY419" i="1"/>
  <c r="CA418" i="1"/>
  <c r="BY417" i="1"/>
  <c r="CA416" i="1"/>
  <c r="BY415" i="1"/>
  <c r="CA414" i="1"/>
  <c r="BY413" i="1"/>
  <c r="CA412" i="1"/>
  <c r="BY411" i="1"/>
  <c r="CA410" i="1"/>
  <c r="CA408" i="1"/>
  <c r="BY407" i="1"/>
  <c r="CA406" i="1"/>
  <c r="CA404" i="1"/>
  <c r="BY403" i="1"/>
  <c r="CA402" i="1"/>
  <c r="BY401" i="1"/>
  <c r="CA400" i="1"/>
  <c r="BY399" i="1"/>
  <c r="CA398" i="1"/>
  <c r="BY397" i="1"/>
  <c r="CA396" i="1"/>
  <c r="BY395" i="1"/>
  <c r="CA394" i="1"/>
  <c r="CA392" i="1"/>
  <c r="BY391" i="1"/>
  <c r="CA390" i="1"/>
  <c r="CA388" i="1"/>
  <c r="BY387" i="1"/>
  <c r="CA386" i="1"/>
  <c r="BY385" i="1"/>
  <c r="CA384" i="1"/>
  <c r="BY383" i="1"/>
  <c r="CA382" i="1"/>
  <c r="BY381" i="1"/>
  <c r="CA380" i="1"/>
  <c r="BY379" i="1"/>
  <c r="CA378" i="1"/>
  <c r="CA376" i="1"/>
  <c r="BY375" i="1"/>
  <c r="CA374" i="1"/>
  <c r="CA372" i="1"/>
  <c r="BY371" i="1"/>
  <c r="CA370" i="1"/>
  <c r="BY369" i="1"/>
  <c r="CA368" i="1"/>
  <c r="BY367" i="1"/>
  <c r="CA366" i="1"/>
  <c r="BY365" i="1"/>
  <c r="CA364" i="1"/>
  <c r="BY363" i="1"/>
  <c r="CA362" i="1"/>
  <c r="CA360" i="1"/>
  <c r="BY359" i="1"/>
  <c r="CA358" i="1"/>
  <c r="CA356" i="1"/>
  <c r="BY355" i="1"/>
  <c r="CA354" i="1"/>
  <c r="BY353" i="1"/>
  <c r="CA352" i="1"/>
  <c r="BY351" i="1"/>
  <c r="CA350" i="1"/>
  <c r="BY349" i="1"/>
  <c r="CA348" i="1"/>
  <c r="BY347" i="1"/>
  <c r="CA346" i="1"/>
  <c r="CA344" i="1"/>
  <c r="BY343" i="1"/>
  <c r="CA342" i="1"/>
  <c r="CA340" i="1"/>
  <c r="CA338" i="1"/>
  <c r="BW338" i="1"/>
  <c r="BY337" i="1"/>
  <c r="CA336" i="1"/>
  <c r="BY335" i="1"/>
  <c r="CA334" i="1"/>
  <c r="CA332" i="1"/>
  <c r="BW332" i="1"/>
  <c r="CA330" i="1"/>
  <c r="BW330" i="1"/>
  <c r="CA328" i="1"/>
  <c r="BX327" i="1"/>
  <c r="CB325" i="1"/>
  <c r="BZ324" i="1"/>
  <c r="BX323" i="1"/>
  <c r="CB321" i="1"/>
  <c r="BZ320" i="1"/>
  <c r="BX319" i="1"/>
  <c r="CB317" i="1"/>
  <c r="BZ316" i="1"/>
  <c r="BX315" i="1"/>
  <c r="CB313" i="1"/>
  <c r="BZ312" i="1"/>
  <c r="CB310" i="1"/>
  <c r="BX308" i="1"/>
  <c r="BZ305" i="1"/>
  <c r="CB302" i="1"/>
  <c r="BX300" i="1"/>
  <c r="BZ297" i="1"/>
  <c r="CB294" i="1"/>
  <c r="BX292" i="1"/>
  <c r="BZ289" i="1"/>
  <c r="CB286" i="1"/>
  <c r="BX284" i="1"/>
  <c r="BZ281" i="1"/>
  <c r="CB278" i="1"/>
  <c r="BX276" i="1"/>
  <c r="BZ273" i="1"/>
  <c r="CB270" i="1"/>
  <c r="BX268" i="1"/>
  <c r="BZ265" i="1"/>
  <c r="CB262" i="1"/>
  <c r="BX260" i="1"/>
  <c r="BZ257" i="1"/>
  <c r="CB254" i="1"/>
  <c r="BX252" i="1"/>
  <c r="BZ249" i="1"/>
  <c r="CB246" i="1"/>
  <c r="BX244" i="1"/>
  <c r="BZ241" i="1"/>
  <c r="CB238" i="1"/>
  <c r="BX236" i="1"/>
  <c r="BZ233" i="1"/>
  <c r="CB230" i="1"/>
  <c r="BW228" i="1"/>
  <c r="CA222" i="1"/>
  <c r="CA213" i="1"/>
  <c r="BW203" i="1"/>
  <c r="BY192" i="1"/>
  <c r="CA149" i="1"/>
  <c r="CA132" i="1"/>
  <c r="BZ109" i="1"/>
  <c r="CB44" i="1"/>
  <c r="CB4" i="1"/>
  <c r="BU6" i="1"/>
  <c r="CA4" i="1"/>
  <c r="BZ4" i="1"/>
  <c r="BY4" i="1"/>
  <c r="BX4" i="1"/>
  <c r="BW4" i="1"/>
  <c r="BU7" i="1"/>
  <c r="BU10" i="1"/>
  <c r="BP478" i="1"/>
  <c r="BU229" i="1"/>
  <c r="BU214" i="1"/>
  <c r="BS200" i="1"/>
  <c r="BU198" i="1"/>
  <c r="BS384" i="1"/>
  <c r="BU374" i="1"/>
  <c r="BU367" i="1"/>
  <c r="BU363" i="1"/>
  <c r="BS356" i="1"/>
  <c r="BS344" i="1"/>
  <c r="BU334" i="1"/>
  <c r="BU331" i="1"/>
  <c r="BU441" i="1"/>
  <c r="BU422" i="1"/>
  <c r="BS420" i="1"/>
  <c r="BS413" i="1"/>
  <c r="BU410" i="1"/>
  <c r="BU450" i="1"/>
  <c r="BU463" i="1"/>
  <c r="BR462" i="1"/>
  <c r="BU19" i="1"/>
  <c r="BS369" i="1"/>
  <c r="BU346" i="1"/>
  <c r="BU423" i="1"/>
  <c r="BO421" i="1"/>
  <c r="BS408" i="1"/>
  <c r="BS397" i="1"/>
  <c r="BS468" i="1"/>
  <c r="BT24" i="1"/>
  <c r="BU24" i="1"/>
  <c r="BP20" i="1"/>
  <c r="BU20" i="1"/>
  <c r="BT183" i="1"/>
  <c r="BU183" i="1"/>
  <c r="BT181" i="1"/>
  <c r="BU181" i="1"/>
  <c r="BT153" i="1"/>
  <c r="BU153" i="1"/>
  <c r="BT133" i="1"/>
  <c r="BU133" i="1"/>
  <c r="BS244" i="1"/>
  <c r="BU244" i="1"/>
  <c r="BS243" i="1"/>
  <c r="BU243" i="1"/>
  <c r="BT242" i="1"/>
  <c r="BU242" i="1"/>
  <c r="BT241" i="1"/>
  <c r="BU241" i="1"/>
  <c r="BT240" i="1"/>
  <c r="BU240" i="1"/>
  <c r="BS239" i="1"/>
  <c r="BU239" i="1"/>
  <c r="BT238" i="1"/>
  <c r="BU238" i="1"/>
  <c r="BS237" i="1"/>
  <c r="BU237" i="1"/>
  <c r="BT235" i="1"/>
  <c r="BU235" i="1"/>
  <c r="BS233" i="1"/>
  <c r="BU233" i="1"/>
  <c r="BS232" i="1"/>
  <c r="BU232" i="1"/>
  <c r="BT231" i="1"/>
  <c r="BU231" i="1"/>
  <c r="BS228" i="1"/>
  <c r="BU228" i="1"/>
  <c r="BS227" i="1"/>
  <c r="BU227" i="1"/>
  <c r="BT226" i="1"/>
  <c r="BU226" i="1"/>
  <c r="BT225" i="1"/>
  <c r="BU225" i="1"/>
  <c r="BT224" i="1"/>
  <c r="BU224" i="1"/>
  <c r="BS223" i="1"/>
  <c r="BU223" i="1"/>
  <c r="BT222" i="1"/>
  <c r="BU222" i="1"/>
  <c r="BS221" i="1"/>
  <c r="BU221" i="1"/>
  <c r="BT178" i="1"/>
  <c r="BU178" i="1"/>
  <c r="BT173" i="1"/>
  <c r="BU173" i="1"/>
  <c r="BT167" i="1"/>
  <c r="BU167" i="1"/>
  <c r="BT165" i="1"/>
  <c r="BU165" i="1"/>
  <c r="BT161" i="1"/>
  <c r="BU161" i="1"/>
  <c r="BT158" i="1"/>
  <c r="BU158" i="1"/>
  <c r="BT151" i="1"/>
  <c r="BU151" i="1"/>
  <c r="BT149" i="1"/>
  <c r="BU149" i="1"/>
  <c r="BT145" i="1"/>
  <c r="BU145" i="1"/>
  <c r="BT142" i="1"/>
  <c r="BU142" i="1"/>
  <c r="BT137" i="1"/>
  <c r="BU137" i="1"/>
  <c r="BQ132" i="1"/>
  <c r="BU132" i="1"/>
  <c r="BT130" i="1"/>
  <c r="BU130" i="1"/>
  <c r="BT121" i="1"/>
  <c r="BU121" i="1"/>
  <c r="BT117" i="1"/>
  <c r="BU117" i="1"/>
  <c r="BT110" i="1"/>
  <c r="BU110" i="1"/>
  <c r="BT109" i="1"/>
  <c r="BU109" i="1"/>
  <c r="BT105" i="1"/>
  <c r="BU105" i="1"/>
  <c r="BT101" i="1"/>
  <c r="BU101" i="1"/>
  <c r="BT98" i="1"/>
  <c r="BU98" i="1"/>
  <c r="BT94" i="1"/>
  <c r="BU94" i="1"/>
  <c r="BT93" i="1"/>
  <c r="BU93" i="1"/>
  <c r="BT89" i="1"/>
  <c r="BU89" i="1"/>
  <c r="BT85" i="1"/>
  <c r="BU85" i="1"/>
  <c r="BT82" i="1"/>
  <c r="BU82" i="1"/>
  <c r="BT81" i="1"/>
  <c r="BU81" i="1"/>
  <c r="BT73" i="1"/>
  <c r="BU73" i="1"/>
  <c r="BT70" i="1"/>
  <c r="BU70" i="1"/>
  <c r="BT65" i="1"/>
  <c r="BU65" i="1"/>
  <c r="BT62" i="1"/>
  <c r="BU62" i="1"/>
  <c r="BT57" i="1"/>
  <c r="BU57" i="1"/>
  <c r="BT53" i="1"/>
  <c r="BU53" i="1"/>
  <c r="BT46" i="1"/>
  <c r="BU46" i="1"/>
  <c r="BT42" i="1"/>
  <c r="BU42" i="1"/>
  <c r="BT41" i="1"/>
  <c r="BU41" i="1"/>
  <c r="BT38" i="1"/>
  <c r="BU38" i="1"/>
  <c r="BT29" i="1"/>
  <c r="BU29" i="1"/>
  <c r="BT295" i="1"/>
  <c r="BU295" i="1"/>
  <c r="BT290" i="1"/>
  <c r="BU290" i="1"/>
  <c r="BT286" i="1"/>
  <c r="BU286" i="1"/>
  <c r="BS281" i="1"/>
  <c r="BU281" i="1"/>
  <c r="BS275" i="1"/>
  <c r="BU275" i="1"/>
  <c r="BT274" i="1"/>
  <c r="BU274" i="1"/>
  <c r="BS271" i="1"/>
  <c r="BU271" i="1"/>
  <c r="BT268" i="1"/>
  <c r="BU268" i="1"/>
  <c r="BS265" i="1"/>
  <c r="BU265" i="1"/>
  <c r="BS260" i="1"/>
  <c r="BU260" i="1"/>
  <c r="BS259" i="1"/>
  <c r="BU259" i="1"/>
  <c r="BS255" i="1"/>
  <c r="BU255" i="1"/>
  <c r="BT254" i="1"/>
  <c r="BU254" i="1"/>
  <c r="BS253" i="1"/>
  <c r="BU253" i="1"/>
  <c r="BS249" i="1"/>
  <c r="BU249" i="1"/>
  <c r="BS248" i="1"/>
  <c r="BU248" i="1"/>
  <c r="BT247" i="1"/>
  <c r="BU247" i="1"/>
  <c r="BT25" i="1"/>
  <c r="BU25" i="1"/>
  <c r="BT13" i="1"/>
  <c r="BU13" i="1"/>
  <c r="BT16" i="1"/>
  <c r="BU16" i="1"/>
  <c r="BT8" i="1"/>
  <c r="BU8" i="1"/>
  <c r="BT177" i="1"/>
  <c r="BU177" i="1"/>
  <c r="BS175" i="1"/>
  <c r="BU175" i="1"/>
  <c r="BT168" i="1"/>
  <c r="BU168" i="1"/>
  <c r="BQ164" i="1"/>
  <c r="BU164" i="1"/>
  <c r="BT162" i="1"/>
  <c r="BU162" i="1"/>
  <c r="BS143" i="1"/>
  <c r="BU143" i="1"/>
  <c r="BT136" i="1"/>
  <c r="BU136" i="1"/>
  <c r="BT129" i="1"/>
  <c r="BU129" i="1"/>
  <c r="BT119" i="1"/>
  <c r="BU119" i="1"/>
  <c r="BQ116" i="1"/>
  <c r="BU116" i="1"/>
  <c r="BT88" i="1"/>
  <c r="BU88" i="1"/>
  <c r="BT87" i="1"/>
  <c r="BU87" i="1"/>
  <c r="BQ84" i="1"/>
  <c r="BU84" i="1"/>
  <c r="BT77" i="1"/>
  <c r="BU77" i="1"/>
  <c r="BT71" i="1"/>
  <c r="BU71" i="1"/>
  <c r="BQ68" i="1"/>
  <c r="BU68" i="1"/>
  <c r="BT66" i="1"/>
  <c r="BU66" i="1"/>
  <c r="BT61" i="1"/>
  <c r="BU61" i="1"/>
  <c r="BT58" i="1"/>
  <c r="BU58" i="1"/>
  <c r="BQ52" i="1"/>
  <c r="BU52" i="1"/>
  <c r="BT37" i="1"/>
  <c r="BU37" i="1"/>
  <c r="BT30" i="1"/>
  <c r="BU30" i="1"/>
  <c r="BT282" i="1"/>
  <c r="BU282" i="1"/>
  <c r="BT279" i="1"/>
  <c r="BU279" i="1"/>
  <c r="BS269" i="1"/>
  <c r="BU269" i="1"/>
  <c r="BT266" i="1"/>
  <c r="BU266" i="1"/>
  <c r="BT252" i="1"/>
  <c r="BU252" i="1"/>
  <c r="BT174" i="1"/>
  <c r="BU174" i="1"/>
  <c r="BT157" i="1"/>
  <c r="BU157" i="1"/>
  <c r="BT126" i="1"/>
  <c r="BU126" i="1"/>
  <c r="BT120" i="1"/>
  <c r="BU120" i="1"/>
  <c r="BT114" i="1"/>
  <c r="BU114" i="1"/>
  <c r="BT113" i="1"/>
  <c r="BU113" i="1"/>
  <c r="BT104" i="1"/>
  <c r="BU104" i="1"/>
  <c r="BT103" i="1"/>
  <c r="BU103" i="1"/>
  <c r="BQ100" i="1"/>
  <c r="BU100" i="1"/>
  <c r="BT97" i="1"/>
  <c r="BU97" i="1"/>
  <c r="BT78" i="1"/>
  <c r="BU78" i="1"/>
  <c r="BT69" i="1"/>
  <c r="BU69" i="1"/>
  <c r="BT63" i="1"/>
  <c r="BU63" i="1"/>
  <c r="BT50" i="1"/>
  <c r="BU50" i="1"/>
  <c r="BT49" i="1"/>
  <c r="BU49" i="1"/>
  <c r="BT47" i="1"/>
  <c r="BU47" i="1"/>
  <c r="BT39" i="1"/>
  <c r="BU39" i="1"/>
  <c r="BQ36" i="1"/>
  <c r="BU36" i="1"/>
  <c r="BT34" i="1"/>
  <c r="BU34" i="1"/>
  <c r="BT300" i="1"/>
  <c r="BU300" i="1"/>
  <c r="BT293" i="1"/>
  <c r="BU293" i="1"/>
  <c r="BS292" i="1"/>
  <c r="BU292" i="1"/>
  <c r="BT289" i="1"/>
  <c r="BU289" i="1"/>
  <c r="BT284" i="1"/>
  <c r="BU284" i="1"/>
  <c r="BS280" i="1"/>
  <c r="BU280" i="1"/>
  <c r="BS276" i="1"/>
  <c r="BU276" i="1"/>
  <c r="BT273" i="1"/>
  <c r="BU273" i="1"/>
  <c r="BT270" i="1"/>
  <c r="BU270" i="1"/>
  <c r="BS264" i="1"/>
  <c r="BU264" i="1"/>
  <c r="BT263" i="1"/>
  <c r="BU263" i="1"/>
  <c r="BT258" i="1"/>
  <c r="BU258" i="1"/>
  <c r="BT257" i="1"/>
  <c r="BU257" i="1"/>
  <c r="BT21" i="1"/>
  <c r="BU21" i="1"/>
  <c r="BT17" i="1"/>
  <c r="BU17" i="1"/>
  <c r="BT9" i="1"/>
  <c r="BU9" i="1"/>
  <c r="BT5" i="1"/>
  <c r="BU5" i="1"/>
  <c r="BT23" i="1"/>
  <c r="BU23" i="1"/>
  <c r="BT15" i="1"/>
  <c r="BU15" i="1"/>
  <c r="BT469" i="1"/>
  <c r="BU478" i="1"/>
  <c r="BU474" i="1"/>
  <c r="BU470" i="1"/>
  <c r="BU466" i="1"/>
  <c r="BU462" i="1"/>
  <c r="BU208" i="1"/>
  <c r="BU201" i="1"/>
  <c r="BU193" i="1"/>
  <c r="BU185" i="1"/>
  <c r="BT26" i="1"/>
  <c r="BU26" i="1"/>
  <c r="BT22" i="1"/>
  <c r="BU22" i="1"/>
  <c r="BT449" i="1"/>
  <c r="BU477" i="1"/>
  <c r="BU473" i="1"/>
  <c r="BU469" i="1"/>
  <c r="BU465" i="1"/>
  <c r="BU461" i="1"/>
  <c r="BU457" i="1"/>
  <c r="BU453" i="1"/>
  <c r="BU445" i="1"/>
  <c r="BU437" i="1"/>
  <c r="BU433" i="1"/>
  <c r="BU429" i="1"/>
  <c r="BU425" i="1"/>
  <c r="BU421" i="1"/>
  <c r="BU417" i="1"/>
  <c r="BU413" i="1"/>
  <c r="BU409" i="1"/>
  <c r="BU401" i="1"/>
  <c r="BU397" i="1"/>
  <c r="BU393" i="1"/>
  <c r="BU389" i="1"/>
  <c r="BU385" i="1"/>
  <c r="BU381" i="1"/>
  <c r="BU377" i="1"/>
  <c r="BU373" i="1"/>
  <c r="BU369" i="1"/>
  <c r="BU365" i="1"/>
  <c r="BU361" i="1"/>
  <c r="BU357" i="1"/>
  <c r="BU353" i="1"/>
  <c r="BU345" i="1"/>
  <c r="BU340" i="1"/>
  <c r="BU329" i="1"/>
  <c r="BU324" i="1"/>
  <c r="BU313" i="1"/>
  <c r="BU308" i="1"/>
  <c r="BU217" i="1"/>
  <c r="BU212" i="1"/>
  <c r="BU200" i="1"/>
  <c r="BU480" i="1"/>
  <c r="BU476" i="1"/>
  <c r="BU472" i="1"/>
  <c r="BU468" i="1"/>
  <c r="BU464" i="1"/>
  <c r="BU460" i="1"/>
  <c r="BU448" i="1"/>
  <c r="BU444" i="1"/>
  <c r="BU440" i="1"/>
  <c r="BU436" i="1"/>
  <c r="BU432" i="1"/>
  <c r="BU428" i="1"/>
  <c r="BU420" i="1"/>
  <c r="BU416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352" i="1"/>
  <c r="BU348" i="1"/>
  <c r="BU344" i="1"/>
  <c r="BU333" i="1"/>
  <c r="BU328" i="1"/>
  <c r="BU317" i="1"/>
  <c r="BU312" i="1"/>
  <c r="BU301" i="1"/>
  <c r="BU216" i="1"/>
  <c r="BU210" i="1"/>
  <c r="BU205" i="1"/>
  <c r="BU189" i="1"/>
  <c r="BT219" i="1"/>
  <c r="BU219" i="1"/>
  <c r="BT215" i="1"/>
  <c r="BU215" i="1"/>
  <c r="BS211" i="1"/>
  <c r="BU211" i="1"/>
  <c r="BS207" i="1"/>
  <c r="BU207" i="1"/>
  <c r="BT203" i="1"/>
  <c r="BU203" i="1"/>
  <c r="BS195" i="1"/>
  <c r="BU195" i="1"/>
  <c r="BT194" i="1"/>
  <c r="BU194" i="1"/>
  <c r="BS191" i="1"/>
  <c r="BU191" i="1"/>
  <c r="BT190" i="1"/>
  <c r="BU190" i="1"/>
  <c r="BS323" i="1"/>
  <c r="BU323" i="1"/>
  <c r="BS319" i="1"/>
  <c r="BU319" i="1"/>
  <c r="BS307" i="1"/>
  <c r="BU307" i="1"/>
  <c r="BS303" i="1"/>
  <c r="BU303" i="1"/>
  <c r="BS349" i="1"/>
  <c r="BS335" i="1"/>
  <c r="BU335" i="1"/>
  <c r="BO441" i="1"/>
  <c r="BT473" i="1"/>
  <c r="BU479" i="1"/>
  <c r="BU475" i="1"/>
  <c r="BU471" i="1"/>
  <c r="BU337" i="1"/>
  <c r="BU321" i="1"/>
  <c r="BU305" i="1"/>
  <c r="BU209" i="1"/>
  <c r="BU196" i="1"/>
  <c r="BT417" i="1"/>
  <c r="BT385" i="1"/>
  <c r="BT353" i="1"/>
  <c r="BT313" i="1"/>
  <c r="BT260" i="1"/>
  <c r="BT217" i="1"/>
  <c r="BT175" i="1"/>
  <c r="BT14" i="1"/>
  <c r="BT441" i="1"/>
  <c r="BT409" i="1"/>
  <c r="BT345" i="1"/>
  <c r="BT303" i="1"/>
  <c r="BT249" i="1"/>
  <c r="BT207" i="1"/>
  <c r="BT132" i="1"/>
  <c r="BT464" i="1"/>
  <c r="BT433" i="1"/>
  <c r="BT401" i="1"/>
  <c r="BT369" i="1"/>
  <c r="BT335" i="1"/>
  <c r="BT281" i="1"/>
  <c r="BT239" i="1"/>
  <c r="BT196" i="1"/>
  <c r="BT68" i="1"/>
  <c r="BT199" i="1"/>
  <c r="BS377" i="1"/>
  <c r="BS339" i="1"/>
  <c r="BS424" i="1"/>
  <c r="BS405" i="1"/>
  <c r="BS456" i="1"/>
  <c r="BS452" i="1"/>
  <c r="BO449" i="1"/>
  <c r="BT477" i="1"/>
  <c r="BT457" i="1"/>
  <c r="BT425" i="1"/>
  <c r="BT393" i="1"/>
  <c r="BT361" i="1"/>
  <c r="BT324" i="1"/>
  <c r="BT271" i="1"/>
  <c r="BT228" i="1"/>
  <c r="BT185" i="1"/>
  <c r="BU4" i="1"/>
  <c r="BT292" i="1"/>
  <c r="BT164" i="1"/>
  <c r="BT116" i="1"/>
  <c r="BT52" i="1"/>
  <c r="BS19" i="1"/>
  <c r="BT19" i="1"/>
  <c r="BS11" i="1"/>
  <c r="BT11" i="1"/>
  <c r="BQ12" i="1"/>
  <c r="BT12" i="1"/>
  <c r="BS182" i="1"/>
  <c r="BT182" i="1"/>
  <c r="BS180" i="1"/>
  <c r="BT180" i="1"/>
  <c r="BS179" i="1"/>
  <c r="BT179" i="1"/>
  <c r="BS171" i="1"/>
  <c r="BT171" i="1"/>
  <c r="BS170" i="1"/>
  <c r="BT170" i="1"/>
  <c r="BS169" i="1"/>
  <c r="BT169" i="1"/>
  <c r="BS160" i="1"/>
  <c r="BT160" i="1"/>
  <c r="BS159" i="1"/>
  <c r="BT159" i="1"/>
  <c r="BQ156" i="1"/>
  <c r="BT156" i="1"/>
  <c r="BS150" i="1"/>
  <c r="BT150" i="1"/>
  <c r="BS138" i="1"/>
  <c r="BT138" i="1"/>
  <c r="BS135" i="1"/>
  <c r="BT135" i="1"/>
  <c r="BS134" i="1"/>
  <c r="BT134" i="1"/>
  <c r="BS118" i="1"/>
  <c r="BT118" i="1"/>
  <c r="BS112" i="1"/>
  <c r="BT112" i="1"/>
  <c r="BS111" i="1"/>
  <c r="BT111" i="1"/>
  <c r="BS83" i="1"/>
  <c r="BT83" i="1"/>
  <c r="BS56" i="1"/>
  <c r="BT56" i="1"/>
  <c r="BS55" i="1"/>
  <c r="BT55" i="1"/>
  <c r="BS51" i="1"/>
  <c r="BT51" i="1"/>
  <c r="BS48" i="1"/>
  <c r="BT48" i="1"/>
  <c r="BS45" i="1"/>
  <c r="BT45" i="1"/>
  <c r="BQ44" i="1"/>
  <c r="BT44" i="1"/>
  <c r="BS43" i="1"/>
  <c r="BT43" i="1"/>
  <c r="BS40" i="1"/>
  <c r="BT40" i="1"/>
  <c r="BS35" i="1"/>
  <c r="BT35" i="1"/>
  <c r="BS33" i="1"/>
  <c r="BT33" i="1"/>
  <c r="BS32" i="1"/>
  <c r="BT32" i="1"/>
  <c r="BS31" i="1"/>
  <c r="BT31" i="1"/>
  <c r="BQ28" i="1"/>
  <c r="BT28" i="1"/>
  <c r="BS299" i="1"/>
  <c r="BT299" i="1"/>
  <c r="BS298" i="1"/>
  <c r="BT298" i="1"/>
  <c r="BS297" i="1"/>
  <c r="BT297" i="1"/>
  <c r="BS296" i="1"/>
  <c r="BT296" i="1"/>
  <c r="BS294" i="1"/>
  <c r="BT294" i="1"/>
  <c r="BS291" i="1"/>
  <c r="BT291" i="1"/>
  <c r="BS288" i="1"/>
  <c r="BT288" i="1"/>
  <c r="BS287" i="1"/>
  <c r="BT287" i="1"/>
  <c r="BS285" i="1"/>
  <c r="BT285" i="1"/>
  <c r="BT100" i="1"/>
  <c r="BT36" i="1"/>
  <c r="BS7" i="1"/>
  <c r="BT7" i="1"/>
  <c r="BS27" i="1"/>
  <c r="BT27" i="1"/>
  <c r="BS184" i="1"/>
  <c r="BT184" i="1"/>
  <c r="BS176" i="1"/>
  <c r="BT176" i="1"/>
  <c r="BQ172" i="1"/>
  <c r="BT172" i="1"/>
  <c r="BS166" i="1"/>
  <c r="BT166" i="1"/>
  <c r="BS163" i="1"/>
  <c r="BT163" i="1"/>
  <c r="BS155" i="1"/>
  <c r="BT155" i="1"/>
  <c r="BS154" i="1"/>
  <c r="BT154" i="1"/>
  <c r="BS152" i="1"/>
  <c r="BT152" i="1"/>
  <c r="BQ148" i="1"/>
  <c r="BT148" i="1"/>
  <c r="BS147" i="1"/>
  <c r="BT147" i="1"/>
  <c r="BS146" i="1"/>
  <c r="BT146" i="1"/>
  <c r="BS144" i="1"/>
  <c r="BT144" i="1"/>
  <c r="BS141" i="1"/>
  <c r="BT141" i="1"/>
  <c r="BQ140" i="1"/>
  <c r="BT140" i="1"/>
  <c r="BS139" i="1"/>
  <c r="BT139" i="1"/>
  <c r="BS131" i="1"/>
  <c r="BT131" i="1"/>
  <c r="BS128" i="1"/>
  <c r="BT128" i="1"/>
  <c r="BS127" i="1"/>
  <c r="BT127" i="1"/>
  <c r="BS125" i="1"/>
  <c r="BT125" i="1"/>
  <c r="BQ124" i="1"/>
  <c r="BT124" i="1"/>
  <c r="BS123" i="1"/>
  <c r="BT123" i="1"/>
  <c r="BS122" i="1"/>
  <c r="BT122" i="1"/>
  <c r="BS115" i="1"/>
  <c r="BT115" i="1"/>
  <c r="BQ108" i="1"/>
  <c r="BT108" i="1"/>
  <c r="BS107" i="1"/>
  <c r="BT107" i="1"/>
  <c r="BS106" i="1"/>
  <c r="BT106" i="1"/>
  <c r="BS102" i="1"/>
  <c r="BT102" i="1"/>
  <c r="BS99" i="1"/>
  <c r="BT99" i="1"/>
  <c r="BS96" i="1"/>
  <c r="BT96" i="1"/>
  <c r="BS95" i="1"/>
  <c r="BT95" i="1"/>
  <c r="BQ92" i="1"/>
  <c r="BT92" i="1"/>
  <c r="BS91" i="1"/>
  <c r="BT91" i="1"/>
  <c r="BS90" i="1"/>
  <c r="BT90" i="1"/>
  <c r="BS86" i="1"/>
  <c r="BT86" i="1"/>
  <c r="BS80" i="1"/>
  <c r="BT80" i="1"/>
  <c r="BS79" i="1"/>
  <c r="BT79" i="1"/>
  <c r="BQ76" i="1"/>
  <c r="BT76" i="1"/>
  <c r="BS75" i="1"/>
  <c r="BT75" i="1"/>
  <c r="BS74" i="1"/>
  <c r="BT74" i="1"/>
  <c r="BS72" i="1"/>
  <c r="BT72" i="1"/>
  <c r="BS67" i="1"/>
  <c r="BT67" i="1"/>
  <c r="BS64" i="1"/>
  <c r="BT64" i="1"/>
  <c r="BQ60" i="1"/>
  <c r="BT60" i="1"/>
  <c r="BS59" i="1"/>
  <c r="BT59" i="1"/>
  <c r="BS54" i="1"/>
  <c r="BT54" i="1"/>
  <c r="BT143" i="1"/>
  <c r="BT84" i="1"/>
  <c r="BT20" i="1"/>
  <c r="BS283" i="1"/>
  <c r="BT283" i="1"/>
  <c r="BS278" i="1"/>
  <c r="BT278" i="1"/>
  <c r="BS277" i="1"/>
  <c r="BT277" i="1"/>
  <c r="BS272" i="1"/>
  <c r="BT272" i="1"/>
  <c r="BS267" i="1"/>
  <c r="BT267" i="1"/>
  <c r="BS262" i="1"/>
  <c r="BT262" i="1"/>
  <c r="BS261" i="1"/>
  <c r="BT261" i="1"/>
  <c r="BS256" i="1"/>
  <c r="BT256" i="1"/>
  <c r="BS251" i="1"/>
  <c r="BT251" i="1"/>
  <c r="BS250" i="1"/>
  <c r="BT250" i="1"/>
  <c r="BS246" i="1"/>
  <c r="BT246" i="1"/>
  <c r="BS245" i="1"/>
  <c r="BT245" i="1"/>
  <c r="BQ236" i="1"/>
  <c r="BT236" i="1"/>
  <c r="BS234" i="1"/>
  <c r="BT234" i="1"/>
  <c r="BS230" i="1"/>
  <c r="BT230" i="1"/>
  <c r="BS229" i="1"/>
  <c r="BT229" i="1"/>
  <c r="BQ220" i="1"/>
  <c r="BT220" i="1"/>
  <c r="BS218" i="1"/>
  <c r="BT218" i="1"/>
  <c r="BS214" i="1"/>
  <c r="BT214" i="1"/>
  <c r="BS213" i="1"/>
  <c r="BT213" i="1"/>
  <c r="BS206" i="1"/>
  <c r="BT206" i="1"/>
  <c r="BQ204" i="1"/>
  <c r="BT204" i="1"/>
  <c r="BS202" i="1"/>
  <c r="BT202" i="1"/>
  <c r="BS198" i="1"/>
  <c r="BT198" i="1"/>
  <c r="BS197" i="1"/>
  <c r="BT197" i="1"/>
  <c r="BR192" i="1"/>
  <c r="BT192" i="1"/>
  <c r="BQ188" i="1"/>
  <c r="BT188" i="1"/>
  <c r="BR187" i="1"/>
  <c r="BT187" i="1"/>
  <c r="BS186" i="1"/>
  <c r="BT186" i="1"/>
  <c r="BS322" i="1"/>
  <c r="BT322" i="1"/>
  <c r="BS320" i="1"/>
  <c r="BT320" i="1"/>
  <c r="BR318" i="1"/>
  <c r="BT318" i="1"/>
  <c r="BQ316" i="1"/>
  <c r="BT316" i="1"/>
  <c r="BS315" i="1"/>
  <c r="BT315" i="1"/>
  <c r="BR314" i="1"/>
  <c r="BT314" i="1"/>
  <c r="BQ311" i="1"/>
  <c r="BT311" i="1"/>
  <c r="BS310" i="1"/>
  <c r="BT310" i="1"/>
  <c r="BS309" i="1"/>
  <c r="BT309" i="1"/>
  <c r="BR306" i="1"/>
  <c r="BT306" i="1"/>
  <c r="BS304" i="1"/>
  <c r="BT304" i="1"/>
  <c r="BR302" i="1"/>
  <c r="BT302" i="1"/>
  <c r="BS390" i="1"/>
  <c r="BT390" i="1"/>
  <c r="BQ387" i="1"/>
  <c r="BT387" i="1"/>
  <c r="BS386" i="1"/>
  <c r="BT386" i="1"/>
  <c r="BQ383" i="1"/>
  <c r="BT383" i="1"/>
  <c r="BS382" i="1"/>
  <c r="BT382" i="1"/>
  <c r="BQ379" i="1"/>
  <c r="BT379" i="1"/>
  <c r="BS378" i="1"/>
  <c r="BT378" i="1"/>
  <c r="BQ375" i="1"/>
  <c r="BT375" i="1"/>
  <c r="BS374" i="1"/>
  <c r="BT374" i="1"/>
  <c r="BQ371" i="1"/>
  <c r="BT371" i="1"/>
  <c r="BR370" i="1"/>
  <c r="BT370" i="1"/>
  <c r="BQ367" i="1"/>
  <c r="BT367" i="1"/>
  <c r="BS366" i="1"/>
  <c r="BT366" i="1"/>
  <c r="BQ363" i="1"/>
  <c r="BT363" i="1"/>
  <c r="BS362" i="1"/>
  <c r="BT362" i="1"/>
  <c r="BQ359" i="1"/>
  <c r="BT359" i="1"/>
  <c r="BS358" i="1"/>
  <c r="BT358" i="1"/>
  <c r="BQ355" i="1"/>
  <c r="BT355" i="1"/>
  <c r="BS354" i="1"/>
  <c r="BT354" i="1"/>
  <c r="BQ351" i="1"/>
  <c r="BT351" i="1"/>
  <c r="BS350" i="1"/>
  <c r="BT350" i="1"/>
  <c r="BQ347" i="1"/>
  <c r="BT347" i="1"/>
  <c r="BS346" i="1"/>
  <c r="BT346" i="1"/>
  <c r="BQ343" i="1"/>
  <c r="BT343" i="1"/>
  <c r="BS342" i="1"/>
  <c r="BT342" i="1"/>
  <c r="BS341" i="1"/>
  <c r="BT341" i="1"/>
  <c r="BQ338" i="1"/>
  <c r="BT338" i="1"/>
  <c r="BR336" i="1"/>
  <c r="BT336" i="1"/>
  <c r="BR334" i="1"/>
  <c r="BT334" i="1"/>
  <c r="BQ332" i="1"/>
  <c r="BT332" i="1"/>
  <c r="BS331" i="1"/>
  <c r="BT331" i="1"/>
  <c r="BR330" i="1"/>
  <c r="BT330" i="1"/>
  <c r="BQ327" i="1"/>
  <c r="BT327" i="1"/>
  <c r="BR326" i="1"/>
  <c r="BT326" i="1"/>
  <c r="BS325" i="1"/>
  <c r="BT325" i="1"/>
  <c r="BS446" i="1"/>
  <c r="BT446" i="1"/>
  <c r="BQ443" i="1"/>
  <c r="BT443" i="1"/>
  <c r="BR442" i="1"/>
  <c r="BT442" i="1"/>
  <c r="BQ439" i="1"/>
  <c r="BT439" i="1"/>
  <c r="BS438" i="1"/>
  <c r="BT438" i="1"/>
  <c r="BQ435" i="1"/>
  <c r="BT435" i="1"/>
  <c r="BR434" i="1"/>
  <c r="BT434" i="1"/>
  <c r="BQ431" i="1"/>
  <c r="BT431" i="1"/>
  <c r="BS430" i="1"/>
  <c r="BT430" i="1"/>
  <c r="BQ427" i="1"/>
  <c r="BT427" i="1"/>
  <c r="BR426" i="1"/>
  <c r="BT426" i="1"/>
  <c r="BQ423" i="1"/>
  <c r="BT423" i="1"/>
  <c r="BS422" i="1"/>
  <c r="BT422" i="1"/>
  <c r="BS419" i="1"/>
  <c r="BT419" i="1"/>
  <c r="BR418" i="1"/>
  <c r="BT418" i="1"/>
  <c r="BQ415" i="1"/>
  <c r="BT415" i="1"/>
  <c r="BS414" i="1"/>
  <c r="BT414" i="1"/>
  <c r="BS411" i="1"/>
  <c r="BT411" i="1"/>
  <c r="BS410" i="1"/>
  <c r="BT410" i="1"/>
  <c r="BQ407" i="1"/>
  <c r="BT407" i="1"/>
  <c r="BS406" i="1"/>
  <c r="BT406" i="1"/>
  <c r="BQ403" i="1"/>
  <c r="BT403" i="1"/>
  <c r="BR402" i="1"/>
  <c r="BT402" i="1"/>
  <c r="BQ399" i="1"/>
  <c r="BT399" i="1"/>
  <c r="BS398" i="1"/>
  <c r="BT398" i="1"/>
  <c r="BQ395" i="1"/>
  <c r="BT395" i="1"/>
  <c r="BR394" i="1"/>
  <c r="BT394" i="1"/>
  <c r="BQ391" i="1"/>
  <c r="BT391" i="1"/>
  <c r="BQ455" i="1"/>
  <c r="BT455" i="1"/>
  <c r="BR454" i="1"/>
  <c r="BT454" i="1"/>
  <c r="BQ451" i="1"/>
  <c r="BT451" i="1"/>
  <c r="BS450" i="1"/>
  <c r="BT450" i="1"/>
  <c r="BS447" i="1"/>
  <c r="BT447" i="1"/>
  <c r="BQ463" i="1"/>
  <c r="BT463" i="1"/>
  <c r="BQ459" i="1"/>
  <c r="BT459" i="1"/>
  <c r="BR458" i="1"/>
  <c r="BT458" i="1"/>
  <c r="BQ467" i="1"/>
  <c r="BT467" i="1"/>
  <c r="BT480" i="1"/>
  <c r="BT476" i="1"/>
  <c r="BT472" i="1"/>
  <c r="BT468" i="1"/>
  <c r="BT462" i="1"/>
  <c r="BT456" i="1"/>
  <c r="BT448" i="1"/>
  <c r="BT440" i="1"/>
  <c r="BT432" i="1"/>
  <c r="BT424" i="1"/>
  <c r="BT416" i="1"/>
  <c r="BT408" i="1"/>
  <c r="BT400" i="1"/>
  <c r="BT392" i="1"/>
  <c r="BT384" i="1"/>
  <c r="BT376" i="1"/>
  <c r="BT368" i="1"/>
  <c r="BT360" i="1"/>
  <c r="BT352" i="1"/>
  <c r="BT344" i="1"/>
  <c r="BT333" i="1"/>
  <c r="BT323" i="1"/>
  <c r="BT312" i="1"/>
  <c r="BT301" i="1"/>
  <c r="BT280" i="1"/>
  <c r="BT269" i="1"/>
  <c r="BT259" i="1"/>
  <c r="BT248" i="1"/>
  <c r="BT237" i="1"/>
  <c r="BT227" i="1"/>
  <c r="BT216" i="1"/>
  <c r="BT205" i="1"/>
  <c r="BT195" i="1"/>
  <c r="BT479" i="1"/>
  <c r="BT475" i="1"/>
  <c r="BT471" i="1"/>
  <c r="BT466" i="1"/>
  <c r="BT461" i="1"/>
  <c r="BT453" i="1"/>
  <c r="BT445" i="1"/>
  <c r="BT437" i="1"/>
  <c r="BT429" i="1"/>
  <c r="BT421" i="1"/>
  <c r="BT413" i="1"/>
  <c r="BT405" i="1"/>
  <c r="BT397" i="1"/>
  <c r="BT389" i="1"/>
  <c r="BT381" i="1"/>
  <c r="BT373" i="1"/>
  <c r="BT365" i="1"/>
  <c r="BT357" i="1"/>
  <c r="BT349" i="1"/>
  <c r="BT340" i="1"/>
  <c r="BT329" i="1"/>
  <c r="BT319" i="1"/>
  <c r="BT308" i="1"/>
  <c r="BT276" i="1"/>
  <c r="BT265" i="1"/>
  <c r="BT255" i="1"/>
  <c r="BT244" i="1"/>
  <c r="BT233" i="1"/>
  <c r="BT223" i="1"/>
  <c r="BT212" i="1"/>
  <c r="BT201" i="1"/>
  <c r="BT191" i="1"/>
  <c r="BT18" i="1"/>
  <c r="BS10" i="1"/>
  <c r="BT10" i="1"/>
  <c r="BS6" i="1"/>
  <c r="BT6" i="1"/>
  <c r="BT478" i="1"/>
  <c r="BT474" i="1"/>
  <c r="BT470" i="1"/>
  <c r="BT465" i="1"/>
  <c r="BT460" i="1"/>
  <c r="BT452" i="1"/>
  <c r="BT444" i="1"/>
  <c r="BT436" i="1"/>
  <c r="BT428" i="1"/>
  <c r="BT420" i="1"/>
  <c r="BT412" i="1"/>
  <c r="BT404" i="1"/>
  <c r="BT396" i="1"/>
  <c r="BT388" i="1"/>
  <c r="BT380" i="1"/>
  <c r="BT372" i="1"/>
  <c r="BT364" i="1"/>
  <c r="BT356" i="1"/>
  <c r="BT348" i="1"/>
  <c r="BT339" i="1"/>
  <c r="BT328" i="1"/>
  <c r="BT317" i="1"/>
  <c r="BT307" i="1"/>
  <c r="BT275" i="1"/>
  <c r="BT264" i="1"/>
  <c r="BT253" i="1"/>
  <c r="BT243" i="1"/>
  <c r="BT232" i="1"/>
  <c r="BT221" i="1"/>
  <c r="BT211" i="1"/>
  <c r="BT200" i="1"/>
  <c r="BT189" i="1"/>
  <c r="BS466" i="1"/>
  <c r="BS434" i="1"/>
  <c r="BS418" i="1"/>
  <c r="BS402" i="1"/>
  <c r="BS370" i="1"/>
  <c r="BS336" i="1"/>
  <c r="BS478" i="1"/>
  <c r="BS462" i="1"/>
  <c r="BS458" i="1"/>
  <c r="BS442" i="1"/>
  <c r="BS426" i="1"/>
  <c r="BS394" i="1"/>
  <c r="BS326" i="1"/>
  <c r="BS188" i="1"/>
  <c r="BS26" i="1"/>
  <c r="BS18" i="1"/>
  <c r="BS470" i="1"/>
  <c r="BS454" i="1"/>
  <c r="BT4" i="1"/>
  <c r="BR24" i="1"/>
  <c r="BS24" i="1"/>
  <c r="BR16" i="1"/>
  <c r="BS16" i="1"/>
  <c r="BR181" i="1"/>
  <c r="BS181" i="1"/>
  <c r="BR173" i="1"/>
  <c r="BS173" i="1"/>
  <c r="BR168" i="1"/>
  <c r="BS168" i="1"/>
  <c r="BR161" i="1"/>
  <c r="BS161" i="1"/>
  <c r="BR157" i="1"/>
  <c r="BS157" i="1"/>
  <c r="BR22" i="1"/>
  <c r="BS22" i="1"/>
  <c r="BR14" i="1"/>
  <c r="BS14" i="1"/>
  <c r="BS164" i="1"/>
  <c r="BS132" i="1"/>
  <c r="BS100" i="1"/>
  <c r="BS68" i="1"/>
  <c r="BS36" i="1"/>
  <c r="BR23" i="1"/>
  <c r="BS23" i="1"/>
  <c r="BR15" i="1"/>
  <c r="BS15" i="1"/>
  <c r="BS220" i="1"/>
  <c r="BS156" i="1"/>
  <c r="BS124" i="1"/>
  <c r="BS92" i="1"/>
  <c r="BS60" i="1"/>
  <c r="BS28" i="1"/>
  <c r="BR8" i="1"/>
  <c r="BS8" i="1"/>
  <c r="BR178" i="1"/>
  <c r="BS178" i="1"/>
  <c r="BR167" i="1"/>
  <c r="BS167" i="1"/>
  <c r="BR162" i="1"/>
  <c r="BS162" i="1"/>
  <c r="BR151" i="1"/>
  <c r="BS151" i="1"/>
  <c r="BR137" i="1"/>
  <c r="BS137" i="1"/>
  <c r="BR136" i="1"/>
  <c r="BS136" i="1"/>
  <c r="BR133" i="1"/>
  <c r="BS133" i="1"/>
  <c r="BR126" i="1"/>
  <c r="BS126" i="1"/>
  <c r="BR121" i="1"/>
  <c r="BS121" i="1"/>
  <c r="BR120" i="1"/>
  <c r="BS120" i="1"/>
  <c r="BR119" i="1"/>
  <c r="BS119" i="1"/>
  <c r="BR117" i="1"/>
  <c r="BS117" i="1"/>
  <c r="BR114" i="1"/>
  <c r="BS114" i="1"/>
  <c r="BR113" i="1"/>
  <c r="BS113" i="1"/>
  <c r="BR110" i="1"/>
  <c r="BS110" i="1"/>
  <c r="BR109" i="1"/>
  <c r="BS109" i="1"/>
  <c r="BR105" i="1"/>
  <c r="BS105" i="1"/>
  <c r="BR104" i="1"/>
  <c r="BS104" i="1"/>
  <c r="BR103" i="1"/>
  <c r="BS103" i="1"/>
  <c r="BR101" i="1"/>
  <c r="BS101" i="1"/>
  <c r="BR98" i="1"/>
  <c r="BS98" i="1"/>
  <c r="BR97" i="1"/>
  <c r="BS97" i="1"/>
  <c r="BR94" i="1"/>
  <c r="BS94" i="1"/>
  <c r="BR93" i="1"/>
  <c r="BS93" i="1"/>
  <c r="BR89" i="1"/>
  <c r="BS89" i="1"/>
  <c r="BR88" i="1"/>
  <c r="BS88" i="1"/>
  <c r="BR87" i="1"/>
  <c r="BS87" i="1"/>
  <c r="BR85" i="1"/>
  <c r="BS85" i="1"/>
  <c r="BR82" i="1"/>
  <c r="BS82" i="1"/>
  <c r="BR81" i="1"/>
  <c r="BS81" i="1"/>
  <c r="BR78" i="1"/>
  <c r="BS78" i="1"/>
  <c r="BR77" i="1"/>
  <c r="BS77" i="1"/>
  <c r="BR73" i="1"/>
  <c r="BS73" i="1"/>
  <c r="BR71" i="1"/>
  <c r="BS71" i="1"/>
  <c r="BR70" i="1"/>
  <c r="BS70" i="1"/>
  <c r="BR69" i="1"/>
  <c r="BS69" i="1"/>
  <c r="BR66" i="1"/>
  <c r="BS66" i="1"/>
  <c r="BR65" i="1"/>
  <c r="BS65" i="1"/>
  <c r="BR63" i="1"/>
  <c r="BS63" i="1"/>
  <c r="BR62" i="1"/>
  <c r="BS62" i="1"/>
  <c r="BR61" i="1"/>
  <c r="BS61" i="1"/>
  <c r="BR58" i="1"/>
  <c r="BS58" i="1"/>
  <c r="BR57" i="1"/>
  <c r="BS57" i="1"/>
  <c r="BR53" i="1"/>
  <c r="BS53" i="1"/>
  <c r="BR50" i="1"/>
  <c r="BS50" i="1"/>
  <c r="BR49" i="1"/>
  <c r="BS49" i="1"/>
  <c r="BR47" i="1"/>
  <c r="BS47" i="1"/>
  <c r="BR46" i="1"/>
  <c r="BS46" i="1"/>
  <c r="BR42" i="1"/>
  <c r="BS42" i="1"/>
  <c r="BR41" i="1"/>
  <c r="BS41" i="1"/>
  <c r="BR39" i="1"/>
  <c r="BS39" i="1"/>
  <c r="BR38" i="1"/>
  <c r="BS38" i="1"/>
  <c r="BR37" i="1"/>
  <c r="BS37" i="1"/>
  <c r="BR34" i="1"/>
  <c r="BS34" i="1"/>
  <c r="BR30" i="1"/>
  <c r="BS30" i="1"/>
  <c r="BR29" i="1"/>
  <c r="BS29" i="1"/>
  <c r="BQ300" i="1"/>
  <c r="BS300" i="1"/>
  <c r="BQ295" i="1"/>
  <c r="BS295" i="1"/>
  <c r="BR293" i="1"/>
  <c r="BS293" i="1"/>
  <c r="BR290" i="1"/>
  <c r="BS290" i="1"/>
  <c r="BR289" i="1"/>
  <c r="BS289" i="1"/>
  <c r="BR286" i="1"/>
  <c r="BS286" i="1"/>
  <c r="BQ284" i="1"/>
  <c r="BS284" i="1"/>
  <c r="BR282" i="1"/>
  <c r="BS282" i="1"/>
  <c r="BQ279" i="1"/>
  <c r="BS279" i="1"/>
  <c r="BR274" i="1"/>
  <c r="BS274" i="1"/>
  <c r="BR273" i="1"/>
  <c r="BS273" i="1"/>
  <c r="BR270" i="1"/>
  <c r="BS270" i="1"/>
  <c r="BQ268" i="1"/>
  <c r="BS268" i="1"/>
  <c r="BR266" i="1"/>
  <c r="BS266" i="1"/>
  <c r="BQ263" i="1"/>
  <c r="BS263" i="1"/>
  <c r="BR258" i="1"/>
  <c r="BS258" i="1"/>
  <c r="BR257" i="1"/>
  <c r="BS257" i="1"/>
  <c r="BR254" i="1"/>
  <c r="BS254" i="1"/>
  <c r="BR252" i="1"/>
  <c r="BS252" i="1"/>
  <c r="BQ247" i="1"/>
  <c r="BS247" i="1"/>
  <c r="BR242" i="1"/>
  <c r="BS242" i="1"/>
  <c r="BR241" i="1"/>
  <c r="BS241" i="1"/>
  <c r="BR240" i="1"/>
  <c r="BS240" i="1"/>
  <c r="BR238" i="1"/>
  <c r="BS238" i="1"/>
  <c r="BR235" i="1"/>
  <c r="BS235" i="1"/>
  <c r="BQ231" i="1"/>
  <c r="BS231" i="1"/>
  <c r="BR226" i="1"/>
  <c r="BS226" i="1"/>
  <c r="BR225" i="1"/>
  <c r="BS225" i="1"/>
  <c r="BR224" i="1"/>
  <c r="BS224" i="1"/>
  <c r="BR222" i="1"/>
  <c r="BS222" i="1"/>
  <c r="BR219" i="1"/>
  <c r="BS219" i="1"/>
  <c r="BQ215" i="1"/>
  <c r="BS215" i="1"/>
  <c r="BR210" i="1"/>
  <c r="BS210" i="1"/>
  <c r="BR209" i="1"/>
  <c r="BS209" i="1"/>
  <c r="BR208" i="1"/>
  <c r="BS208" i="1"/>
  <c r="BR203" i="1"/>
  <c r="BS203" i="1"/>
  <c r="BQ199" i="1"/>
  <c r="BS199" i="1"/>
  <c r="BR194" i="1"/>
  <c r="BS194" i="1"/>
  <c r="BS148" i="1"/>
  <c r="BS116" i="1"/>
  <c r="BS84" i="1"/>
  <c r="BS52" i="1"/>
  <c r="BS20" i="1"/>
  <c r="BR183" i="1"/>
  <c r="BS183" i="1"/>
  <c r="BR177" i="1"/>
  <c r="BS177" i="1"/>
  <c r="BR174" i="1"/>
  <c r="BS174" i="1"/>
  <c r="BR165" i="1"/>
  <c r="BS165" i="1"/>
  <c r="BR158" i="1"/>
  <c r="BS158" i="1"/>
  <c r="BR153" i="1"/>
  <c r="BS153" i="1"/>
  <c r="BR149" i="1"/>
  <c r="BS149" i="1"/>
  <c r="BR145" i="1"/>
  <c r="BS145" i="1"/>
  <c r="BR142" i="1"/>
  <c r="BS142" i="1"/>
  <c r="BR130" i="1"/>
  <c r="BS130" i="1"/>
  <c r="BR129" i="1"/>
  <c r="BS129" i="1"/>
  <c r="BR25" i="1"/>
  <c r="BS25" i="1"/>
  <c r="BR21" i="1"/>
  <c r="BS21" i="1"/>
  <c r="BR17" i="1"/>
  <c r="BS17" i="1"/>
  <c r="BR13" i="1"/>
  <c r="BS13" i="1"/>
  <c r="BR9" i="1"/>
  <c r="BS9" i="1"/>
  <c r="BR5" i="1"/>
  <c r="BS5" i="1"/>
  <c r="BS236" i="1"/>
  <c r="BS204" i="1"/>
  <c r="BS172" i="1"/>
  <c r="BS140" i="1"/>
  <c r="BS108" i="1"/>
  <c r="BS76" i="1"/>
  <c r="BS44" i="1"/>
  <c r="BS12" i="1"/>
  <c r="BS477" i="1"/>
  <c r="BS473" i="1"/>
  <c r="BS469" i="1"/>
  <c r="BS465" i="1"/>
  <c r="BS461" i="1"/>
  <c r="BS457" i="1"/>
  <c r="BS453" i="1"/>
  <c r="BS449" i="1"/>
  <c r="BS445" i="1"/>
  <c r="BS441" i="1"/>
  <c r="BS437" i="1"/>
  <c r="BS433" i="1"/>
  <c r="BS429" i="1"/>
  <c r="BS425" i="1"/>
  <c r="BS421" i="1"/>
  <c r="BS417" i="1"/>
  <c r="BS330" i="1"/>
  <c r="BS314" i="1"/>
  <c r="BS187" i="1"/>
  <c r="BR193" i="1"/>
  <c r="BS193" i="1"/>
  <c r="BR190" i="1"/>
  <c r="BS190" i="1"/>
  <c r="BR321" i="1"/>
  <c r="BS321" i="1"/>
  <c r="BR305" i="1"/>
  <c r="BS305" i="1"/>
  <c r="BR337" i="1"/>
  <c r="BS337" i="1"/>
  <c r="BS480" i="1"/>
  <c r="BS476" i="1"/>
  <c r="BS334" i="1"/>
  <c r="BS318" i="1"/>
  <c r="BS302" i="1"/>
  <c r="BS192" i="1"/>
  <c r="BS479" i="1"/>
  <c r="BS475" i="1"/>
  <c r="BS471" i="1"/>
  <c r="BS467" i="1"/>
  <c r="BS463" i="1"/>
  <c r="BS459" i="1"/>
  <c r="BS455" i="1"/>
  <c r="BS451" i="1"/>
  <c r="BS443" i="1"/>
  <c r="BS439" i="1"/>
  <c r="BS435" i="1"/>
  <c r="BS431" i="1"/>
  <c r="BS427" i="1"/>
  <c r="BS423" i="1"/>
  <c r="BS415" i="1"/>
  <c r="BS407" i="1"/>
  <c r="BS403" i="1"/>
  <c r="BS399" i="1"/>
  <c r="BS395" i="1"/>
  <c r="BS391" i="1"/>
  <c r="BS387" i="1"/>
  <c r="BS383" i="1"/>
  <c r="BS379" i="1"/>
  <c r="BS375" i="1"/>
  <c r="BS371" i="1"/>
  <c r="BS367" i="1"/>
  <c r="BS363" i="1"/>
  <c r="BS359" i="1"/>
  <c r="BS355" i="1"/>
  <c r="BS351" i="1"/>
  <c r="BS347" i="1"/>
  <c r="BS343" i="1"/>
  <c r="BS338" i="1"/>
  <c r="BS332" i="1"/>
  <c r="BS327" i="1"/>
  <c r="BS316" i="1"/>
  <c r="BS311" i="1"/>
  <c r="BS306" i="1"/>
  <c r="BS4" i="1"/>
  <c r="BR465" i="1"/>
  <c r="BR433" i="1"/>
  <c r="BR387" i="1"/>
  <c r="BR316" i="1"/>
  <c r="BR231" i="1"/>
  <c r="BR132" i="1"/>
  <c r="BR457" i="1"/>
  <c r="BR425" i="1"/>
  <c r="BR371" i="1"/>
  <c r="BR295" i="1"/>
  <c r="BR100" i="1"/>
  <c r="BR477" i="1"/>
  <c r="BR449" i="1"/>
  <c r="BR417" i="1"/>
  <c r="BR355" i="1"/>
  <c r="BR188" i="1"/>
  <c r="BR68" i="1"/>
  <c r="BR441" i="1"/>
  <c r="BR403" i="1"/>
  <c r="BR338" i="1"/>
  <c r="BR164" i="1"/>
  <c r="BR36" i="1"/>
  <c r="BQ11" i="1"/>
  <c r="BR11" i="1"/>
  <c r="BQ27" i="1"/>
  <c r="BR27" i="1"/>
  <c r="BQ184" i="1"/>
  <c r="BR184" i="1"/>
  <c r="BQ182" i="1"/>
  <c r="BR182" i="1"/>
  <c r="BQ180" i="1"/>
  <c r="BR180" i="1"/>
  <c r="BP179" i="1"/>
  <c r="BR179" i="1"/>
  <c r="BQ176" i="1"/>
  <c r="BR176" i="1"/>
  <c r="BQ175" i="1"/>
  <c r="BR175" i="1"/>
  <c r="BN171" i="1"/>
  <c r="BR171" i="1"/>
  <c r="BQ170" i="1"/>
  <c r="BR170" i="1"/>
  <c r="BQ169" i="1"/>
  <c r="BR169" i="1"/>
  <c r="BQ166" i="1"/>
  <c r="BR166" i="1"/>
  <c r="BP163" i="1"/>
  <c r="BR163" i="1"/>
  <c r="BQ160" i="1"/>
  <c r="BR160" i="1"/>
  <c r="BQ159" i="1"/>
  <c r="BR159" i="1"/>
  <c r="BQ155" i="1"/>
  <c r="BR155" i="1"/>
  <c r="BQ154" i="1"/>
  <c r="BR154" i="1"/>
  <c r="BQ152" i="1"/>
  <c r="BR152" i="1"/>
  <c r="BQ150" i="1"/>
  <c r="BR150" i="1"/>
  <c r="BP147" i="1"/>
  <c r="BR147" i="1"/>
  <c r="BR146" i="1"/>
  <c r="BQ144" i="1"/>
  <c r="BR144" i="1"/>
  <c r="BQ143" i="1"/>
  <c r="BR143" i="1"/>
  <c r="BR141" i="1"/>
  <c r="BN139" i="1"/>
  <c r="BR139" i="1"/>
  <c r="BQ138" i="1"/>
  <c r="BR138" i="1"/>
  <c r="BR135" i="1"/>
  <c r="BQ134" i="1"/>
  <c r="BR134" i="1"/>
  <c r="BP131" i="1"/>
  <c r="BR131" i="1"/>
  <c r="BQ128" i="1"/>
  <c r="BR128" i="1"/>
  <c r="BQ127" i="1"/>
  <c r="BR127" i="1"/>
  <c r="BR125" i="1"/>
  <c r="BN123" i="1"/>
  <c r="BR123" i="1"/>
  <c r="BQ122" i="1"/>
  <c r="BR122" i="1"/>
  <c r="BQ118" i="1"/>
  <c r="BR118" i="1"/>
  <c r="BP115" i="1"/>
  <c r="BR115" i="1"/>
  <c r="BQ112" i="1"/>
  <c r="BR112" i="1"/>
  <c r="BQ111" i="1"/>
  <c r="BR111" i="1"/>
  <c r="BN107" i="1"/>
  <c r="BR107" i="1"/>
  <c r="BQ106" i="1"/>
  <c r="BR106" i="1"/>
  <c r="BQ102" i="1"/>
  <c r="BR102" i="1"/>
  <c r="BP99" i="1"/>
  <c r="BR99" i="1"/>
  <c r="BQ96" i="1"/>
  <c r="BR96" i="1"/>
  <c r="BQ95" i="1"/>
  <c r="BR95" i="1"/>
  <c r="BQ91" i="1"/>
  <c r="BR91" i="1"/>
  <c r="BQ90" i="1"/>
  <c r="BR90" i="1"/>
  <c r="BQ86" i="1"/>
  <c r="BR86" i="1"/>
  <c r="BP83" i="1"/>
  <c r="BR83" i="1"/>
  <c r="BQ80" i="1"/>
  <c r="BR80" i="1"/>
  <c r="BQ79" i="1"/>
  <c r="BR79" i="1"/>
  <c r="BN75" i="1"/>
  <c r="BR75" i="1"/>
  <c r="BQ74" i="1"/>
  <c r="BR74" i="1"/>
  <c r="BR72" i="1"/>
  <c r="BQ67" i="1"/>
  <c r="BR67" i="1"/>
  <c r="BQ64" i="1"/>
  <c r="BR64" i="1"/>
  <c r="BQ59" i="1"/>
  <c r="BR59" i="1"/>
  <c r="BQ56" i="1"/>
  <c r="BR56" i="1"/>
  <c r="BQ55" i="1"/>
  <c r="BR55" i="1"/>
  <c r="BQ54" i="1"/>
  <c r="BR54" i="1"/>
  <c r="BQ51" i="1"/>
  <c r="BR51" i="1"/>
  <c r="BQ48" i="1"/>
  <c r="BR48" i="1"/>
  <c r="BR45" i="1"/>
  <c r="BQ43" i="1"/>
  <c r="BR43" i="1"/>
  <c r="BQ40" i="1"/>
  <c r="BR40" i="1"/>
  <c r="BQ35" i="1"/>
  <c r="BR35" i="1"/>
  <c r="BQ33" i="1"/>
  <c r="BR33" i="1"/>
  <c r="BQ32" i="1"/>
  <c r="BR32" i="1"/>
  <c r="BQ31" i="1"/>
  <c r="BR31" i="1"/>
  <c r="BQ299" i="1"/>
  <c r="BR299" i="1"/>
  <c r="BQ298" i="1"/>
  <c r="BR298" i="1"/>
  <c r="BQ297" i="1"/>
  <c r="BR297" i="1"/>
  <c r="BQ296" i="1"/>
  <c r="BR296" i="1"/>
  <c r="BQ294" i="1"/>
  <c r="BR294" i="1"/>
  <c r="BO292" i="1"/>
  <c r="BR292" i="1"/>
  <c r="BQ291" i="1"/>
  <c r="BR291" i="1"/>
  <c r="BQ288" i="1"/>
  <c r="BR288" i="1"/>
  <c r="BQ287" i="1"/>
  <c r="BR287" i="1"/>
  <c r="BP285" i="1"/>
  <c r="BR285" i="1"/>
  <c r="BQ283" i="1"/>
  <c r="BR283" i="1"/>
  <c r="BQ281" i="1"/>
  <c r="BR281" i="1"/>
  <c r="BQ280" i="1"/>
  <c r="BR280" i="1"/>
  <c r="BQ278" i="1"/>
  <c r="BR278" i="1"/>
  <c r="BQ277" i="1"/>
  <c r="BR277" i="1"/>
  <c r="BQ276" i="1"/>
  <c r="BR276" i="1"/>
  <c r="BQ275" i="1"/>
  <c r="BR275" i="1"/>
  <c r="BQ272" i="1"/>
  <c r="BR272" i="1"/>
  <c r="BO271" i="1"/>
  <c r="BR271" i="1"/>
  <c r="BP269" i="1"/>
  <c r="BR269" i="1"/>
  <c r="BQ267" i="1"/>
  <c r="BR267" i="1"/>
  <c r="BQ265" i="1"/>
  <c r="BR265" i="1"/>
  <c r="BO264" i="1"/>
  <c r="BR264" i="1"/>
  <c r="BQ262" i="1"/>
  <c r="BR262" i="1"/>
  <c r="BQ261" i="1"/>
  <c r="BR261" i="1"/>
  <c r="BO260" i="1"/>
  <c r="BR260" i="1"/>
  <c r="BO259" i="1"/>
  <c r="BR259" i="1"/>
  <c r="BQ256" i="1"/>
  <c r="BR256" i="1"/>
  <c r="BO255" i="1"/>
  <c r="BR255" i="1"/>
  <c r="BP253" i="1"/>
  <c r="BR253" i="1"/>
  <c r="BQ252" i="1"/>
  <c r="BQ251" i="1"/>
  <c r="BR251" i="1"/>
  <c r="BR250" i="1"/>
  <c r="BQ249" i="1"/>
  <c r="BR249" i="1"/>
  <c r="BO248" i="1"/>
  <c r="BR248" i="1"/>
  <c r="BQ246" i="1"/>
  <c r="BR246" i="1"/>
  <c r="BQ245" i="1"/>
  <c r="BR245" i="1"/>
  <c r="BQ244" i="1"/>
  <c r="BR244" i="1"/>
  <c r="BO243" i="1"/>
  <c r="BR243" i="1"/>
  <c r="BQ239" i="1"/>
  <c r="BR239" i="1"/>
  <c r="BP237" i="1"/>
  <c r="BR237" i="1"/>
  <c r="BQ234" i="1"/>
  <c r="BR234" i="1"/>
  <c r="BQ233" i="1"/>
  <c r="BR233" i="1"/>
  <c r="BO232" i="1"/>
  <c r="BR232" i="1"/>
  <c r="BQ230" i="1"/>
  <c r="BR230" i="1"/>
  <c r="BQ229" i="1"/>
  <c r="BR229" i="1"/>
  <c r="BQ228" i="1"/>
  <c r="BR228" i="1"/>
  <c r="BO227" i="1"/>
  <c r="BR227" i="1"/>
  <c r="BQ223" i="1"/>
  <c r="BR223" i="1"/>
  <c r="BP221" i="1"/>
  <c r="BR221" i="1"/>
  <c r="BQ218" i="1"/>
  <c r="BR218" i="1"/>
  <c r="BQ217" i="1"/>
  <c r="BR217" i="1"/>
  <c r="BO216" i="1"/>
  <c r="BR216" i="1"/>
  <c r="BQ214" i="1"/>
  <c r="BR214" i="1"/>
  <c r="BQ213" i="1"/>
  <c r="BR213" i="1"/>
  <c r="BQ212" i="1"/>
  <c r="BR212" i="1"/>
  <c r="BO211" i="1"/>
  <c r="BR211" i="1"/>
  <c r="BQ207" i="1"/>
  <c r="BR207" i="1"/>
  <c r="BQ206" i="1"/>
  <c r="BR206" i="1"/>
  <c r="BP205" i="1"/>
  <c r="BR205" i="1"/>
  <c r="BQ202" i="1"/>
  <c r="BR202" i="1"/>
  <c r="BQ201" i="1"/>
  <c r="BR201" i="1"/>
  <c r="BO200" i="1"/>
  <c r="BR200" i="1"/>
  <c r="BQ198" i="1"/>
  <c r="BR198" i="1"/>
  <c r="BQ197" i="1"/>
  <c r="BR197" i="1"/>
  <c r="BQ196" i="1"/>
  <c r="BR196" i="1"/>
  <c r="BO195" i="1"/>
  <c r="BR195" i="1"/>
  <c r="BQ191" i="1"/>
  <c r="BR191" i="1"/>
  <c r="BP189" i="1"/>
  <c r="BR189" i="1"/>
  <c r="BQ186" i="1"/>
  <c r="BR186" i="1"/>
  <c r="BQ185" i="1"/>
  <c r="BR185" i="1"/>
  <c r="BO324" i="1"/>
  <c r="BR324" i="1"/>
  <c r="BO323" i="1"/>
  <c r="BR323" i="1"/>
  <c r="BQ322" i="1"/>
  <c r="BQ320" i="1"/>
  <c r="BR320" i="1"/>
  <c r="BO319" i="1"/>
  <c r="BR319" i="1"/>
  <c r="BP317" i="1"/>
  <c r="BR317" i="1"/>
  <c r="BQ315" i="1"/>
  <c r="BR315" i="1"/>
  <c r="BQ313" i="1"/>
  <c r="BR313" i="1"/>
  <c r="BO312" i="1"/>
  <c r="BR312" i="1"/>
  <c r="BQ310" i="1"/>
  <c r="BR310" i="1"/>
  <c r="BQ309" i="1"/>
  <c r="BR309" i="1"/>
  <c r="BO308" i="1"/>
  <c r="BR308" i="1"/>
  <c r="BO307" i="1"/>
  <c r="BR307" i="1"/>
  <c r="BQ304" i="1"/>
  <c r="BR304" i="1"/>
  <c r="BO303" i="1"/>
  <c r="BR303" i="1"/>
  <c r="BP301" i="1"/>
  <c r="BR301" i="1"/>
  <c r="BQ390" i="1"/>
  <c r="BR390" i="1"/>
  <c r="BO389" i="1"/>
  <c r="BR389" i="1"/>
  <c r="BO388" i="1"/>
  <c r="BR388" i="1"/>
  <c r="BQ386" i="1"/>
  <c r="BR386" i="1"/>
  <c r="BO385" i="1"/>
  <c r="BR385" i="1"/>
  <c r="BP384" i="1"/>
  <c r="BR384" i="1"/>
  <c r="BQ382" i="1"/>
  <c r="BR382" i="1"/>
  <c r="BO381" i="1"/>
  <c r="BR381" i="1"/>
  <c r="BO380" i="1"/>
  <c r="BR380" i="1"/>
  <c r="BQ378" i="1"/>
  <c r="BR378" i="1"/>
  <c r="BO377" i="1"/>
  <c r="BR377" i="1"/>
  <c r="BO376" i="1"/>
  <c r="BR376" i="1"/>
  <c r="BQ374" i="1"/>
  <c r="BR374" i="1"/>
  <c r="BO373" i="1"/>
  <c r="BR373" i="1"/>
  <c r="BO372" i="1"/>
  <c r="BR372" i="1"/>
  <c r="BO369" i="1"/>
  <c r="BR369" i="1"/>
  <c r="BO368" i="1"/>
  <c r="BR368" i="1"/>
  <c r="BQ366" i="1"/>
  <c r="BR366" i="1"/>
  <c r="BO365" i="1"/>
  <c r="BR365" i="1"/>
  <c r="BO364" i="1"/>
  <c r="BR364" i="1"/>
  <c r="BR362" i="1"/>
  <c r="BO361" i="1"/>
  <c r="BR361" i="1"/>
  <c r="BO360" i="1"/>
  <c r="BR360" i="1"/>
  <c r="BQ358" i="1"/>
  <c r="BR358" i="1"/>
  <c r="BO357" i="1"/>
  <c r="BR357" i="1"/>
  <c r="BO356" i="1"/>
  <c r="BR356" i="1"/>
  <c r="BQ354" i="1"/>
  <c r="BR354" i="1"/>
  <c r="BO353" i="1"/>
  <c r="BR353" i="1"/>
  <c r="BO352" i="1"/>
  <c r="BR352" i="1"/>
  <c r="BQ350" i="1"/>
  <c r="BR350" i="1"/>
  <c r="BO349" i="1"/>
  <c r="BR349" i="1"/>
  <c r="BO348" i="1"/>
  <c r="BR348" i="1"/>
  <c r="BQ346" i="1"/>
  <c r="BR346" i="1"/>
  <c r="BO345" i="1"/>
  <c r="BR345" i="1"/>
  <c r="BO344" i="1"/>
  <c r="BR344" i="1"/>
  <c r="BQ342" i="1"/>
  <c r="BR342" i="1"/>
  <c r="BQ341" i="1"/>
  <c r="BR341" i="1"/>
  <c r="BO340" i="1"/>
  <c r="BR340" i="1"/>
  <c r="BO339" i="1"/>
  <c r="BR339" i="1"/>
  <c r="BO335" i="1"/>
  <c r="BR335" i="1"/>
  <c r="BP333" i="1"/>
  <c r="BR333" i="1"/>
  <c r="BQ331" i="1"/>
  <c r="BR331" i="1"/>
  <c r="BQ329" i="1"/>
  <c r="BR329" i="1"/>
  <c r="BO328" i="1"/>
  <c r="BR328" i="1"/>
  <c r="BQ325" i="1"/>
  <c r="BR325" i="1"/>
  <c r="BQ446" i="1"/>
  <c r="BR446" i="1"/>
  <c r="BP444" i="1"/>
  <c r="BR444" i="1"/>
  <c r="BP440" i="1"/>
  <c r="BR440" i="1"/>
  <c r="BQ438" i="1"/>
  <c r="BR438" i="1"/>
  <c r="BP436" i="1"/>
  <c r="BR436" i="1"/>
  <c r="BP432" i="1"/>
  <c r="BR432" i="1"/>
  <c r="BQ430" i="1"/>
  <c r="BR430" i="1"/>
  <c r="BP428" i="1"/>
  <c r="BR428" i="1"/>
  <c r="BP424" i="1"/>
  <c r="BR424" i="1"/>
  <c r="BQ422" i="1"/>
  <c r="BR422" i="1"/>
  <c r="BP420" i="1"/>
  <c r="BR420" i="1"/>
  <c r="BQ419" i="1"/>
  <c r="BP416" i="1"/>
  <c r="BR416" i="1"/>
  <c r="BQ414" i="1"/>
  <c r="BR414" i="1"/>
  <c r="BO413" i="1"/>
  <c r="BR413" i="1"/>
  <c r="BP412" i="1"/>
  <c r="BR412" i="1"/>
  <c r="BQ411" i="1"/>
  <c r="BQ410" i="1"/>
  <c r="BR410" i="1"/>
  <c r="BO409" i="1"/>
  <c r="BR409" i="1"/>
  <c r="BP408" i="1"/>
  <c r="BR408" i="1"/>
  <c r="BQ406" i="1"/>
  <c r="BR406" i="1"/>
  <c r="BO405" i="1"/>
  <c r="BR405" i="1"/>
  <c r="BP404" i="1"/>
  <c r="BR404" i="1"/>
  <c r="BO401" i="1"/>
  <c r="BR401" i="1"/>
  <c r="BP400" i="1"/>
  <c r="BR400" i="1"/>
  <c r="BQ398" i="1"/>
  <c r="BR398" i="1"/>
  <c r="BO397" i="1"/>
  <c r="BR397" i="1"/>
  <c r="BP396" i="1"/>
  <c r="BR396" i="1"/>
  <c r="BO393" i="1"/>
  <c r="BR393" i="1"/>
  <c r="BO392" i="1"/>
  <c r="BR392" i="1"/>
  <c r="BM456" i="1"/>
  <c r="BR456" i="1"/>
  <c r="BM452" i="1"/>
  <c r="BR452" i="1"/>
  <c r="BQ450" i="1"/>
  <c r="BR450" i="1"/>
  <c r="BM448" i="1"/>
  <c r="BR448" i="1"/>
  <c r="BQ447" i="1"/>
  <c r="BK460" i="1"/>
  <c r="BR460" i="1"/>
  <c r="BP474" i="1"/>
  <c r="BO473" i="1"/>
  <c r="BJ472" i="1"/>
  <c r="BR472" i="1"/>
  <c r="BJ468" i="1"/>
  <c r="BR468" i="1"/>
  <c r="BJ464" i="1"/>
  <c r="BR464" i="1"/>
  <c r="BR480" i="1"/>
  <c r="BR476" i="1"/>
  <c r="BR471" i="1"/>
  <c r="BR463" i="1"/>
  <c r="BR455" i="1"/>
  <c r="BR447" i="1"/>
  <c r="BR439" i="1"/>
  <c r="BR431" i="1"/>
  <c r="BR423" i="1"/>
  <c r="BR415" i="1"/>
  <c r="BR399" i="1"/>
  <c r="BR383" i="1"/>
  <c r="BR367" i="1"/>
  <c r="BR351" i="1"/>
  <c r="BR332" i="1"/>
  <c r="BR311" i="1"/>
  <c r="BR268" i="1"/>
  <c r="BR247" i="1"/>
  <c r="BR204" i="1"/>
  <c r="BR156" i="1"/>
  <c r="BR124" i="1"/>
  <c r="BR92" i="1"/>
  <c r="BR60" i="1"/>
  <c r="BR28" i="1"/>
  <c r="BQ19" i="1"/>
  <c r="BR19" i="1"/>
  <c r="BR479" i="1"/>
  <c r="BR475" i="1"/>
  <c r="BR469" i="1"/>
  <c r="BR461" i="1"/>
  <c r="BR453" i="1"/>
  <c r="BR445" i="1"/>
  <c r="BR437" i="1"/>
  <c r="BR429" i="1"/>
  <c r="BR421" i="1"/>
  <c r="BR411" i="1"/>
  <c r="BR395" i="1"/>
  <c r="BR379" i="1"/>
  <c r="BR363" i="1"/>
  <c r="BR347" i="1"/>
  <c r="BR327" i="1"/>
  <c r="BR284" i="1"/>
  <c r="BR263" i="1"/>
  <c r="BR220" i="1"/>
  <c r="BR199" i="1"/>
  <c r="BR148" i="1"/>
  <c r="BR116" i="1"/>
  <c r="BR84" i="1"/>
  <c r="BR52" i="1"/>
  <c r="BR20" i="1"/>
  <c r="BQ7" i="1"/>
  <c r="BR7" i="1"/>
  <c r="BQ26" i="1"/>
  <c r="BR26" i="1"/>
  <c r="BQ18" i="1"/>
  <c r="BR18" i="1"/>
  <c r="BQ10" i="1"/>
  <c r="BR10" i="1"/>
  <c r="BQ6" i="1"/>
  <c r="BR6" i="1"/>
  <c r="BR478" i="1"/>
  <c r="BR474" i="1"/>
  <c r="BR467" i="1"/>
  <c r="BR459" i="1"/>
  <c r="BR451" i="1"/>
  <c r="BR443" i="1"/>
  <c r="BR435" i="1"/>
  <c r="BR427" i="1"/>
  <c r="BR419" i="1"/>
  <c r="BR407" i="1"/>
  <c r="BR391" i="1"/>
  <c r="BR375" i="1"/>
  <c r="BR359" i="1"/>
  <c r="BR343" i="1"/>
  <c r="BR322" i="1"/>
  <c r="BR300" i="1"/>
  <c r="BR279" i="1"/>
  <c r="BR236" i="1"/>
  <c r="BR215" i="1"/>
  <c r="BR172" i="1"/>
  <c r="BR140" i="1"/>
  <c r="BR108" i="1"/>
  <c r="BR76" i="1"/>
  <c r="BR44" i="1"/>
  <c r="BR12" i="1"/>
  <c r="BQ476" i="1"/>
  <c r="BQ445" i="1"/>
  <c r="BQ413" i="1"/>
  <c r="BQ381" i="1"/>
  <c r="BQ349" i="1"/>
  <c r="BQ308" i="1"/>
  <c r="BQ469" i="1"/>
  <c r="BQ437" i="1"/>
  <c r="BQ405" i="1"/>
  <c r="BQ373" i="1"/>
  <c r="BQ340" i="1"/>
  <c r="BQ255" i="1"/>
  <c r="BQ22" i="1"/>
  <c r="BQ461" i="1"/>
  <c r="BQ429" i="1"/>
  <c r="BQ397" i="1"/>
  <c r="BQ365" i="1"/>
  <c r="BQ20" i="1"/>
  <c r="BQ453" i="1"/>
  <c r="BQ421" i="1"/>
  <c r="BQ389" i="1"/>
  <c r="BQ357" i="1"/>
  <c r="BQ319" i="1"/>
  <c r="BR4" i="1"/>
  <c r="BP24" i="1"/>
  <c r="BQ24" i="1"/>
  <c r="BP177" i="1"/>
  <c r="BQ177" i="1"/>
  <c r="BP174" i="1"/>
  <c r="BQ174" i="1"/>
  <c r="BP167" i="1"/>
  <c r="BQ167" i="1"/>
  <c r="BP162" i="1"/>
  <c r="BQ162" i="1"/>
  <c r="BP158" i="1"/>
  <c r="BQ158" i="1"/>
  <c r="BP151" i="1"/>
  <c r="BQ151" i="1"/>
  <c r="BP145" i="1"/>
  <c r="BQ145" i="1"/>
  <c r="BP142" i="1"/>
  <c r="BQ142" i="1"/>
  <c r="BP136" i="1"/>
  <c r="BQ136" i="1"/>
  <c r="BP135" i="1"/>
  <c r="BQ135" i="1"/>
  <c r="BP129" i="1"/>
  <c r="BQ129" i="1"/>
  <c r="BP125" i="1"/>
  <c r="BQ125" i="1"/>
  <c r="BP119" i="1"/>
  <c r="BQ119" i="1"/>
  <c r="BP103" i="1"/>
  <c r="BQ103" i="1"/>
  <c r="BP97" i="1"/>
  <c r="BQ97" i="1"/>
  <c r="BP94" i="1"/>
  <c r="BQ94" i="1"/>
  <c r="BP81" i="1"/>
  <c r="BQ81" i="1"/>
  <c r="BP77" i="1"/>
  <c r="BQ77" i="1"/>
  <c r="BP71" i="1"/>
  <c r="BQ71" i="1"/>
  <c r="BP69" i="1"/>
  <c r="BQ69" i="1"/>
  <c r="BP58" i="1"/>
  <c r="BQ58" i="1"/>
  <c r="BP49" i="1"/>
  <c r="BQ49" i="1"/>
  <c r="BP47" i="1"/>
  <c r="BQ47" i="1"/>
  <c r="BP37" i="1"/>
  <c r="BQ37" i="1"/>
  <c r="BP34" i="1"/>
  <c r="BQ34" i="1"/>
  <c r="BP30" i="1"/>
  <c r="BQ30" i="1"/>
  <c r="BP289" i="1"/>
  <c r="BQ289" i="1"/>
  <c r="BP273" i="1"/>
  <c r="BQ273" i="1"/>
  <c r="BP270" i="1"/>
  <c r="BQ270" i="1"/>
  <c r="BP258" i="1"/>
  <c r="BQ258" i="1"/>
  <c r="BP257" i="1"/>
  <c r="BQ257" i="1"/>
  <c r="BO254" i="1"/>
  <c r="BQ254" i="1"/>
  <c r="BO250" i="1"/>
  <c r="BQ250" i="1"/>
  <c r="BP242" i="1"/>
  <c r="BQ242" i="1"/>
  <c r="BP241" i="1"/>
  <c r="BQ241" i="1"/>
  <c r="BN240" i="1"/>
  <c r="BQ240" i="1"/>
  <c r="BP238" i="1"/>
  <c r="BQ238" i="1"/>
  <c r="BN235" i="1"/>
  <c r="BQ235" i="1"/>
  <c r="BP226" i="1"/>
  <c r="BQ226" i="1"/>
  <c r="BP225" i="1"/>
  <c r="BQ225" i="1"/>
  <c r="BN224" i="1"/>
  <c r="BQ224" i="1"/>
  <c r="BP222" i="1"/>
  <c r="BQ222" i="1"/>
  <c r="BP219" i="1"/>
  <c r="BQ219" i="1"/>
  <c r="BP210" i="1"/>
  <c r="BQ210" i="1"/>
  <c r="BP209" i="1"/>
  <c r="BQ209" i="1"/>
  <c r="BP208" i="1"/>
  <c r="BQ208" i="1"/>
  <c r="BO203" i="1"/>
  <c r="BQ203" i="1"/>
  <c r="BP194" i="1"/>
  <c r="BQ194" i="1"/>
  <c r="BP193" i="1"/>
  <c r="BQ193" i="1"/>
  <c r="BO192" i="1"/>
  <c r="BQ192" i="1"/>
  <c r="BP190" i="1"/>
  <c r="BQ190" i="1"/>
  <c r="BO187" i="1"/>
  <c r="BQ187" i="1"/>
  <c r="BP321" i="1"/>
  <c r="BQ321" i="1"/>
  <c r="BO318" i="1"/>
  <c r="BQ318" i="1"/>
  <c r="BO314" i="1"/>
  <c r="BQ314" i="1"/>
  <c r="BP306" i="1"/>
  <c r="BQ306" i="1"/>
  <c r="BP305" i="1"/>
  <c r="BQ305" i="1"/>
  <c r="BP302" i="1"/>
  <c r="BQ302" i="1"/>
  <c r="BP370" i="1"/>
  <c r="BQ370" i="1"/>
  <c r="BP362" i="1"/>
  <c r="BQ362" i="1"/>
  <c r="BP337" i="1"/>
  <c r="BQ337" i="1"/>
  <c r="BP336" i="1"/>
  <c r="BQ336" i="1"/>
  <c r="BO334" i="1"/>
  <c r="BQ334" i="1"/>
  <c r="BO330" i="1"/>
  <c r="BQ330" i="1"/>
  <c r="BP326" i="1"/>
  <c r="BQ326" i="1"/>
  <c r="BP442" i="1"/>
  <c r="BQ442" i="1"/>
  <c r="BP434" i="1"/>
  <c r="BQ434" i="1"/>
  <c r="BP426" i="1"/>
  <c r="BQ426" i="1"/>
  <c r="BP418" i="1"/>
  <c r="BQ418" i="1"/>
  <c r="BP402" i="1"/>
  <c r="BQ402" i="1"/>
  <c r="BP394" i="1"/>
  <c r="BQ394" i="1"/>
  <c r="BP454" i="1"/>
  <c r="BQ454" i="1"/>
  <c r="BP462" i="1"/>
  <c r="BQ462" i="1"/>
  <c r="BP458" i="1"/>
  <c r="BQ458" i="1"/>
  <c r="BP470" i="1"/>
  <c r="BQ470" i="1"/>
  <c r="BP466" i="1"/>
  <c r="BQ466" i="1"/>
  <c r="BQ480" i="1"/>
  <c r="BQ474" i="1"/>
  <c r="BQ468" i="1"/>
  <c r="BQ460" i="1"/>
  <c r="BQ452" i="1"/>
  <c r="BQ444" i="1"/>
  <c r="BQ436" i="1"/>
  <c r="BQ428" i="1"/>
  <c r="BQ420" i="1"/>
  <c r="BQ412" i="1"/>
  <c r="BQ404" i="1"/>
  <c r="BQ396" i="1"/>
  <c r="BQ388" i="1"/>
  <c r="BQ380" i="1"/>
  <c r="BQ372" i="1"/>
  <c r="BQ364" i="1"/>
  <c r="BQ356" i="1"/>
  <c r="BQ348" i="1"/>
  <c r="BQ339" i="1"/>
  <c r="BQ328" i="1"/>
  <c r="BQ317" i="1"/>
  <c r="BQ307" i="1"/>
  <c r="BQ285" i="1"/>
  <c r="BQ264" i="1"/>
  <c r="BQ253" i="1"/>
  <c r="BQ243" i="1"/>
  <c r="BQ232" i="1"/>
  <c r="BQ221" i="1"/>
  <c r="BQ211" i="1"/>
  <c r="BQ200" i="1"/>
  <c r="BQ189" i="1"/>
  <c r="BQ179" i="1"/>
  <c r="BQ163" i="1"/>
  <c r="BQ147" i="1"/>
  <c r="BQ131" i="1"/>
  <c r="BQ115" i="1"/>
  <c r="BQ99" i="1"/>
  <c r="BQ83" i="1"/>
  <c r="BP15" i="1"/>
  <c r="BQ15" i="1"/>
  <c r="BP183" i="1"/>
  <c r="BQ183" i="1"/>
  <c r="BP178" i="1"/>
  <c r="BQ178" i="1"/>
  <c r="BP165" i="1"/>
  <c r="BQ165" i="1"/>
  <c r="BP146" i="1"/>
  <c r="BQ146" i="1"/>
  <c r="BP137" i="1"/>
  <c r="BQ137" i="1"/>
  <c r="BP130" i="1"/>
  <c r="BQ130" i="1"/>
  <c r="BP126" i="1"/>
  <c r="BQ126" i="1"/>
  <c r="BP121" i="1"/>
  <c r="BQ121" i="1"/>
  <c r="BP110" i="1"/>
  <c r="BQ110" i="1"/>
  <c r="BP109" i="1"/>
  <c r="BQ109" i="1"/>
  <c r="BP105" i="1"/>
  <c r="BQ105" i="1"/>
  <c r="BP101" i="1"/>
  <c r="BQ101" i="1"/>
  <c r="BP93" i="1"/>
  <c r="BQ93" i="1"/>
  <c r="BP88" i="1"/>
  <c r="BQ88" i="1"/>
  <c r="BP85" i="1"/>
  <c r="BQ85" i="1"/>
  <c r="BP73" i="1"/>
  <c r="BQ73" i="1"/>
  <c r="BP70" i="1"/>
  <c r="BQ70" i="1"/>
  <c r="BP66" i="1"/>
  <c r="BQ66" i="1"/>
  <c r="BP63" i="1"/>
  <c r="BQ63" i="1"/>
  <c r="BP45" i="1"/>
  <c r="BQ45" i="1"/>
  <c r="BP42" i="1"/>
  <c r="BQ42" i="1"/>
  <c r="BP41" i="1"/>
  <c r="BQ41" i="1"/>
  <c r="BP39" i="1"/>
  <c r="BQ39" i="1"/>
  <c r="BP290" i="1"/>
  <c r="BQ290" i="1"/>
  <c r="BP286" i="1"/>
  <c r="BQ286" i="1"/>
  <c r="BN282" i="1"/>
  <c r="BQ282" i="1"/>
  <c r="BP17" i="1"/>
  <c r="BQ17" i="1"/>
  <c r="BP13" i="1"/>
  <c r="BQ13" i="1"/>
  <c r="BP9" i="1"/>
  <c r="BQ9" i="1"/>
  <c r="BP5" i="1"/>
  <c r="BQ5" i="1"/>
  <c r="BQ478" i="1"/>
  <c r="BQ473" i="1"/>
  <c r="BQ465" i="1"/>
  <c r="BQ457" i="1"/>
  <c r="BQ449" i="1"/>
  <c r="BQ441" i="1"/>
  <c r="BQ433" i="1"/>
  <c r="BQ425" i="1"/>
  <c r="BQ417" i="1"/>
  <c r="BQ409" i="1"/>
  <c r="BQ401" i="1"/>
  <c r="BQ393" i="1"/>
  <c r="BQ385" i="1"/>
  <c r="BQ377" i="1"/>
  <c r="BQ369" i="1"/>
  <c r="BQ361" i="1"/>
  <c r="BQ353" i="1"/>
  <c r="BQ345" i="1"/>
  <c r="BQ335" i="1"/>
  <c r="BQ324" i="1"/>
  <c r="BQ303" i="1"/>
  <c r="BQ292" i="1"/>
  <c r="BQ271" i="1"/>
  <c r="BQ260" i="1"/>
  <c r="BP23" i="1"/>
  <c r="BQ23" i="1"/>
  <c r="BP16" i="1"/>
  <c r="BQ16" i="1"/>
  <c r="BP8" i="1"/>
  <c r="BQ8" i="1"/>
  <c r="BP181" i="1"/>
  <c r="BQ181" i="1"/>
  <c r="BP173" i="1"/>
  <c r="BQ173" i="1"/>
  <c r="BP168" i="1"/>
  <c r="BQ168" i="1"/>
  <c r="BP161" i="1"/>
  <c r="BQ161" i="1"/>
  <c r="BP157" i="1"/>
  <c r="BQ157" i="1"/>
  <c r="BP153" i="1"/>
  <c r="BQ153" i="1"/>
  <c r="BP149" i="1"/>
  <c r="BQ149" i="1"/>
  <c r="BP141" i="1"/>
  <c r="BQ141" i="1"/>
  <c r="BP133" i="1"/>
  <c r="BQ133" i="1"/>
  <c r="BP120" i="1"/>
  <c r="BQ120" i="1"/>
  <c r="BP117" i="1"/>
  <c r="BQ117" i="1"/>
  <c r="BP114" i="1"/>
  <c r="BQ114" i="1"/>
  <c r="BP113" i="1"/>
  <c r="BQ113" i="1"/>
  <c r="BP104" i="1"/>
  <c r="BQ104" i="1"/>
  <c r="BP98" i="1"/>
  <c r="BQ98" i="1"/>
  <c r="BP89" i="1"/>
  <c r="BQ89" i="1"/>
  <c r="BP87" i="1"/>
  <c r="BQ87" i="1"/>
  <c r="BP82" i="1"/>
  <c r="BQ82" i="1"/>
  <c r="BP78" i="1"/>
  <c r="BQ78" i="1"/>
  <c r="BP72" i="1"/>
  <c r="BQ72" i="1"/>
  <c r="BP65" i="1"/>
  <c r="BQ65" i="1"/>
  <c r="BP62" i="1"/>
  <c r="BQ62" i="1"/>
  <c r="BP61" i="1"/>
  <c r="BQ61" i="1"/>
  <c r="BP57" i="1"/>
  <c r="BQ57" i="1"/>
  <c r="BP53" i="1"/>
  <c r="BQ53" i="1"/>
  <c r="BP50" i="1"/>
  <c r="BQ50" i="1"/>
  <c r="BP46" i="1"/>
  <c r="BQ46" i="1"/>
  <c r="BP38" i="1"/>
  <c r="BQ38" i="1"/>
  <c r="BP29" i="1"/>
  <c r="BQ29" i="1"/>
  <c r="BP293" i="1"/>
  <c r="BQ293" i="1"/>
  <c r="BP274" i="1"/>
  <c r="BQ274" i="1"/>
  <c r="BN266" i="1"/>
  <c r="BQ266" i="1"/>
  <c r="BP25" i="1"/>
  <c r="BQ25" i="1"/>
  <c r="BP21" i="1"/>
  <c r="BQ21" i="1"/>
  <c r="BP14" i="1"/>
  <c r="BQ14" i="1"/>
  <c r="BQ477" i="1"/>
  <c r="BQ472" i="1"/>
  <c r="BQ464" i="1"/>
  <c r="BQ456" i="1"/>
  <c r="BQ448" i="1"/>
  <c r="BQ440" i="1"/>
  <c r="BQ432" i="1"/>
  <c r="BQ424" i="1"/>
  <c r="BQ416" i="1"/>
  <c r="BQ408" i="1"/>
  <c r="BQ400" i="1"/>
  <c r="BQ392" i="1"/>
  <c r="BQ384" i="1"/>
  <c r="BQ376" i="1"/>
  <c r="BQ368" i="1"/>
  <c r="BQ360" i="1"/>
  <c r="BQ352" i="1"/>
  <c r="BQ344" i="1"/>
  <c r="BQ333" i="1"/>
  <c r="BQ323" i="1"/>
  <c r="BQ312" i="1"/>
  <c r="BQ301" i="1"/>
  <c r="BQ269" i="1"/>
  <c r="BQ259" i="1"/>
  <c r="BQ248" i="1"/>
  <c r="BQ237" i="1"/>
  <c r="BQ227" i="1"/>
  <c r="BQ216" i="1"/>
  <c r="BQ205" i="1"/>
  <c r="BQ195" i="1"/>
  <c r="BQ171" i="1"/>
  <c r="BQ139" i="1"/>
  <c r="BQ123" i="1"/>
  <c r="BQ107" i="1"/>
  <c r="BQ75" i="1"/>
  <c r="BO426" i="1"/>
  <c r="BP465" i="1"/>
  <c r="BP433" i="1"/>
  <c r="BP401" i="1"/>
  <c r="BP369" i="1"/>
  <c r="BP335" i="1"/>
  <c r="BP271" i="1"/>
  <c r="BO370" i="1"/>
  <c r="BP457" i="1"/>
  <c r="BP425" i="1"/>
  <c r="BP393" i="1"/>
  <c r="BP361" i="1"/>
  <c r="BP324" i="1"/>
  <c r="BP260" i="1"/>
  <c r="BP203" i="1"/>
  <c r="BO470" i="1"/>
  <c r="BO208" i="1"/>
  <c r="BP449" i="1"/>
  <c r="BP417" i="1"/>
  <c r="BP385" i="1"/>
  <c r="BP353" i="1"/>
  <c r="BP314" i="1"/>
  <c r="BP250" i="1"/>
  <c r="BP187" i="1"/>
  <c r="BO454" i="1"/>
  <c r="BP473" i="1"/>
  <c r="BP441" i="1"/>
  <c r="BP409" i="1"/>
  <c r="BP377" i="1"/>
  <c r="BP345" i="1"/>
  <c r="BP303" i="1"/>
  <c r="BP235" i="1"/>
  <c r="BQ4" i="1"/>
  <c r="BO11" i="1"/>
  <c r="BP11" i="1"/>
  <c r="BO7" i="1"/>
  <c r="BP7" i="1"/>
  <c r="BO12" i="1"/>
  <c r="BP12" i="1"/>
  <c r="BN27" i="1"/>
  <c r="BP27" i="1"/>
  <c r="BO184" i="1"/>
  <c r="BP184" i="1"/>
  <c r="BN182" i="1"/>
  <c r="BP182" i="1"/>
  <c r="BO180" i="1"/>
  <c r="BP180" i="1"/>
  <c r="BN176" i="1"/>
  <c r="BO176" i="1"/>
  <c r="BP176" i="1"/>
  <c r="BN175" i="1"/>
  <c r="BP175" i="1"/>
  <c r="BN170" i="1"/>
  <c r="BP170" i="1"/>
  <c r="BO169" i="1"/>
  <c r="BP169" i="1"/>
  <c r="BO164" i="1"/>
  <c r="BP164" i="1"/>
  <c r="BN160" i="1"/>
  <c r="BP160" i="1"/>
  <c r="BO156" i="1"/>
  <c r="BP156" i="1"/>
  <c r="BN155" i="1"/>
  <c r="BO155" i="1"/>
  <c r="BN154" i="1"/>
  <c r="BP154" i="1"/>
  <c r="BN150" i="1"/>
  <c r="BP150" i="1"/>
  <c r="BN144" i="1"/>
  <c r="BO144" i="1"/>
  <c r="BP144" i="1"/>
  <c r="BN143" i="1"/>
  <c r="BP143" i="1"/>
  <c r="BO140" i="1"/>
  <c r="BP140" i="1"/>
  <c r="BN134" i="1"/>
  <c r="BP134" i="1"/>
  <c r="BO134" i="1"/>
  <c r="BO132" i="1"/>
  <c r="BP132" i="1"/>
  <c r="BN128" i="1"/>
  <c r="BP128" i="1"/>
  <c r="BN127" i="1"/>
  <c r="BP127" i="1"/>
  <c r="BO124" i="1"/>
  <c r="BP124" i="1"/>
  <c r="BN122" i="1"/>
  <c r="BP122" i="1"/>
  <c r="BO116" i="1"/>
  <c r="BP116" i="1"/>
  <c r="BN112" i="1"/>
  <c r="BP112" i="1"/>
  <c r="BO112" i="1"/>
  <c r="BN111" i="1"/>
  <c r="BP111" i="1"/>
  <c r="BN106" i="1"/>
  <c r="BP106" i="1"/>
  <c r="BN102" i="1"/>
  <c r="BP102" i="1"/>
  <c r="BO102" i="1"/>
  <c r="BO100" i="1"/>
  <c r="BP100" i="1"/>
  <c r="BN96" i="1"/>
  <c r="BP96" i="1"/>
  <c r="BN95" i="1"/>
  <c r="BP95" i="1"/>
  <c r="BO92" i="1"/>
  <c r="BP92" i="1"/>
  <c r="BN91" i="1"/>
  <c r="BO91" i="1"/>
  <c r="BN90" i="1"/>
  <c r="BP90" i="1"/>
  <c r="BO84" i="1"/>
  <c r="BP84" i="1"/>
  <c r="BN80" i="1"/>
  <c r="BP80" i="1"/>
  <c r="BO80" i="1"/>
  <c r="BN79" i="1"/>
  <c r="BP79" i="1"/>
  <c r="BN74" i="1"/>
  <c r="BP74" i="1"/>
  <c r="BN67" i="1"/>
  <c r="BP67" i="1"/>
  <c r="BO64" i="1"/>
  <c r="BP64" i="1"/>
  <c r="BN59" i="1"/>
  <c r="BP59" i="1"/>
  <c r="BO56" i="1"/>
  <c r="BP56" i="1"/>
  <c r="BO55" i="1"/>
  <c r="BP55" i="1"/>
  <c r="BO54" i="1"/>
  <c r="BP54" i="1"/>
  <c r="BO48" i="1"/>
  <c r="BP48" i="1"/>
  <c r="BP292" i="1"/>
  <c r="BP123" i="1"/>
  <c r="BO123" i="1"/>
  <c r="BP282" i="1"/>
  <c r="BP171" i="1"/>
  <c r="BP107" i="1"/>
  <c r="BO20" i="1"/>
  <c r="BP155" i="1"/>
  <c r="BP91" i="1"/>
  <c r="BO19" i="1"/>
  <c r="BP19" i="1"/>
  <c r="BO172" i="1"/>
  <c r="BP172" i="1"/>
  <c r="BN166" i="1"/>
  <c r="BP166" i="1"/>
  <c r="BO166" i="1"/>
  <c r="BN159" i="1"/>
  <c r="BP159" i="1"/>
  <c r="BO152" i="1"/>
  <c r="BP152" i="1"/>
  <c r="BO148" i="1"/>
  <c r="BP148" i="1"/>
  <c r="BN138" i="1"/>
  <c r="BP138" i="1"/>
  <c r="BN118" i="1"/>
  <c r="BP118" i="1"/>
  <c r="BO108" i="1"/>
  <c r="BP108" i="1"/>
  <c r="BN86" i="1"/>
  <c r="BP86" i="1"/>
  <c r="BO76" i="1"/>
  <c r="BP76" i="1"/>
  <c r="BP68" i="1"/>
  <c r="BO68" i="1"/>
  <c r="BO60" i="1"/>
  <c r="BP60" i="1"/>
  <c r="BP52" i="1"/>
  <c r="BO52" i="1"/>
  <c r="BN51" i="1"/>
  <c r="BP51" i="1"/>
  <c r="BO44" i="1"/>
  <c r="BP44" i="1"/>
  <c r="BN43" i="1"/>
  <c r="BP43" i="1"/>
  <c r="BO40" i="1"/>
  <c r="BP40" i="1"/>
  <c r="BP36" i="1"/>
  <c r="BO36" i="1"/>
  <c r="BN35" i="1"/>
  <c r="BP35" i="1"/>
  <c r="BO33" i="1"/>
  <c r="BP33" i="1"/>
  <c r="BO32" i="1"/>
  <c r="BP32" i="1"/>
  <c r="BO31" i="1"/>
  <c r="BP31" i="1"/>
  <c r="BO28" i="1"/>
  <c r="BP28" i="1"/>
  <c r="BO300" i="1"/>
  <c r="BP300" i="1"/>
  <c r="BN299" i="1"/>
  <c r="BP299" i="1"/>
  <c r="BO298" i="1"/>
  <c r="BP298" i="1"/>
  <c r="BO297" i="1"/>
  <c r="BP297" i="1"/>
  <c r="BO296" i="1"/>
  <c r="BP296" i="1"/>
  <c r="BO295" i="1"/>
  <c r="BP295" i="1"/>
  <c r="BN294" i="1"/>
  <c r="BP294" i="1"/>
  <c r="BO291" i="1"/>
  <c r="BP291" i="1"/>
  <c r="BN288" i="1"/>
  <c r="BP288" i="1"/>
  <c r="BO287" i="1"/>
  <c r="BP287" i="1"/>
  <c r="BO284" i="1"/>
  <c r="BP284" i="1"/>
  <c r="BN283" i="1"/>
  <c r="BP283" i="1"/>
  <c r="BO283" i="1"/>
  <c r="BO281" i="1"/>
  <c r="BP281" i="1"/>
  <c r="BO280" i="1"/>
  <c r="BP280" i="1"/>
  <c r="BO279" i="1"/>
  <c r="BP279" i="1"/>
  <c r="BN278" i="1"/>
  <c r="BP278" i="1"/>
  <c r="BO277" i="1"/>
  <c r="BP277" i="1"/>
  <c r="BO276" i="1"/>
  <c r="BP276" i="1"/>
  <c r="BO275" i="1"/>
  <c r="BP275" i="1"/>
  <c r="BO294" i="1"/>
  <c r="BP139" i="1"/>
  <c r="BP75" i="1"/>
  <c r="BN272" i="1"/>
  <c r="BP272" i="1"/>
  <c r="BO272" i="1"/>
  <c r="BO268" i="1"/>
  <c r="BP268" i="1"/>
  <c r="BN267" i="1"/>
  <c r="BP267" i="1"/>
  <c r="BO265" i="1"/>
  <c r="BP265" i="1"/>
  <c r="BO263" i="1"/>
  <c r="BP263" i="1"/>
  <c r="BN262" i="1"/>
  <c r="BP262" i="1"/>
  <c r="BO262" i="1"/>
  <c r="BO261" i="1"/>
  <c r="BP261" i="1"/>
  <c r="BN256" i="1"/>
  <c r="BP256" i="1"/>
  <c r="BO252" i="1"/>
  <c r="BP252" i="1"/>
  <c r="BN251" i="1"/>
  <c r="BP251" i="1"/>
  <c r="BO249" i="1"/>
  <c r="BP249" i="1"/>
  <c r="BO247" i="1"/>
  <c r="BP247" i="1"/>
  <c r="BN246" i="1"/>
  <c r="BP246" i="1"/>
  <c r="BO245" i="1"/>
  <c r="BP245" i="1"/>
  <c r="BO244" i="1"/>
  <c r="BP244" i="1"/>
  <c r="BO239" i="1"/>
  <c r="BP239" i="1"/>
  <c r="BO236" i="1"/>
  <c r="BP236" i="1"/>
  <c r="BN234" i="1"/>
  <c r="BP234" i="1"/>
  <c r="BO233" i="1"/>
  <c r="BP233" i="1"/>
  <c r="BO231" i="1"/>
  <c r="BP231" i="1"/>
  <c r="BN230" i="1"/>
  <c r="BP230" i="1"/>
  <c r="BO230" i="1"/>
  <c r="BO229" i="1"/>
  <c r="BP229" i="1"/>
  <c r="BO228" i="1"/>
  <c r="BP228" i="1"/>
  <c r="BO223" i="1"/>
  <c r="BP223" i="1"/>
  <c r="BO220" i="1"/>
  <c r="BP220" i="1"/>
  <c r="BN219" i="1"/>
  <c r="BO219" i="1"/>
  <c r="BN218" i="1"/>
  <c r="BP218" i="1"/>
  <c r="BO217" i="1"/>
  <c r="BP217" i="1"/>
  <c r="BO215" i="1"/>
  <c r="BP215" i="1"/>
  <c r="BN214" i="1"/>
  <c r="BP214" i="1"/>
  <c r="BO213" i="1"/>
  <c r="BP213" i="1"/>
  <c r="BO212" i="1"/>
  <c r="BP212" i="1"/>
  <c r="BO207" i="1"/>
  <c r="BP207" i="1"/>
  <c r="BO206" i="1"/>
  <c r="BP206" i="1"/>
  <c r="BO204" i="1"/>
  <c r="BP204" i="1"/>
  <c r="BO202" i="1"/>
  <c r="BP202" i="1"/>
  <c r="BO201" i="1"/>
  <c r="BP201" i="1"/>
  <c r="BO199" i="1"/>
  <c r="BP199" i="1"/>
  <c r="BN198" i="1"/>
  <c r="BP198" i="1"/>
  <c r="BO197" i="1"/>
  <c r="BP197" i="1"/>
  <c r="BO196" i="1"/>
  <c r="BP196" i="1"/>
  <c r="BO191" i="1"/>
  <c r="BP191" i="1"/>
  <c r="BO188" i="1"/>
  <c r="BP188" i="1"/>
  <c r="BN186" i="1"/>
  <c r="BP186" i="1"/>
  <c r="BO185" i="1"/>
  <c r="BP185" i="1"/>
  <c r="BO322" i="1"/>
  <c r="BP322" i="1"/>
  <c r="BO320" i="1"/>
  <c r="BP320" i="1"/>
  <c r="BO316" i="1"/>
  <c r="BP316" i="1"/>
  <c r="BP315" i="1"/>
  <c r="BO315" i="1"/>
  <c r="BO313" i="1"/>
  <c r="BP313" i="1"/>
  <c r="BO311" i="1"/>
  <c r="BP311" i="1"/>
  <c r="BN310" i="1"/>
  <c r="BP310" i="1"/>
  <c r="BO309" i="1"/>
  <c r="BP309" i="1"/>
  <c r="BP304" i="1"/>
  <c r="BO304" i="1"/>
  <c r="BO390" i="1"/>
  <c r="BP390" i="1"/>
  <c r="BO387" i="1"/>
  <c r="BP387" i="1"/>
  <c r="BP386" i="1"/>
  <c r="BO386" i="1"/>
  <c r="BO383" i="1"/>
  <c r="BP383" i="1"/>
  <c r="BO382" i="1"/>
  <c r="BP382" i="1"/>
  <c r="BO379" i="1"/>
  <c r="BP379" i="1"/>
  <c r="BP378" i="1"/>
  <c r="BO378" i="1"/>
  <c r="BO375" i="1"/>
  <c r="BP375" i="1"/>
  <c r="BO374" i="1"/>
  <c r="BP374" i="1"/>
  <c r="BO371" i="1"/>
  <c r="BP371" i="1"/>
  <c r="BO367" i="1"/>
  <c r="BP367" i="1"/>
  <c r="BO366" i="1"/>
  <c r="BP366" i="1"/>
  <c r="BO363" i="1"/>
  <c r="BP363" i="1"/>
  <c r="BO359" i="1"/>
  <c r="BP359" i="1"/>
  <c r="BO358" i="1"/>
  <c r="BP358" i="1"/>
  <c r="BO355" i="1"/>
  <c r="BP355" i="1"/>
  <c r="BP354" i="1"/>
  <c r="BO354" i="1"/>
  <c r="BO351" i="1"/>
  <c r="BP351" i="1"/>
  <c r="BO350" i="1"/>
  <c r="BP350" i="1"/>
  <c r="BO347" i="1"/>
  <c r="BP347" i="1"/>
  <c r="BP346" i="1"/>
  <c r="BO346" i="1"/>
  <c r="BO343" i="1"/>
  <c r="BP343" i="1"/>
  <c r="BO342" i="1"/>
  <c r="BP342" i="1"/>
  <c r="BO341" i="1"/>
  <c r="BP341" i="1"/>
  <c r="BO338" i="1"/>
  <c r="BP338" i="1"/>
  <c r="BO332" i="1"/>
  <c r="BP332" i="1"/>
  <c r="BO331" i="1"/>
  <c r="BP331" i="1"/>
  <c r="BO329" i="1"/>
  <c r="BP329" i="1"/>
  <c r="BO327" i="1"/>
  <c r="BP327" i="1"/>
  <c r="BO325" i="1"/>
  <c r="BP325" i="1"/>
  <c r="BO446" i="1"/>
  <c r="BP446" i="1"/>
  <c r="BO443" i="1"/>
  <c r="BP443" i="1"/>
  <c r="BO439" i="1"/>
  <c r="BP439" i="1"/>
  <c r="BO438" i="1"/>
  <c r="BP438" i="1"/>
  <c r="BO435" i="1"/>
  <c r="BP435" i="1"/>
  <c r="BO431" i="1"/>
  <c r="BP431" i="1"/>
  <c r="BO430" i="1"/>
  <c r="BP430" i="1"/>
  <c r="BO427" i="1"/>
  <c r="BP427" i="1"/>
  <c r="BO423" i="1"/>
  <c r="BP423" i="1"/>
  <c r="BO422" i="1"/>
  <c r="BP422" i="1"/>
  <c r="BO419" i="1"/>
  <c r="BP419" i="1"/>
  <c r="BO415" i="1"/>
  <c r="BP415" i="1"/>
  <c r="BO414" i="1"/>
  <c r="BP414" i="1"/>
  <c r="BO411" i="1"/>
  <c r="BP411" i="1"/>
  <c r="BP410" i="1"/>
  <c r="BO410" i="1"/>
  <c r="BO407" i="1"/>
  <c r="BP407" i="1"/>
  <c r="BO406" i="1"/>
  <c r="BP406" i="1"/>
  <c r="BO403" i="1"/>
  <c r="BP403" i="1"/>
  <c r="BO399" i="1"/>
  <c r="BP399" i="1"/>
  <c r="BO398" i="1"/>
  <c r="BP398" i="1"/>
  <c r="BO395" i="1"/>
  <c r="BP395" i="1"/>
  <c r="BO391" i="1"/>
  <c r="BP391" i="1"/>
  <c r="BO455" i="1"/>
  <c r="BP455" i="1"/>
  <c r="BO451" i="1"/>
  <c r="BP451" i="1"/>
  <c r="BO450" i="1"/>
  <c r="BP450" i="1"/>
  <c r="BO447" i="1"/>
  <c r="BP447" i="1"/>
  <c r="BO463" i="1"/>
  <c r="BP463" i="1"/>
  <c r="BO459" i="1"/>
  <c r="BP459" i="1"/>
  <c r="BO475" i="1"/>
  <c r="BP475" i="1"/>
  <c r="BO471" i="1"/>
  <c r="BP471" i="1"/>
  <c r="BO467" i="1"/>
  <c r="BP467" i="1"/>
  <c r="BO479" i="1"/>
  <c r="BP479" i="1"/>
  <c r="BN420" i="1"/>
  <c r="BO466" i="1"/>
  <c r="BO418" i="1"/>
  <c r="BO362" i="1"/>
  <c r="BO198" i="1"/>
  <c r="BP480" i="1"/>
  <c r="BP472" i="1"/>
  <c r="BP464" i="1"/>
  <c r="BP456" i="1"/>
  <c r="BP448" i="1"/>
  <c r="BP392" i="1"/>
  <c r="BP376" i="1"/>
  <c r="BP368" i="1"/>
  <c r="BP360" i="1"/>
  <c r="BP352" i="1"/>
  <c r="BP344" i="1"/>
  <c r="BP334" i="1"/>
  <c r="BP323" i="1"/>
  <c r="BP312" i="1"/>
  <c r="BP259" i="1"/>
  <c r="BP248" i="1"/>
  <c r="BP232" i="1"/>
  <c r="BP216" i="1"/>
  <c r="BP200" i="1"/>
  <c r="BO478" i="1"/>
  <c r="BO462" i="1"/>
  <c r="BO442" i="1"/>
  <c r="BO402" i="1"/>
  <c r="BO336" i="1"/>
  <c r="BO251" i="1"/>
  <c r="BP477" i="1"/>
  <c r="BP469" i="1"/>
  <c r="BP461" i="1"/>
  <c r="BP453" i="1"/>
  <c r="BP445" i="1"/>
  <c r="BP437" i="1"/>
  <c r="BP429" i="1"/>
  <c r="BP421" i="1"/>
  <c r="BP413" i="1"/>
  <c r="BP405" i="1"/>
  <c r="BP397" i="1"/>
  <c r="BP389" i="1"/>
  <c r="BP381" i="1"/>
  <c r="BP373" i="1"/>
  <c r="BP365" i="1"/>
  <c r="BP357" i="1"/>
  <c r="BP349" i="1"/>
  <c r="BP340" i="1"/>
  <c r="BP330" i="1"/>
  <c r="BP319" i="1"/>
  <c r="BP308" i="1"/>
  <c r="BP266" i="1"/>
  <c r="BP255" i="1"/>
  <c r="BP243" i="1"/>
  <c r="BP227" i="1"/>
  <c r="BP211" i="1"/>
  <c r="BP195" i="1"/>
  <c r="BO26" i="1"/>
  <c r="BP26" i="1"/>
  <c r="BO22" i="1"/>
  <c r="BP22" i="1"/>
  <c r="BO18" i="1"/>
  <c r="BP18" i="1"/>
  <c r="BO10" i="1"/>
  <c r="BP10" i="1"/>
  <c r="BO6" i="1"/>
  <c r="BP6" i="1"/>
  <c r="BO474" i="1"/>
  <c r="BO458" i="1"/>
  <c r="BO434" i="1"/>
  <c r="BO394" i="1"/>
  <c r="BO326" i="1"/>
  <c r="BO240" i="1"/>
  <c r="BP476" i="1"/>
  <c r="BP468" i="1"/>
  <c r="BP460" i="1"/>
  <c r="BP452" i="1"/>
  <c r="BP388" i="1"/>
  <c r="BP380" i="1"/>
  <c r="BP372" i="1"/>
  <c r="BP364" i="1"/>
  <c r="BP356" i="1"/>
  <c r="BP348" i="1"/>
  <c r="BP339" i="1"/>
  <c r="BP328" i="1"/>
  <c r="BP318" i="1"/>
  <c r="BP307" i="1"/>
  <c r="BP264" i="1"/>
  <c r="BP254" i="1"/>
  <c r="BP240" i="1"/>
  <c r="BP224" i="1"/>
  <c r="BP192" i="1"/>
  <c r="BN15" i="1"/>
  <c r="BO15" i="1"/>
  <c r="BN16" i="1"/>
  <c r="BO16" i="1"/>
  <c r="BN181" i="1"/>
  <c r="BO181" i="1"/>
  <c r="BN167" i="1"/>
  <c r="BO167" i="1"/>
  <c r="BN165" i="1"/>
  <c r="BO165" i="1"/>
  <c r="BN161" i="1"/>
  <c r="BO161" i="1"/>
  <c r="BN146" i="1"/>
  <c r="BO146" i="1"/>
  <c r="BN136" i="1"/>
  <c r="BO136" i="1"/>
  <c r="BN131" i="1"/>
  <c r="BO131" i="1"/>
  <c r="BN126" i="1"/>
  <c r="BO126" i="1"/>
  <c r="BN125" i="1"/>
  <c r="BO125" i="1"/>
  <c r="BN121" i="1"/>
  <c r="BO121" i="1"/>
  <c r="BN117" i="1"/>
  <c r="BO117" i="1"/>
  <c r="BN113" i="1"/>
  <c r="BO113" i="1"/>
  <c r="BN104" i="1"/>
  <c r="BO104" i="1"/>
  <c r="BN99" i="1"/>
  <c r="BO99" i="1"/>
  <c r="BN88" i="1"/>
  <c r="BO88" i="1"/>
  <c r="BN87" i="1"/>
  <c r="BO87" i="1"/>
  <c r="BN72" i="1"/>
  <c r="BO72" i="1"/>
  <c r="BN71" i="1"/>
  <c r="BO71" i="1"/>
  <c r="BN70" i="1"/>
  <c r="BO70" i="1"/>
  <c r="BN69" i="1"/>
  <c r="BO69" i="1"/>
  <c r="BN61" i="1"/>
  <c r="BO61" i="1"/>
  <c r="BN47" i="1"/>
  <c r="BO47" i="1"/>
  <c r="BN46" i="1"/>
  <c r="BO46" i="1"/>
  <c r="BN30" i="1"/>
  <c r="BO30" i="1"/>
  <c r="BN293" i="1"/>
  <c r="BO293" i="1"/>
  <c r="BN289" i="1"/>
  <c r="BO289" i="1"/>
  <c r="BN286" i="1"/>
  <c r="BO286" i="1"/>
  <c r="BN274" i="1"/>
  <c r="BO274" i="1"/>
  <c r="BN269" i="1"/>
  <c r="BO269" i="1"/>
  <c r="BN258" i="1"/>
  <c r="BO258" i="1"/>
  <c r="BN257" i="1"/>
  <c r="BO257" i="1"/>
  <c r="BN253" i="1"/>
  <c r="BO253" i="1"/>
  <c r="BN210" i="1"/>
  <c r="BO210" i="1"/>
  <c r="BN209" i="1"/>
  <c r="BO209" i="1"/>
  <c r="BN205" i="1"/>
  <c r="BO205" i="1"/>
  <c r="BN194" i="1"/>
  <c r="BO194" i="1"/>
  <c r="BN193" i="1"/>
  <c r="BO193" i="1"/>
  <c r="BN190" i="1"/>
  <c r="BO190" i="1"/>
  <c r="BN189" i="1"/>
  <c r="BO189" i="1"/>
  <c r="BN321" i="1"/>
  <c r="BO321" i="1"/>
  <c r="BN317" i="1"/>
  <c r="BO317" i="1"/>
  <c r="BN306" i="1"/>
  <c r="BO306" i="1"/>
  <c r="BN305" i="1"/>
  <c r="BO305" i="1"/>
  <c r="BN302" i="1"/>
  <c r="BO302" i="1"/>
  <c r="BN301" i="1"/>
  <c r="BO301" i="1"/>
  <c r="BM384" i="1"/>
  <c r="BO384" i="1"/>
  <c r="BN337" i="1"/>
  <c r="BO337" i="1"/>
  <c r="BN333" i="1"/>
  <c r="BO333" i="1"/>
  <c r="BM444" i="1"/>
  <c r="BO444" i="1"/>
  <c r="BM440" i="1"/>
  <c r="BO440" i="1"/>
  <c r="BM436" i="1"/>
  <c r="BO436" i="1"/>
  <c r="BM432" i="1"/>
  <c r="BO432" i="1"/>
  <c r="BM428" i="1"/>
  <c r="BO428" i="1"/>
  <c r="BM424" i="1"/>
  <c r="BO424" i="1"/>
  <c r="BM420" i="1"/>
  <c r="BO420" i="1"/>
  <c r="BM416" i="1"/>
  <c r="BO416" i="1"/>
  <c r="BM412" i="1"/>
  <c r="BO412" i="1"/>
  <c r="BM408" i="1"/>
  <c r="BO408" i="1"/>
  <c r="BM404" i="1"/>
  <c r="BO404" i="1"/>
  <c r="BM400" i="1"/>
  <c r="BO400" i="1"/>
  <c r="BM396" i="1"/>
  <c r="BO396" i="1"/>
  <c r="BN468" i="1"/>
  <c r="BN404" i="1"/>
  <c r="BO448" i="1"/>
  <c r="BO282" i="1"/>
  <c r="BO218" i="1"/>
  <c r="BO186" i="1"/>
  <c r="BO175" i="1"/>
  <c r="BO154" i="1"/>
  <c r="BO143" i="1"/>
  <c r="BO122" i="1"/>
  <c r="BO111" i="1"/>
  <c r="BO90" i="1"/>
  <c r="BO79" i="1"/>
  <c r="BO67" i="1"/>
  <c r="BO51" i="1"/>
  <c r="BO35" i="1"/>
  <c r="BN23" i="1"/>
  <c r="BO23" i="1"/>
  <c r="BN8" i="1"/>
  <c r="BO8" i="1"/>
  <c r="BN179" i="1"/>
  <c r="BO179" i="1"/>
  <c r="BN178" i="1"/>
  <c r="BO178" i="1"/>
  <c r="BN177" i="1"/>
  <c r="BO177" i="1"/>
  <c r="BN174" i="1"/>
  <c r="BO174" i="1"/>
  <c r="BN163" i="1"/>
  <c r="BO163" i="1"/>
  <c r="BN158" i="1"/>
  <c r="BO158" i="1"/>
  <c r="BN157" i="1"/>
  <c r="BO157" i="1"/>
  <c r="BN151" i="1"/>
  <c r="BO151" i="1"/>
  <c r="BN145" i="1"/>
  <c r="BO145" i="1"/>
  <c r="BN142" i="1"/>
  <c r="BO142" i="1"/>
  <c r="BN141" i="1"/>
  <c r="BO141" i="1"/>
  <c r="BN137" i="1"/>
  <c r="BO137" i="1"/>
  <c r="BN133" i="1"/>
  <c r="BO133" i="1"/>
  <c r="BN129" i="1"/>
  <c r="BO129" i="1"/>
  <c r="BN120" i="1"/>
  <c r="BO120" i="1"/>
  <c r="BN115" i="1"/>
  <c r="BO115" i="1"/>
  <c r="BN114" i="1"/>
  <c r="BO114" i="1"/>
  <c r="BN109" i="1"/>
  <c r="BO109" i="1"/>
  <c r="BN101" i="1"/>
  <c r="BO101" i="1"/>
  <c r="BN98" i="1"/>
  <c r="BO98" i="1"/>
  <c r="BN97" i="1"/>
  <c r="BO97" i="1"/>
  <c r="BN94" i="1"/>
  <c r="BO94" i="1"/>
  <c r="BN93" i="1"/>
  <c r="BO93" i="1"/>
  <c r="BN89" i="1"/>
  <c r="BO89" i="1"/>
  <c r="BN85" i="1"/>
  <c r="BO85" i="1"/>
  <c r="BN83" i="1"/>
  <c r="BO83" i="1"/>
  <c r="BN82" i="1"/>
  <c r="BO82" i="1"/>
  <c r="BN81" i="1"/>
  <c r="BO81" i="1"/>
  <c r="BN78" i="1"/>
  <c r="BO78" i="1"/>
  <c r="BN77" i="1"/>
  <c r="BO77" i="1"/>
  <c r="BN73" i="1"/>
  <c r="BO73" i="1"/>
  <c r="BN66" i="1"/>
  <c r="BO66" i="1"/>
  <c r="BN63" i="1"/>
  <c r="BO63" i="1"/>
  <c r="BN62" i="1"/>
  <c r="BO62" i="1"/>
  <c r="BN57" i="1"/>
  <c r="BO57" i="1"/>
  <c r="BN50" i="1"/>
  <c r="BO50" i="1"/>
  <c r="BN49" i="1"/>
  <c r="BO49" i="1"/>
  <c r="BN45" i="1"/>
  <c r="BO45" i="1"/>
  <c r="BN41" i="1"/>
  <c r="BO41" i="1"/>
  <c r="BN39" i="1"/>
  <c r="BO39" i="1"/>
  <c r="BN38" i="1"/>
  <c r="BO38" i="1"/>
  <c r="BN37" i="1"/>
  <c r="BO37" i="1"/>
  <c r="BN34" i="1"/>
  <c r="BO34" i="1"/>
  <c r="BN285" i="1"/>
  <c r="BO285" i="1"/>
  <c r="BN241" i="1"/>
  <c r="BO241" i="1"/>
  <c r="BN238" i="1"/>
  <c r="BO238" i="1"/>
  <c r="BN237" i="1"/>
  <c r="BO237" i="1"/>
  <c r="BN226" i="1"/>
  <c r="BO226" i="1"/>
  <c r="BN225" i="1"/>
  <c r="BO225" i="1"/>
  <c r="BN222" i="1"/>
  <c r="BO222" i="1"/>
  <c r="BN221" i="1"/>
  <c r="BO221" i="1"/>
  <c r="BN17" i="1"/>
  <c r="BO17" i="1"/>
  <c r="BN5" i="1"/>
  <c r="BO5" i="1"/>
  <c r="BN452" i="1"/>
  <c r="BO480" i="1"/>
  <c r="BO476" i="1"/>
  <c r="BO472" i="1"/>
  <c r="BO468" i="1"/>
  <c r="BO464" i="1"/>
  <c r="BO460" i="1"/>
  <c r="BO456" i="1"/>
  <c r="BO452" i="1"/>
  <c r="BO310" i="1"/>
  <c r="BO299" i="1"/>
  <c r="BO288" i="1"/>
  <c r="BO278" i="1"/>
  <c r="BO267" i="1"/>
  <c r="BO256" i="1"/>
  <c r="BO246" i="1"/>
  <c r="BO235" i="1"/>
  <c r="BO224" i="1"/>
  <c r="BO214" i="1"/>
  <c r="BO182" i="1"/>
  <c r="BO171" i="1"/>
  <c r="BO160" i="1"/>
  <c r="BO150" i="1"/>
  <c r="BO139" i="1"/>
  <c r="BO128" i="1"/>
  <c r="BO118" i="1"/>
  <c r="BO107" i="1"/>
  <c r="BO96" i="1"/>
  <c r="BO86" i="1"/>
  <c r="BO75" i="1"/>
  <c r="BN24" i="1"/>
  <c r="BO24" i="1"/>
  <c r="BN183" i="1"/>
  <c r="BO183" i="1"/>
  <c r="BN173" i="1"/>
  <c r="BO173" i="1"/>
  <c r="BN168" i="1"/>
  <c r="BO168" i="1"/>
  <c r="BN162" i="1"/>
  <c r="BO162" i="1"/>
  <c r="BN153" i="1"/>
  <c r="BO153" i="1"/>
  <c r="BN149" i="1"/>
  <c r="BO149" i="1"/>
  <c r="BN147" i="1"/>
  <c r="BO147" i="1"/>
  <c r="BN135" i="1"/>
  <c r="BO135" i="1"/>
  <c r="BN130" i="1"/>
  <c r="BO130" i="1"/>
  <c r="BN119" i="1"/>
  <c r="BO119" i="1"/>
  <c r="BN110" i="1"/>
  <c r="BO110" i="1"/>
  <c r="BN105" i="1"/>
  <c r="BO105" i="1"/>
  <c r="BN103" i="1"/>
  <c r="BO103" i="1"/>
  <c r="BN65" i="1"/>
  <c r="BO65" i="1"/>
  <c r="BN58" i="1"/>
  <c r="BO58" i="1"/>
  <c r="BN53" i="1"/>
  <c r="BO53" i="1"/>
  <c r="BN42" i="1"/>
  <c r="BO42" i="1"/>
  <c r="BN29" i="1"/>
  <c r="BO29" i="1"/>
  <c r="BN290" i="1"/>
  <c r="BO290" i="1"/>
  <c r="BN273" i="1"/>
  <c r="BO273" i="1"/>
  <c r="BN270" i="1"/>
  <c r="BO270" i="1"/>
  <c r="BN242" i="1"/>
  <c r="BO242" i="1"/>
  <c r="BN25" i="1"/>
  <c r="BO25" i="1"/>
  <c r="BN21" i="1"/>
  <c r="BO21" i="1"/>
  <c r="BN13" i="1"/>
  <c r="BO13" i="1"/>
  <c r="BN9" i="1"/>
  <c r="BO9" i="1"/>
  <c r="BN14" i="1"/>
  <c r="BO14" i="1"/>
  <c r="BN436" i="1"/>
  <c r="BO266" i="1"/>
  <c r="BO234" i="1"/>
  <c r="BO170" i="1"/>
  <c r="BO159" i="1"/>
  <c r="BO138" i="1"/>
  <c r="BO127" i="1"/>
  <c r="BO106" i="1"/>
  <c r="BO95" i="1"/>
  <c r="BO74" i="1"/>
  <c r="BO59" i="1"/>
  <c r="BO43" i="1"/>
  <c r="BO27" i="1"/>
  <c r="BL20" i="1"/>
  <c r="BN20" i="1"/>
  <c r="BL12" i="1"/>
  <c r="BN12" i="1"/>
  <c r="BM184" i="1"/>
  <c r="BN184" i="1"/>
  <c r="BL164" i="1"/>
  <c r="BN164" i="1"/>
  <c r="BM152" i="1"/>
  <c r="BN152" i="1"/>
  <c r="BM56" i="1"/>
  <c r="BN56" i="1"/>
  <c r="BJ52" i="1"/>
  <c r="BN52" i="1"/>
  <c r="BM40" i="1"/>
  <c r="BN40" i="1"/>
  <c r="BH36" i="1"/>
  <c r="BN36" i="1"/>
  <c r="BM281" i="1"/>
  <c r="BN281" i="1"/>
  <c r="BM280" i="1"/>
  <c r="BN280" i="1"/>
  <c r="BM279" i="1"/>
  <c r="BN279" i="1"/>
  <c r="BM277" i="1"/>
  <c r="BN277" i="1"/>
  <c r="BM263" i="1"/>
  <c r="BN263" i="1"/>
  <c r="BM260" i="1"/>
  <c r="BN260" i="1"/>
  <c r="BM252" i="1"/>
  <c r="BN252" i="1"/>
  <c r="BM249" i="1"/>
  <c r="BN249" i="1"/>
  <c r="BM245" i="1"/>
  <c r="BN245" i="1"/>
  <c r="BM229" i="1"/>
  <c r="BN229" i="1"/>
  <c r="BM215" i="1"/>
  <c r="BN215" i="1"/>
  <c r="BM212" i="1"/>
  <c r="BN212" i="1"/>
  <c r="BK208" i="1"/>
  <c r="BN208" i="1"/>
  <c r="BM206" i="1"/>
  <c r="BN206" i="1"/>
  <c r="BM202" i="1"/>
  <c r="BN202" i="1"/>
  <c r="BL199" i="1"/>
  <c r="BN199" i="1"/>
  <c r="BM197" i="1"/>
  <c r="BN197" i="1"/>
  <c r="BM196" i="1"/>
  <c r="BN196" i="1"/>
  <c r="BM191" i="1"/>
  <c r="BN191" i="1"/>
  <c r="BM324" i="1"/>
  <c r="BN324" i="1"/>
  <c r="BK320" i="1"/>
  <c r="BN320" i="1"/>
  <c r="BK315" i="1"/>
  <c r="BN315" i="1"/>
  <c r="BM312" i="1"/>
  <c r="BN312" i="1"/>
  <c r="BM307" i="1"/>
  <c r="BN307" i="1"/>
  <c r="BM388" i="1"/>
  <c r="BN388" i="1"/>
  <c r="BM385" i="1"/>
  <c r="BN385" i="1"/>
  <c r="BK382" i="1"/>
  <c r="BN382" i="1"/>
  <c r="BM381" i="1"/>
  <c r="BN381" i="1"/>
  <c r="BM377" i="1"/>
  <c r="BN377" i="1"/>
  <c r="BM373" i="1"/>
  <c r="BN373" i="1"/>
  <c r="BM372" i="1"/>
  <c r="BN372" i="1"/>
  <c r="BM369" i="1"/>
  <c r="BN369" i="1"/>
  <c r="BM365" i="1"/>
  <c r="BN365" i="1"/>
  <c r="BK362" i="1"/>
  <c r="BN362" i="1"/>
  <c r="BM359" i="1"/>
  <c r="BN359" i="1"/>
  <c r="BK358" i="1"/>
  <c r="BN358" i="1"/>
  <c r="BM355" i="1"/>
  <c r="BN355" i="1"/>
  <c r="BM352" i="1"/>
  <c r="BN352" i="1"/>
  <c r="BK350" i="1"/>
  <c r="BN350" i="1"/>
  <c r="BM347" i="1"/>
  <c r="BN347" i="1"/>
  <c r="BM343" i="1"/>
  <c r="BN343" i="1"/>
  <c r="BL338" i="1"/>
  <c r="BN338" i="1"/>
  <c r="BM335" i="1"/>
  <c r="BN335" i="1"/>
  <c r="BL334" i="1"/>
  <c r="BN334" i="1"/>
  <c r="BM332" i="1"/>
  <c r="BN332" i="1"/>
  <c r="BM329" i="1"/>
  <c r="BN329" i="1"/>
  <c r="BM325" i="1"/>
  <c r="BN325" i="1"/>
  <c r="BK442" i="1"/>
  <c r="BN442" i="1"/>
  <c r="BM441" i="1"/>
  <c r="BN441" i="1"/>
  <c r="BK438" i="1"/>
  <c r="BN438" i="1"/>
  <c r="BM433" i="1"/>
  <c r="BN433" i="1"/>
  <c r="BK430" i="1"/>
  <c r="BN430" i="1"/>
  <c r="BM427" i="1"/>
  <c r="BN427" i="1"/>
  <c r="BM425" i="1"/>
  <c r="BN425" i="1"/>
  <c r="BM423" i="1"/>
  <c r="BN423" i="1"/>
  <c r="BM419" i="1"/>
  <c r="BN419" i="1"/>
  <c r="BM415" i="1"/>
  <c r="BN415" i="1"/>
  <c r="BK410" i="1"/>
  <c r="BN410" i="1"/>
  <c r="BM409" i="1"/>
  <c r="BN409" i="1"/>
  <c r="BK406" i="1"/>
  <c r="BN406" i="1"/>
  <c r="BM401" i="1"/>
  <c r="BN401" i="1"/>
  <c r="BM397" i="1"/>
  <c r="BN397" i="1"/>
  <c r="BM395" i="1"/>
  <c r="BN395" i="1"/>
  <c r="BM392" i="1"/>
  <c r="BN392" i="1"/>
  <c r="BM391" i="1"/>
  <c r="BN391" i="1"/>
  <c r="BK453" i="1"/>
  <c r="BN453" i="1"/>
  <c r="BJ451" i="1"/>
  <c r="BN451" i="1"/>
  <c r="BK450" i="1"/>
  <c r="BN450" i="1"/>
  <c r="BM449" i="1"/>
  <c r="BN449" i="1"/>
  <c r="BK447" i="1"/>
  <c r="BN447" i="1"/>
  <c r="BJ463" i="1"/>
  <c r="BN463" i="1"/>
  <c r="BK462" i="1"/>
  <c r="BN462" i="1"/>
  <c r="BK461" i="1"/>
  <c r="BN461" i="1"/>
  <c r="BJ459" i="1"/>
  <c r="BN459" i="1"/>
  <c r="BK457" i="1"/>
  <c r="BN457" i="1"/>
  <c r="BK475" i="1"/>
  <c r="BN475" i="1"/>
  <c r="BK474" i="1"/>
  <c r="BN474" i="1"/>
  <c r="BK473" i="1"/>
  <c r="BN473" i="1"/>
  <c r="BK471" i="1"/>
  <c r="BN471" i="1"/>
  <c r="BK470" i="1"/>
  <c r="BN470" i="1"/>
  <c r="BK469" i="1"/>
  <c r="BN469" i="1"/>
  <c r="BK467" i="1"/>
  <c r="BN467" i="1"/>
  <c r="BK466" i="1"/>
  <c r="BN466" i="1"/>
  <c r="BK465" i="1"/>
  <c r="BN465" i="1"/>
  <c r="BK477" i="1"/>
  <c r="BN477" i="1"/>
  <c r="BK479" i="1"/>
  <c r="BN479" i="1"/>
  <c r="BK478" i="1"/>
  <c r="BN478" i="1"/>
  <c r="BN480" i="1"/>
  <c r="BN464" i="1"/>
  <c r="BN448" i="1"/>
  <c r="BN432" i="1"/>
  <c r="BN416" i="1"/>
  <c r="BN400" i="1"/>
  <c r="BL172" i="1"/>
  <c r="BN172" i="1"/>
  <c r="BL156" i="1"/>
  <c r="BN156" i="1"/>
  <c r="BL148" i="1"/>
  <c r="BN148" i="1"/>
  <c r="BL132" i="1"/>
  <c r="BN132" i="1"/>
  <c r="BL84" i="1"/>
  <c r="BN84" i="1"/>
  <c r="BM64" i="1"/>
  <c r="BN64" i="1"/>
  <c r="BM55" i="1"/>
  <c r="BN55" i="1"/>
  <c r="BM54" i="1"/>
  <c r="BN54" i="1"/>
  <c r="BJ44" i="1"/>
  <c r="BN44" i="1"/>
  <c r="BM33" i="1"/>
  <c r="BN33" i="1"/>
  <c r="BM32" i="1"/>
  <c r="BN32" i="1"/>
  <c r="BM31" i="1"/>
  <c r="BN31" i="1"/>
  <c r="BJ28" i="1"/>
  <c r="BN28" i="1"/>
  <c r="BM300" i="1"/>
  <c r="BN300" i="1"/>
  <c r="BM298" i="1"/>
  <c r="BN298" i="1"/>
  <c r="BM297" i="1"/>
  <c r="BN297" i="1"/>
  <c r="BM296" i="1"/>
  <c r="BN296" i="1"/>
  <c r="BM295" i="1"/>
  <c r="BN295" i="1"/>
  <c r="BM292" i="1"/>
  <c r="BN292" i="1"/>
  <c r="BM291" i="1"/>
  <c r="BN291" i="1"/>
  <c r="BM287" i="1"/>
  <c r="BN287" i="1"/>
  <c r="BM284" i="1"/>
  <c r="BN284" i="1"/>
  <c r="BM276" i="1"/>
  <c r="BN276" i="1"/>
  <c r="BM275" i="1"/>
  <c r="BN275" i="1"/>
  <c r="BM271" i="1"/>
  <c r="BN271" i="1"/>
  <c r="BM268" i="1"/>
  <c r="BN268" i="1"/>
  <c r="BM265" i="1"/>
  <c r="BN265" i="1"/>
  <c r="BM259" i="1"/>
  <c r="BN259" i="1"/>
  <c r="BM250" i="1"/>
  <c r="BN250" i="1"/>
  <c r="BM243" i="1"/>
  <c r="BN243" i="1"/>
  <c r="BM239" i="1"/>
  <c r="BN239" i="1"/>
  <c r="BM232" i="1"/>
  <c r="BN232" i="1"/>
  <c r="BM231" i="1"/>
  <c r="BN231" i="1"/>
  <c r="BM227" i="1"/>
  <c r="BN227" i="1"/>
  <c r="BM220" i="1"/>
  <c r="BN220" i="1"/>
  <c r="BM217" i="1"/>
  <c r="BN217" i="1"/>
  <c r="BM216" i="1"/>
  <c r="BN216" i="1"/>
  <c r="BM211" i="1"/>
  <c r="BN211" i="1"/>
  <c r="BK203" i="1"/>
  <c r="BN203" i="1"/>
  <c r="BM201" i="1"/>
  <c r="BN201" i="1"/>
  <c r="BK192" i="1"/>
  <c r="BN192" i="1"/>
  <c r="BK187" i="1"/>
  <c r="BN187" i="1"/>
  <c r="BM185" i="1"/>
  <c r="BN185" i="1"/>
  <c r="BL318" i="1"/>
  <c r="BN318" i="1"/>
  <c r="BM316" i="1"/>
  <c r="BN316" i="1"/>
  <c r="BM313" i="1"/>
  <c r="BN313" i="1"/>
  <c r="BM308" i="1"/>
  <c r="BN308" i="1"/>
  <c r="BM303" i="1"/>
  <c r="BN303" i="1"/>
  <c r="BM389" i="1"/>
  <c r="BN389" i="1"/>
  <c r="BK378" i="1"/>
  <c r="BN378" i="1"/>
  <c r="BM375" i="1"/>
  <c r="BN375" i="1"/>
  <c r="BM371" i="1"/>
  <c r="BN371" i="1"/>
  <c r="BM368" i="1"/>
  <c r="BN368" i="1"/>
  <c r="BK366" i="1"/>
  <c r="BN366" i="1"/>
  <c r="BM361" i="1"/>
  <c r="BN361" i="1"/>
  <c r="BJ354" i="1"/>
  <c r="BN354" i="1"/>
  <c r="BM351" i="1"/>
  <c r="BN351" i="1"/>
  <c r="BM348" i="1"/>
  <c r="BN348" i="1"/>
  <c r="BK346" i="1"/>
  <c r="BN346" i="1"/>
  <c r="BM344" i="1"/>
  <c r="BN344" i="1"/>
  <c r="BM341" i="1"/>
  <c r="BN341" i="1"/>
  <c r="BM339" i="1"/>
  <c r="BN339" i="1"/>
  <c r="BM328" i="1"/>
  <c r="BN328" i="1"/>
  <c r="BL326" i="1"/>
  <c r="BN326" i="1"/>
  <c r="BM445" i="1"/>
  <c r="BN445" i="1"/>
  <c r="BK443" i="1"/>
  <c r="BN443" i="1"/>
  <c r="BM437" i="1"/>
  <c r="BN437" i="1"/>
  <c r="BJ435" i="1"/>
  <c r="BN435" i="1"/>
  <c r="BK414" i="1"/>
  <c r="BN414" i="1"/>
  <c r="BM405" i="1"/>
  <c r="BN405" i="1"/>
  <c r="BM399" i="1"/>
  <c r="BN399" i="1"/>
  <c r="BK394" i="1"/>
  <c r="BN394" i="1"/>
  <c r="BK458" i="1"/>
  <c r="BN458" i="1"/>
  <c r="BN476" i="1"/>
  <c r="BN460" i="1"/>
  <c r="BN444" i="1"/>
  <c r="BN428" i="1"/>
  <c r="BN412" i="1"/>
  <c r="BN396" i="1"/>
  <c r="BL180" i="1"/>
  <c r="BN180" i="1"/>
  <c r="BM169" i="1"/>
  <c r="BN169" i="1"/>
  <c r="BL140" i="1"/>
  <c r="BN140" i="1"/>
  <c r="BL124" i="1"/>
  <c r="BN124" i="1"/>
  <c r="BL116" i="1"/>
  <c r="BN116" i="1"/>
  <c r="BL108" i="1"/>
  <c r="BN108" i="1"/>
  <c r="BL100" i="1"/>
  <c r="BN100" i="1"/>
  <c r="BL92" i="1"/>
  <c r="BN92" i="1"/>
  <c r="BL76" i="1"/>
  <c r="BN76" i="1"/>
  <c r="BL68" i="1"/>
  <c r="BN68" i="1"/>
  <c r="BJ60" i="1"/>
  <c r="BN60" i="1"/>
  <c r="BM48" i="1"/>
  <c r="BN48" i="1"/>
  <c r="BM264" i="1"/>
  <c r="BN264" i="1"/>
  <c r="BM261" i="1"/>
  <c r="BN261" i="1"/>
  <c r="BM255" i="1"/>
  <c r="BN255" i="1"/>
  <c r="BM254" i="1"/>
  <c r="BN254" i="1"/>
  <c r="BM248" i="1"/>
  <c r="BN248" i="1"/>
  <c r="BM247" i="1"/>
  <c r="BN247" i="1"/>
  <c r="BM244" i="1"/>
  <c r="BN244" i="1"/>
  <c r="BM236" i="1"/>
  <c r="BN236" i="1"/>
  <c r="BM233" i="1"/>
  <c r="BN233" i="1"/>
  <c r="BM228" i="1"/>
  <c r="BN228" i="1"/>
  <c r="BM223" i="1"/>
  <c r="BN223" i="1"/>
  <c r="BM213" i="1"/>
  <c r="BN213" i="1"/>
  <c r="BM207" i="1"/>
  <c r="BN207" i="1"/>
  <c r="BM204" i="1"/>
  <c r="BN204" i="1"/>
  <c r="BM200" i="1"/>
  <c r="BN200" i="1"/>
  <c r="BL195" i="1"/>
  <c r="BN195" i="1"/>
  <c r="BM188" i="1"/>
  <c r="BN188" i="1"/>
  <c r="BM323" i="1"/>
  <c r="BN323" i="1"/>
  <c r="BL322" i="1"/>
  <c r="BN322" i="1"/>
  <c r="BM319" i="1"/>
  <c r="BN319" i="1"/>
  <c r="BL314" i="1"/>
  <c r="BN314" i="1"/>
  <c r="BM311" i="1"/>
  <c r="BN311" i="1"/>
  <c r="BM309" i="1"/>
  <c r="BN309" i="1"/>
  <c r="BK304" i="1"/>
  <c r="BN304" i="1"/>
  <c r="BK390" i="1"/>
  <c r="BN390" i="1"/>
  <c r="BM387" i="1"/>
  <c r="BN387" i="1"/>
  <c r="BK386" i="1"/>
  <c r="BN386" i="1"/>
  <c r="BM383" i="1"/>
  <c r="BN383" i="1"/>
  <c r="BM380" i="1"/>
  <c r="BN380" i="1"/>
  <c r="BM379" i="1"/>
  <c r="BN379" i="1"/>
  <c r="BM376" i="1"/>
  <c r="BN376" i="1"/>
  <c r="BK374" i="1"/>
  <c r="BN374" i="1"/>
  <c r="BK370" i="1"/>
  <c r="BN370" i="1"/>
  <c r="BM367" i="1"/>
  <c r="BN367" i="1"/>
  <c r="BM364" i="1"/>
  <c r="BN364" i="1"/>
  <c r="BM363" i="1"/>
  <c r="BN363" i="1"/>
  <c r="BM360" i="1"/>
  <c r="BN360" i="1"/>
  <c r="BM357" i="1"/>
  <c r="BN357" i="1"/>
  <c r="BM356" i="1"/>
  <c r="BN356" i="1"/>
  <c r="BM353" i="1"/>
  <c r="BN353" i="1"/>
  <c r="BM349" i="1"/>
  <c r="BN349" i="1"/>
  <c r="BM345" i="1"/>
  <c r="BN345" i="1"/>
  <c r="BL342" i="1"/>
  <c r="BN342" i="1"/>
  <c r="BM340" i="1"/>
  <c r="BN340" i="1"/>
  <c r="BK336" i="1"/>
  <c r="BN336" i="1"/>
  <c r="BK331" i="1"/>
  <c r="BN331" i="1"/>
  <c r="BL330" i="1"/>
  <c r="BN330" i="1"/>
  <c r="BM327" i="1"/>
  <c r="BN327" i="1"/>
  <c r="BK446" i="1"/>
  <c r="BN446" i="1"/>
  <c r="BJ439" i="1"/>
  <c r="BN439" i="1"/>
  <c r="BK434" i="1"/>
  <c r="BN434" i="1"/>
  <c r="BM431" i="1"/>
  <c r="BN431" i="1"/>
  <c r="BM429" i="1"/>
  <c r="BN429" i="1"/>
  <c r="BK426" i="1"/>
  <c r="BN426" i="1"/>
  <c r="BK422" i="1"/>
  <c r="BN422" i="1"/>
  <c r="BM421" i="1"/>
  <c r="BN421" i="1"/>
  <c r="BK418" i="1"/>
  <c r="BN418" i="1"/>
  <c r="BM417" i="1"/>
  <c r="BN417" i="1"/>
  <c r="BM413" i="1"/>
  <c r="BN413" i="1"/>
  <c r="BM411" i="1"/>
  <c r="BN411" i="1"/>
  <c r="BM407" i="1"/>
  <c r="BN407" i="1"/>
  <c r="BM403" i="1"/>
  <c r="BN403" i="1"/>
  <c r="BK402" i="1"/>
  <c r="BN402" i="1"/>
  <c r="BJ398" i="1"/>
  <c r="BN398" i="1"/>
  <c r="BM393" i="1"/>
  <c r="BN393" i="1"/>
  <c r="BJ455" i="1"/>
  <c r="BN455" i="1"/>
  <c r="BK454" i="1"/>
  <c r="BN454" i="1"/>
  <c r="BN472" i="1"/>
  <c r="BN456" i="1"/>
  <c r="BN440" i="1"/>
  <c r="BN424" i="1"/>
  <c r="BN408" i="1"/>
  <c r="BN384" i="1"/>
  <c r="BM26" i="1"/>
  <c r="BN26" i="1"/>
  <c r="BM22" i="1"/>
  <c r="BN22" i="1"/>
  <c r="BN18" i="1"/>
  <c r="BM10" i="1"/>
  <c r="BN10" i="1"/>
  <c r="BM6" i="1"/>
  <c r="BN6" i="1"/>
  <c r="BM19" i="1"/>
  <c r="BN19" i="1"/>
  <c r="BM11" i="1"/>
  <c r="BN11" i="1"/>
  <c r="BN7" i="1"/>
  <c r="BP4" i="1"/>
  <c r="BO4" i="1"/>
  <c r="BM477" i="1"/>
  <c r="BM469" i="1"/>
  <c r="BM461" i="1"/>
  <c r="BM453" i="1"/>
  <c r="BM442" i="1"/>
  <c r="BM426" i="1"/>
  <c r="BM378" i="1"/>
  <c r="BM362" i="1"/>
  <c r="BM346" i="1"/>
  <c r="BM326" i="1"/>
  <c r="BM14" i="1"/>
  <c r="BM474" i="1"/>
  <c r="BM466" i="1"/>
  <c r="BM458" i="1"/>
  <c r="BM450" i="1"/>
  <c r="BM438" i="1"/>
  <c r="BM422" i="1"/>
  <c r="BM414" i="1"/>
  <c r="BM406" i="1"/>
  <c r="BM398" i="1"/>
  <c r="BM390" i="1"/>
  <c r="BM374" i="1"/>
  <c r="BM358" i="1"/>
  <c r="BM342" i="1"/>
  <c r="BM320" i="1"/>
  <c r="BM15" i="1"/>
  <c r="BM473" i="1"/>
  <c r="BM465" i="1"/>
  <c r="BM457" i="1"/>
  <c r="BM434" i="1"/>
  <c r="BM386" i="1"/>
  <c r="BM370" i="1"/>
  <c r="BM354" i="1"/>
  <c r="BM336" i="1"/>
  <c r="BM315" i="1"/>
  <c r="BM36" i="1"/>
  <c r="BM478" i="1"/>
  <c r="BM470" i="1"/>
  <c r="BM462" i="1"/>
  <c r="BM454" i="1"/>
  <c r="BM446" i="1"/>
  <c r="BM430" i="1"/>
  <c r="BM418" i="1"/>
  <c r="BM410" i="1"/>
  <c r="BM402" i="1"/>
  <c r="BM394" i="1"/>
  <c r="BM382" i="1"/>
  <c r="BM366" i="1"/>
  <c r="BM350" i="1"/>
  <c r="BM331" i="1"/>
  <c r="BN4" i="1"/>
  <c r="BM164" i="1"/>
  <c r="BM132" i="1"/>
  <c r="BM100" i="1"/>
  <c r="BM68" i="1"/>
  <c r="BL23" i="1"/>
  <c r="BM23" i="1"/>
  <c r="BL7" i="1"/>
  <c r="BM7" i="1"/>
  <c r="BM156" i="1"/>
  <c r="BM124" i="1"/>
  <c r="BM92" i="1"/>
  <c r="BM60" i="1"/>
  <c r="BM28" i="1"/>
  <c r="BL18" i="1"/>
  <c r="BM18" i="1"/>
  <c r="BL24" i="1"/>
  <c r="BM24" i="1"/>
  <c r="BL27" i="1"/>
  <c r="BM27" i="1"/>
  <c r="BL179" i="1"/>
  <c r="BM179" i="1"/>
  <c r="BL178" i="1"/>
  <c r="BM178" i="1"/>
  <c r="BL177" i="1"/>
  <c r="BM177" i="1"/>
  <c r="BL176" i="1"/>
  <c r="BM176" i="1"/>
  <c r="BL171" i="1"/>
  <c r="BM171" i="1"/>
  <c r="BL168" i="1"/>
  <c r="BM168" i="1"/>
  <c r="BL167" i="1"/>
  <c r="BM167" i="1"/>
  <c r="BL166" i="1"/>
  <c r="BM166" i="1"/>
  <c r="BL165" i="1"/>
  <c r="BM165" i="1"/>
  <c r="BK160" i="1"/>
  <c r="BM160" i="1"/>
  <c r="BL159" i="1"/>
  <c r="BM159" i="1"/>
  <c r="BL151" i="1"/>
  <c r="BM151" i="1"/>
  <c r="BL150" i="1"/>
  <c r="BM150" i="1"/>
  <c r="BL149" i="1"/>
  <c r="BM149" i="1"/>
  <c r="BL147" i="1"/>
  <c r="BM147" i="1"/>
  <c r="BL146" i="1"/>
  <c r="BM146" i="1"/>
  <c r="BL145" i="1"/>
  <c r="BM145" i="1"/>
  <c r="BL144" i="1"/>
  <c r="BM144" i="1"/>
  <c r="BL143" i="1"/>
  <c r="BM143" i="1"/>
  <c r="BL142" i="1"/>
  <c r="BM142" i="1"/>
  <c r="BL141" i="1"/>
  <c r="BM141" i="1"/>
  <c r="BL139" i="1"/>
  <c r="BM139" i="1"/>
  <c r="BL138" i="1"/>
  <c r="BM138" i="1"/>
  <c r="BL137" i="1"/>
  <c r="BM137" i="1"/>
  <c r="BL136" i="1"/>
  <c r="BM136" i="1"/>
  <c r="BL135" i="1"/>
  <c r="BM135" i="1"/>
  <c r="BL134" i="1"/>
  <c r="BM134" i="1"/>
  <c r="BL133" i="1"/>
  <c r="BM133" i="1"/>
  <c r="BL131" i="1"/>
  <c r="BM131" i="1"/>
  <c r="BL130" i="1"/>
  <c r="BM130" i="1"/>
  <c r="BL129" i="1"/>
  <c r="BM129" i="1"/>
  <c r="BL128" i="1"/>
  <c r="BM128" i="1"/>
  <c r="BL127" i="1"/>
  <c r="BM127" i="1"/>
  <c r="BL126" i="1"/>
  <c r="BM126" i="1"/>
  <c r="BL125" i="1"/>
  <c r="BM125" i="1"/>
  <c r="BL123" i="1"/>
  <c r="BM123" i="1"/>
  <c r="BL122" i="1"/>
  <c r="BM122" i="1"/>
  <c r="BL121" i="1"/>
  <c r="BM121" i="1"/>
  <c r="BL120" i="1"/>
  <c r="BM120" i="1"/>
  <c r="BL119" i="1"/>
  <c r="BM119" i="1"/>
  <c r="BL118" i="1"/>
  <c r="BM118" i="1"/>
  <c r="BL117" i="1"/>
  <c r="BM117" i="1"/>
  <c r="BL114" i="1"/>
  <c r="BM114" i="1"/>
  <c r="BL112" i="1"/>
  <c r="BM112" i="1"/>
  <c r="BL111" i="1"/>
  <c r="BM111" i="1"/>
  <c r="BL110" i="1"/>
  <c r="BM110" i="1"/>
  <c r="BL109" i="1"/>
  <c r="BM109" i="1"/>
  <c r="BL105" i="1"/>
  <c r="BM105" i="1"/>
  <c r="BL104" i="1"/>
  <c r="BM104" i="1"/>
  <c r="BL103" i="1"/>
  <c r="BM103" i="1"/>
  <c r="BL102" i="1"/>
  <c r="BM102" i="1"/>
  <c r="BL101" i="1"/>
  <c r="BM101" i="1"/>
  <c r="BL99" i="1"/>
  <c r="BM99" i="1"/>
  <c r="BL98" i="1"/>
  <c r="BM98" i="1"/>
  <c r="BL97" i="1"/>
  <c r="BM97" i="1"/>
  <c r="BL96" i="1"/>
  <c r="BM96" i="1"/>
  <c r="BL95" i="1"/>
  <c r="BM95" i="1"/>
  <c r="BL94" i="1"/>
  <c r="BM94" i="1"/>
  <c r="BL93" i="1"/>
  <c r="BM93" i="1"/>
  <c r="BL91" i="1"/>
  <c r="BM91" i="1"/>
  <c r="BL90" i="1"/>
  <c r="BM90" i="1"/>
  <c r="BL89" i="1"/>
  <c r="BM89" i="1"/>
  <c r="BL88" i="1"/>
  <c r="BM88" i="1"/>
  <c r="BL87" i="1"/>
  <c r="BM87" i="1"/>
  <c r="BL86" i="1"/>
  <c r="BM86" i="1"/>
  <c r="BL85" i="1"/>
  <c r="BM85" i="1"/>
  <c r="BL83" i="1"/>
  <c r="BM83" i="1"/>
  <c r="BL82" i="1"/>
  <c r="BM82" i="1"/>
  <c r="BL81" i="1"/>
  <c r="BM81" i="1"/>
  <c r="BL80" i="1"/>
  <c r="BM80" i="1"/>
  <c r="BL79" i="1"/>
  <c r="BM79" i="1"/>
  <c r="BL78" i="1"/>
  <c r="BM78" i="1"/>
  <c r="BL77" i="1"/>
  <c r="BM77" i="1"/>
  <c r="BL75" i="1"/>
  <c r="BM75" i="1"/>
  <c r="BL74" i="1"/>
  <c r="BM74" i="1"/>
  <c r="BL73" i="1"/>
  <c r="BM73" i="1"/>
  <c r="BL72" i="1"/>
  <c r="BM72" i="1"/>
  <c r="BL71" i="1"/>
  <c r="BM71" i="1"/>
  <c r="BL70" i="1"/>
  <c r="BM70" i="1"/>
  <c r="BL69" i="1"/>
  <c r="BM69" i="1"/>
  <c r="BL67" i="1"/>
  <c r="BM67" i="1"/>
  <c r="BL66" i="1"/>
  <c r="BM66" i="1"/>
  <c r="BL65" i="1"/>
  <c r="BM65" i="1"/>
  <c r="BL63" i="1"/>
  <c r="BM63" i="1"/>
  <c r="BL62" i="1"/>
  <c r="BM62" i="1"/>
  <c r="BL61" i="1"/>
  <c r="BM61" i="1"/>
  <c r="BL59" i="1"/>
  <c r="BM59" i="1"/>
  <c r="BL58" i="1"/>
  <c r="BM58" i="1"/>
  <c r="BL57" i="1"/>
  <c r="BM57" i="1"/>
  <c r="BL53" i="1"/>
  <c r="BM53" i="1"/>
  <c r="BL51" i="1"/>
  <c r="BM51" i="1"/>
  <c r="BL50" i="1"/>
  <c r="BM50" i="1"/>
  <c r="BL49" i="1"/>
  <c r="BM49" i="1"/>
  <c r="BL47" i="1"/>
  <c r="BM47" i="1"/>
  <c r="BL46" i="1"/>
  <c r="BM46" i="1"/>
  <c r="BL45" i="1"/>
  <c r="BM45" i="1"/>
  <c r="BL43" i="1"/>
  <c r="BM43" i="1"/>
  <c r="BL42" i="1"/>
  <c r="BM42" i="1"/>
  <c r="BL41" i="1"/>
  <c r="BM41" i="1"/>
  <c r="BL39" i="1"/>
  <c r="BM39" i="1"/>
  <c r="BL38" i="1"/>
  <c r="BM38" i="1"/>
  <c r="BL37" i="1"/>
  <c r="BM37" i="1"/>
  <c r="BL35" i="1"/>
  <c r="BM35" i="1"/>
  <c r="BL34" i="1"/>
  <c r="BM34" i="1"/>
  <c r="BL30" i="1"/>
  <c r="BM30" i="1"/>
  <c r="BL29" i="1"/>
  <c r="BM29" i="1"/>
  <c r="BJ299" i="1"/>
  <c r="BM299" i="1"/>
  <c r="BL294" i="1"/>
  <c r="BM294" i="1"/>
  <c r="BL293" i="1"/>
  <c r="BM293" i="1"/>
  <c r="BL290" i="1"/>
  <c r="BM290" i="1"/>
  <c r="BL289" i="1"/>
  <c r="BM289" i="1"/>
  <c r="BK288" i="1"/>
  <c r="BM288" i="1"/>
  <c r="BL286" i="1"/>
  <c r="BM286" i="1"/>
  <c r="BL285" i="1"/>
  <c r="BM285" i="1"/>
  <c r="BK283" i="1"/>
  <c r="BM283" i="1"/>
  <c r="BL282" i="1"/>
  <c r="BM282" i="1"/>
  <c r="BL278" i="1"/>
  <c r="BM278" i="1"/>
  <c r="BL274" i="1"/>
  <c r="BM274" i="1"/>
  <c r="BL273" i="1"/>
  <c r="BM273" i="1"/>
  <c r="BK272" i="1"/>
  <c r="BM272" i="1"/>
  <c r="BL270" i="1"/>
  <c r="BM270" i="1"/>
  <c r="BL269" i="1"/>
  <c r="BM269" i="1"/>
  <c r="BK267" i="1"/>
  <c r="BM267" i="1"/>
  <c r="BL266" i="1"/>
  <c r="BM266" i="1"/>
  <c r="BL262" i="1"/>
  <c r="BM262" i="1"/>
  <c r="BL258" i="1"/>
  <c r="BM258" i="1"/>
  <c r="BL257" i="1"/>
  <c r="BM257" i="1"/>
  <c r="BK256" i="1"/>
  <c r="BM256" i="1"/>
  <c r="BL253" i="1"/>
  <c r="BM253" i="1"/>
  <c r="BK251" i="1"/>
  <c r="BM251" i="1"/>
  <c r="BK246" i="1"/>
  <c r="BM246" i="1"/>
  <c r="BL242" i="1"/>
  <c r="BM242" i="1"/>
  <c r="BL241" i="1"/>
  <c r="BM241" i="1"/>
  <c r="BK240" i="1"/>
  <c r="BM240" i="1"/>
  <c r="BL238" i="1"/>
  <c r="BM238" i="1"/>
  <c r="BL237" i="1"/>
  <c r="BM237" i="1"/>
  <c r="BK235" i="1"/>
  <c r="BM235" i="1"/>
  <c r="BL234" i="1"/>
  <c r="BM234" i="1"/>
  <c r="BL230" i="1"/>
  <c r="BM230" i="1"/>
  <c r="BL226" i="1"/>
  <c r="BM226" i="1"/>
  <c r="BL225" i="1"/>
  <c r="BM225" i="1"/>
  <c r="BK224" i="1"/>
  <c r="BM224" i="1"/>
  <c r="BL222" i="1"/>
  <c r="BM222" i="1"/>
  <c r="BL221" i="1"/>
  <c r="BM221" i="1"/>
  <c r="BK219" i="1"/>
  <c r="BM219" i="1"/>
  <c r="BL218" i="1"/>
  <c r="BM218" i="1"/>
  <c r="BL214" i="1"/>
  <c r="BM214" i="1"/>
  <c r="BL210" i="1"/>
  <c r="BM210" i="1"/>
  <c r="BM180" i="1"/>
  <c r="BM148" i="1"/>
  <c r="BM116" i="1"/>
  <c r="BM84" i="1"/>
  <c r="BM52" i="1"/>
  <c r="BM20" i="1"/>
  <c r="BL16" i="1"/>
  <c r="BM16" i="1"/>
  <c r="BL8" i="1"/>
  <c r="BM8" i="1"/>
  <c r="BL183" i="1"/>
  <c r="BM183" i="1"/>
  <c r="BK182" i="1"/>
  <c r="BM182" i="1"/>
  <c r="BL181" i="1"/>
  <c r="BM181" i="1"/>
  <c r="BL175" i="1"/>
  <c r="BM175" i="1"/>
  <c r="BL174" i="1"/>
  <c r="BM174" i="1"/>
  <c r="BL173" i="1"/>
  <c r="BM173" i="1"/>
  <c r="BL170" i="1"/>
  <c r="BM170" i="1"/>
  <c r="BL163" i="1"/>
  <c r="BM163" i="1"/>
  <c r="BL162" i="1"/>
  <c r="BM162" i="1"/>
  <c r="BL161" i="1"/>
  <c r="BM161" i="1"/>
  <c r="BL158" i="1"/>
  <c r="BM158" i="1"/>
  <c r="BL157" i="1"/>
  <c r="BM157" i="1"/>
  <c r="BL155" i="1"/>
  <c r="BM155" i="1"/>
  <c r="BL154" i="1"/>
  <c r="BM154" i="1"/>
  <c r="BL153" i="1"/>
  <c r="BM153" i="1"/>
  <c r="BL115" i="1"/>
  <c r="BM115" i="1"/>
  <c r="BL113" i="1"/>
  <c r="BM113" i="1"/>
  <c r="BL107" i="1"/>
  <c r="BM107" i="1"/>
  <c r="BL106" i="1"/>
  <c r="BM106" i="1"/>
  <c r="BL25" i="1"/>
  <c r="BM25" i="1"/>
  <c r="BL21" i="1"/>
  <c r="BM21" i="1"/>
  <c r="BL17" i="1"/>
  <c r="BM17" i="1"/>
  <c r="BL13" i="1"/>
  <c r="BM13" i="1"/>
  <c r="BL9" i="1"/>
  <c r="BM9" i="1"/>
  <c r="BL5" i="1"/>
  <c r="BM5" i="1"/>
  <c r="BM172" i="1"/>
  <c r="BM140" i="1"/>
  <c r="BM108" i="1"/>
  <c r="BM76" i="1"/>
  <c r="BM44" i="1"/>
  <c r="BM12" i="1"/>
  <c r="BM330" i="1"/>
  <c r="BM314" i="1"/>
  <c r="BM203" i="1"/>
  <c r="BM195" i="1"/>
  <c r="BM187" i="1"/>
  <c r="BL209" i="1"/>
  <c r="BM209" i="1"/>
  <c r="BL205" i="1"/>
  <c r="BM205" i="1"/>
  <c r="BL198" i="1"/>
  <c r="BM198" i="1"/>
  <c r="BL194" i="1"/>
  <c r="BM194" i="1"/>
  <c r="BL193" i="1"/>
  <c r="BM193" i="1"/>
  <c r="BL190" i="1"/>
  <c r="BM190" i="1"/>
  <c r="BL189" i="1"/>
  <c r="BM189" i="1"/>
  <c r="BL186" i="1"/>
  <c r="BM186" i="1"/>
  <c r="BL321" i="1"/>
  <c r="BM321" i="1"/>
  <c r="BL317" i="1"/>
  <c r="BM317" i="1"/>
  <c r="BL310" i="1"/>
  <c r="BM310" i="1"/>
  <c r="BL306" i="1"/>
  <c r="BM306" i="1"/>
  <c r="BL305" i="1"/>
  <c r="BM305" i="1"/>
  <c r="BL302" i="1"/>
  <c r="BM302" i="1"/>
  <c r="BL301" i="1"/>
  <c r="BM301" i="1"/>
  <c r="BL337" i="1"/>
  <c r="BM337" i="1"/>
  <c r="BL333" i="1"/>
  <c r="BM333" i="1"/>
  <c r="BM480" i="1"/>
  <c r="BM476" i="1"/>
  <c r="BM472" i="1"/>
  <c r="BM468" i="1"/>
  <c r="BM464" i="1"/>
  <c r="BM460" i="1"/>
  <c r="BM334" i="1"/>
  <c r="BM318" i="1"/>
  <c r="BM304" i="1"/>
  <c r="BM208" i="1"/>
  <c r="BM192" i="1"/>
  <c r="BM479" i="1"/>
  <c r="BM475" i="1"/>
  <c r="BM471" i="1"/>
  <c r="BM467" i="1"/>
  <c r="BM463" i="1"/>
  <c r="BM459" i="1"/>
  <c r="BM455" i="1"/>
  <c r="BM451" i="1"/>
  <c r="BM447" i="1"/>
  <c r="BM443" i="1"/>
  <c r="BM439" i="1"/>
  <c r="BM435" i="1"/>
  <c r="BM338" i="1"/>
  <c r="BM322" i="1"/>
  <c r="BM199" i="1"/>
  <c r="BM4" i="1"/>
  <c r="BL19" i="1"/>
  <c r="BL11" i="1"/>
  <c r="BL22" i="1"/>
  <c r="BL473" i="1"/>
  <c r="BL457" i="1"/>
  <c r="BL422" i="1"/>
  <c r="BL358" i="1"/>
  <c r="BL192" i="1"/>
  <c r="BL469" i="1"/>
  <c r="BL451" i="1"/>
  <c r="BL406" i="1"/>
  <c r="BL256" i="1"/>
  <c r="BL465" i="1"/>
  <c r="BL443" i="1"/>
  <c r="BL390" i="1"/>
  <c r="BL320" i="1"/>
  <c r="BL235" i="1"/>
  <c r="BL36" i="1"/>
  <c r="BL477" i="1"/>
  <c r="BL461" i="1"/>
  <c r="BL435" i="1"/>
  <c r="BL374" i="1"/>
  <c r="BL299" i="1"/>
  <c r="BK152" i="1"/>
  <c r="BL152" i="1"/>
  <c r="BJ56" i="1"/>
  <c r="BL56" i="1"/>
  <c r="BK33" i="1"/>
  <c r="BL33" i="1"/>
  <c r="BJ300" i="1"/>
  <c r="BL300" i="1"/>
  <c r="BK298" i="1"/>
  <c r="BL298" i="1"/>
  <c r="BJ296" i="1"/>
  <c r="BL296" i="1"/>
  <c r="BK295" i="1"/>
  <c r="BL295" i="1"/>
  <c r="BK292" i="1"/>
  <c r="BL292" i="1"/>
  <c r="BJ291" i="1"/>
  <c r="BL291" i="1"/>
  <c r="BK287" i="1"/>
  <c r="BL287" i="1"/>
  <c r="BJ284" i="1"/>
  <c r="BL284" i="1"/>
  <c r="BK281" i="1"/>
  <c r="BL281" i="1"/>
  <c r="BJ280" i="1"/>
  <c r="BL280" i="1"/>
  <c r="BJ279" i="1"/>
  <c r="BL279" i="1"/>
  <c r="BK277" i="1"/>
  <c r="BL277" i="1"/>
  <c r="BK276" i="1"/>
  <c r="BL276" i="1"/>
  <c r="BJ275" i="1"/>
  <c r="BL275" i="1"/>
  <c r="BK271" i="1"/>
  <c r="BL271" i="1"/>
  <c r="BJ268" i="1"/>
  <c r="BL268" i="1"/>
  <c r="BK265" i="1"/>
  <c r="BL265" i="1"/>
  <c r="BJ264" i="1"/>
  <c r="BL264" i="1"/>
  <c r="BJ263" i="1"/>
  <c r="BL263" i="1"/>
  <c r="BK261" i="1"/>
  <c r="BL261" i="1"/>
  <c r="BK260" i="1"/>
  <c r="BL260" i="1"/>
  <c r="BJ259" i="1"/>
  <c r="BL259" i="1"/>
  <c r="BK255" i="1"/>
  <c r="BL255" i="1"/>
  <c r="BK254" i="1"/>
  <c r="BL254" i="1"/>
  <c r="BJ252" i="1"/>
  <c r="BL252" i="1"/>
  <c r="BK250" i="1"/>
  <c r="BL250" i="1"/>
  <c r="BK249" i="1"/>
  <c r="BL249" i="1"/>
  <c r="BJ248" i="1"/>
  <c r="BL248" i="1"/>
  <c r="BJ247" i="1"/>
  <c r="BL247" i="1"/>
  <c r="BK245" i="1"/>
  <c r="BL245" i="1"/>
  <c r="BK244" i="1"/>
  <c r="BL244" i="1"/>
  <c r="BJ243" i="1"/>
  <c r="BL243" i="1"/>
  <c r="BK239" i="1"/>
  <c r="BL239" i="1"/>
  <c r="BJ236" i="1"/>
  <c r="BL236" i="1"/>
  <c r="BK233" i="1"/>
  <c r="BL233" i="1"/>
  <c r="BJ232" i="1"/>
  <c r="BL232" i="1"/>
  <c r="BJ231" i="1"/>
  <c r="BL231" i="1"/>
  <c r="BK229" i="1"/>
  <c r="BL229" i="1"/>
  <c r="BK228" i="1"/>
  <c r="BL228" i="1"/>
  <c r="BI227" i="1"/>
  <c r="BL227" i="1"/>
  <c r="BK223" i="1"/>
  <c r="BL223" i="1"/>
  <c r="BJ220" i="1"/>
  <c r="BL220" i="1"/>
  <c r="BK217" i="1"/>
  <c r="BL217" i="1"/>
  <c r="BK216" i="1"/>
  <c r="BL216" i="1"/>
  <c r="BJ215" i="1"/>
  <c r="BL215" i="1"/>
  <c r="BK213" i="1"/>
  <c r="BL213" i="1"/>
  <c r="BH212" i="1"/>
  <c r="BL212" i="1"/>
  <c r="BK211" i="1"/>
  <c r="BL211" i="1"/>
  <c r="BK207" i="1"/>
  <c r="BL207" i="1"/>
  <c r="BK206" i="1"/>
  <c r="BL206" i="1"/>
  <c r="BJ204" i="1"/>
  <c r="BL204" i="1"/>
  <c r="BK202" i="1"/>
  <c r="BL202" i="1"/>
  <c r="BK201" i="1"/>
  <c r="BL201" i="1"/>
  <c r="BJ200" i="1"/>
  <c r="BL200" i="1"/>
  <c r="BK197" i="1"/>
  <c r="BL197" i="1"/>
  <c r="BI196" i="1"/>
  <c r="BL196" i="1"/>
  <c r="BK191" i="1"/>
  <c r="BL191" i="1"/>
  <c r="BI188" i="1"/>
  <c r="BL188" i="1"/>
  <c r="BK185" i="1"/>
  <c r="BL185" i="1"/>
  <c r="BK324" i="1"/>
  <c r="BL324" i="1"/>
  <c r="BJ323" i="1"/>
  <c r="BL323" i="1"/>
  <c r="BK319" i="1"/>
  <c r="BL319" i="1"/>
  <c r="BJ316" i="1"/>
  <c r="BL316" i="1"/>
  <c r="BK313" i="1"/>
  <c r="BL313" i="1"/>
  <c r="BI312" i="1"/>
  <c r="BL312" i="1"/>
  <c r="BJ311" i="1"/>
  <c r="BL311" i="1"/>
  <c r="BK309" i="1"/>
  <c r="BL309" i="1"/>
  <c r="BK308" i="1"/>
  <c r="BL308" i="1"/>
  <c r="BJ307" i="1"/>
  <c r="BL307" i="1"/>
  <c r="BK303" i="1"/>
  <c r="BL303" i="1"/>
  <c r="BK389" i="1"/>
  <c r="BL389" i="1"/>
  <c r="BJ388" i="1"/>
  <c r="BL388" i="1"/>
  <c r="BK387" i="1"/>
  <c r="BL387" i="1"/>
  <c r="BJ385" i="1"/>
  <c r="BL385" i="1"/>
  <c r="BJ384" i="1"/>
  <c r="BL384" i="1"/>
  <c r="BJ383" i="1"/>
  <c r="BL383" i="1"/>
  <c r="BK381" i="1"/>
  <c r="BL381" i="1"/>
  <c r="BJ380" i="1"/>
  <c r="BL380" i="1"/>
  <c r="BJ379" i="1"/>
  <c r="BL379" i="1"/>
  <c r="BK377" i="1"/>
  <c r="BL377" i="1"/>
  <c r="BJ376" i="1"/>
  <c r="BL376" i="1"/>
  <c r="BJ375" i="1"/>
  <c r="BL375" i="1"/>
  <c r="BK373" i="1"/>
  <c r="BL373" i="1"/>
  <c r="BJ372" i="1"/>
  <c r="BL372" i="1"/>
  <c r="BJ371" i="1"/>
  <c r="BL371" i="1"/>
  <c r="BK369" i="1"/>
  <c r="BL369" i="1"/>
  <c r="BJ368" i="1"/>
  <c r="BL368" i="1"/>
  <c r="BK367" i="1"/>
  <c r="BL367" i="1"/>
  <c r="BK365" i="1"/>
  <c r="BL365" i="1"/>
  <c r="BJ364" i="1"/>
  <c r="BL364" i="1"/>
  <c r="BJ363" i="1"/>
  <c r="BL363" i="1"/>
  <c r="BJ361" i="1"/>
  <c r="BL361" i="1"/>
  <c r="BJ360" i="1"/>
  <c r="BL360" i="1"/>
  <c r="BJ359" i="1"/>
  <c r="BL359" i="1"/>
  <c r="BK357" i="1"/>
  <c r="BL357" i="1"/>
  <c r="BJ356" i="1"/>
  <c r="BL356" i="1"/>
  <c r="BJ355" i="1"/>
  <c r="BL355" i="1"/>
  <c r="BK353" i="1"/>
  <c r="BL353" i="1"/>
  <c r="BJ352" i="1"/>
  <c r="BL352" i="1"/>
  <c r="BJ351" i="1"/>
  <c r="BL351" i="1"/>
  <c r="BK349" i="1"/>
  <c r="BL349" i="1"/>
  <c r="BJ348" i="1"/>
  <c r="BL348" i="1"/>
  <c r="BJ347" i="1"/>
  <c r="BL347" i="1"/>
  <c r="BK345" i="1"/>
  <c r="BL345" i="1"/>
  <c r="BI344" i="1"/>
  <c r="BL344" i="1"/>
  <c r="BJ343" i="1"/>
  <c r="BL343" i="1"/>
  <c r="BK341" i="1"/>
  <c r="BL341" i="1"/>
  <c r="BK340" i="1"/>
  <c r="BL340" i="1"/>
  <c r="BI339" i="1"/>
  <c r="BL339" i="1"/>
  <c r="BK335" i="1"/>
  <c r="BL335" i="1"/>
  <c r="BJ332" i="1"/>
  <c r="BL332" i="1"/>
  <c r="BK329" i="1"/>
  <c r="BL329" i="1"/>
  <c r="BJ328" i="1"/>
  <c r="BL328" i="1"/>
  <c r="BJ327" i="1"/>
  <c r="BL327" i="1"/>
  <c r="BK325" i="1"/>
  <c r="BL325" i="1"/>
  <c r="BK445" i="1"/>
  <c r="BL445" i="1"/>
  <c r="BJ444" i="1"/>
  <c r="BL444" i="1"/>
  <c r="BJ441" i="1"/>
  <c r="BL441" i="1"/>
  <c r="BJ440" i="1"/>
  <c r="BL440" i="1"/>
  <c r="BK437" i="1"/>
  <c r="BL437" i="1"/>
  <c r="BJ436" i="1"/>
  <c r="BL436" i="1"/>
  <c r="BK433" i="1"/>
  <c r="BL433" i="1"/>
  <c r="BJ432" i="1"/>
  <c r="BL432" i="1"/>
  <c r="BJ431" i="1"/>
  <c r="BL431" i="1"/>
  <c r="BK429" i="1"/>
  <c r="BL429" i="1"/>
  <c r="BI428" i="1"/>
  <c r="BL428" i="1"/>
  <c r="BJ427" i="1"/>
  <c r="BL427" i="1"/>
  <c r="BK425" i="1"/>
  <c r="BL425" i="1"/>
  <c r="BJ424" i="1"/>
  <c r="BL424" i="1"/>
  <c r="BJ423" i="1"/>
  <c r="BL423" i="1"/>
  <c r="BK421" i="1"/>
  <c r="BL421" i="1"/>
  <c r="BJ420" i="1"/>
  <c r="BL420" i="1"/>
  <c r="BJ419" i="1"/>
  <c r="BL419" i="1"/>
  <c r="BK417" i="1"/>
  <c r="BL417" i="1"/>
  <c r="BJ416" i="1"/>
  <c r="BL416" i="1"/>
  <c r="BJ415" i="1"/>
  <c r="BL415" i="1"/>
  <c r="BJ413" i="1"/>
  <c r="BL413" i="1"/>
  <c r="BJ412" i="1"/>
  <c r="BL412" i="1"/>
  <c r="BK411" i="1"/>
  <c r="BL411" i="1"/>
  <c r="BK409" i="1"/>
  <c r="BL409" i="1"/>
  <c r="BJ408" i="1"/>
  <c r="BL408" i="1"/>
  <c r="BK407" i="1"/>
  <c r="BL407" i="1"/>
  <c r="BK405" i="1"/>
  <c r="BL405" i="1"/>
  <c r="BJ404" i="1"/>
  <c r="BL404" i="1"/>
  <c r="BJ403" i="1"/>
  <c r="BL403" i="1"/>
  <c r="BK401" i="1"/>
  <c r="BL401" i="1"/>
  <c r="BJ400" i="1"/>
  <c r="BL400" i="1"/>
  <c r="BJ399" i="1"/>
  <c r="BL399" i="1"/>
  <c r="BK397" i="1"/>
  <c r="BL397" i="1"/>
  <c r="BJ396" i="1"/>
  <c r="BL396" i="1"/>
  <c r="BJ395" i="1"/>
  <c r="BL395" i="1"/>
  <c r="BK393" i="1"/>
  <c r="BL393" i="1"/>
  <c r="BI392" i="1"/>
  <c r="BL392" i="1"/>
  <c r="BJ391" i="1"/>
  <c r="BL391" i="1"/>
  <c r="BJ456" i="1"/>
  <c r="BL456" i="1"/>
  <c r="BJ452" i="1"/>
  <c r="BL452" i="1"/>
  <c r="BK449" i="1"/>
  <c r="BL449" i="1"/>
  <c r="BK448" i="1"/>
  <c r="BL448" i="1"/>
  <c r="BL480" i="1"/>
  <c r="BL476" i="1"/>
  <c r="BL472" i="1"/>
  <c r="BL468" i="1"/>
  <c r="BL464" i="1"/>
  <c r="BL460" i="1"/>
  <c r="BL455" i="1"/>
  <c r="BL450" i="1"/>
  <c r="BL442" i="1"/>
  <c r="BL434" i="1"/>
  <c r="BL418" i="1"/>
  <c r="BL402" i="1"/>
  <c r="BL386" i="1"/>
  <c r="BL370" i="1"/>
  <c r="BL354" i="1"/>
  <c r="BL336" i="1"/>
  <c r="BL315" i="1"/>
  <c r="BL272" i="1"/>
  <c r="BL251" i="1"/>
  <c r="BL208" i="1"/>
  <c r="BL187" i="1"/>
  <c r="BL60" i="1"/>
  <c r="BL28" i="1"/>
  <c r="BK169" i="1"/>
  <c r="BL169" i="1"/>
  <c r="BJ64" i="1"/>
  <c r="BL64" i="1"/>
  <c r="BK55" i="1"/>
  <c r="BL55" i="1"/>
  <c r="BJ32" i="1"/>
  <c r="BL32" i="1"/>
  <c r="BK31" i="1"/>
  <c r="BL31" i="1"/>
  <c r="BL479" i="1"/>
  <c r="BL475" i="1"/>
  <c r="BL471" i="1"/>
  <c r="BL467" i="1"/>
  <c r="BL463" i="1"/>
  <c r="BL459" i="1"/>
  <c r="BL454" i="1"/>
  <c r="BL447" i="1"/>
  <c r="BL439" i="1"/>
  <c r="BL430" i="1"/>
  <c r="BL414" i="1"/>
  <c r="BL398" i="1"/>
  <c r="BL382" i="1"/>
  <c r="BL366" i="1"/>
  <c r="BL350" i="1"/>
  <c r="BL331" i="1"/>
  <c r="BL288" i="1"/>
  <c r="BL267" i="1"/>
  <c r="BL246" i="1"/>
  <c r="BL224" i="1"/>
  <c r="BL203" i="1"/>
  <c r="BL182" i="1"/>
  <c r="BL160" i="1"/>
  <c r="BL52" i="1"/>
  <c r="BK15" i="1"/>
  <c r="BL15" i="1"/>
  <c r="BK184" i="1"/>
  <c r="BL184" i="1"/>
  <c r="BK54" i="1"/>
  <c r="BL54" i="1"/>
  <c r="BJ48" i="1"/>
  <c r="BL48" i="1"/>
  <c r="BJ40" i="1"/>
  <c r="BL40" i="1"/>
  <c r="BK297" i="1"/>
  <c r="BL297" i="1"/>
  <c r="BL26" i="1"/>
  <c r="BK14" i="1"/>
  <c r="BL14" i="1"/>
  <c r="BL10" i="1"/>
  <c r="BK6" i="1"/>
  <c r="BL6" i="1"/>
  <c r="BL478" i="1"/>
  <c r="BL474" i="1"/>
  <c r="BL470" i="1"/>
  <c r="BL466" i="1"/>
  <c r="BL462" i="1"/>
  <c r="BL458" i="1"/>
  <c r="BL453" i="1"/>
  <c r="BL446" i="1"/>
  <c r="BL438" i="1"/>
  <c r="BL426" i="1"/>
  <c r="BL410" i="1"/>
  <c r="BL394" i="1"/>
  <c r="BL378" i="1"/>
  <c r="BL362" i="1"/>
  <c r="BL346" i="1"/>
  <c r="BL304" i="1"/>
  <c r="BL283" i="1"/>
  <c r="BL240" i="1"/>
  <c r="BL219" i="1"/>
  <c r="BL44" i="1"/>
  <c r="BL4" i="1"/>
  <c r="BJ103" i="1"/>
  <c r="BK103" i="1"/>
  <c r="BJ74" i="1"/>
  <c r="BK74" i="1"/>
  <c r="BJ73" i="1"/>
  <c r="BK73" i="1"/>
  <c r="BJ72" i="1"/>
  <c r="BK72" i="1"/>
  <c r="BJ71" i="1"/>
  <c r="BK71" i="1"/>
  <c r="BJ70" i="1"/>
  <c r="BK70" i="1"/>
  <c r="BJ69" i="1"/>
  <c r="BK69" i="1"/>
  <c r="BJ16" i="1"/>
  <c r="BK16" i="1"/>
  <c r="BJ12" i="1"/>
  <c r="BK12" i="1"/>
  <c r="BJ8" i="1"/>
  <c r="BK8" i="1"/>
  <c r="BJ27" i="1"/>
  <c r="BK27" i="1"/>
  <c r="BJ176" i="1"/>
  <c r="BK176" i="1"/>
  <c r="BJ175" i="1"/>
  <c r="BK175" i="1"/>
  <c r="BJ174" i="1"/>
  <c r="BK174" i="1"/>
  <c r="BJ173" i="1"/>
  <c r="BK173" i="1"/>
  <c r="BJ172" i="1"/>
  <c r="BK172" i="1"/>
  <c r="BJ170" i="1"/>
  <c r="BK170" i="1"/>
  <c r="BJ162" i="1"/>
  <c r="BK162" i="1"/>
  <c r="BJ161" i="1"/>
  <c r="BK161" i="1"/>
  <c r="BJ159" i="1"/>
  <c r="BK159" i="1"/>
  <c r="BJ158" i="1"/>
  <c r="BK158" i="1"/>
  <c r="BJ157" i="1"/>
  <c r="BK157" i="1"/>
  <c r="BJ156" i="1"/>
  <c r="BK156" i="1"/>
  <c r="BJ155" i="1"/>
  <c r="BK155" i="1"/>
  <c r="BJ153" i="1"/>
  <c r="BK153" i="1"/>
  <c r="BJ151" i="1"/>
  <c r="BK151" i="1"/>
  <c r="BJ150" i="1"/>
  <c r="BK150" i="1"/>
  <c r="BJ149" i="1"/>
  <c r="BK149" i="1"/>
  <c r="BJ148" i="1"/>
  <c r="BK148" i="1"/>
  <c r="BJ147" i="1"/>
  <c r="BK147" i="1"/>
  <c r="BJ146" i="1"/>
  <c r="BK146" i="1"/>
  <c r="BJ145" i="1"/>
  <c r="BK145" i="1"/>
  <c r="BJ144" i="1"/>
  <c r="BK144" i="1"/>
  <c r="BJ143" i="1"/>
  <c r="BK143" i="1"/>
  <c r="BJ142" i="1"/>
  <c r="BK142" i="1"/>
  <c r="BJ141" i="1"/>
  <c r="BK141" i="1"/>
  <c r="BJ131" i="1"/>
  <c r="BK131" i="1"/>
  <c r="BJ130" i="1"/>
  <c r="BK130" i="1"/>
  <c r="BJ129" i="1"/>
  <c r="BK129" i="1"/>
  <c r="BJ128" i="1"/>
  <c r="BK128" i="1"/>
  <c r="BJ127" i="1"/>
  <c r="BK127" i="1"/>
  <c r="BJ126" i="1"/>
  <c r="BK126" i="1"/>
  <c r="BJ125" i="1"/>
  <c r="BK125" i="1"/>
  <c r="BJ124" i="1"/>
  <c r="BK124" i="1"/>
  <c r="BJ123" i="1"/>
  <c r="BK123" i="1"/>
  <c r="BJ122" i="1"/>
  <c r="BK122" i="1"/>
  <c r="BJ121" i="1"/>
  <c r="BK121" i="1"/>
  <c r="BJ120" i="1"/>
  <c r="BK120" i="1"/>
  <c r="BJ119" i="1"/>
  <c r="BK119" i="1"/>
  <c r="BJ118" i="1"/>
  <c r="BK118" i="1"/>
  <c r="BJ117" i="1"/>
  <c r="BK117" i="1"/>
  <c r="BJ116" i="1"/>
  <c r="BK116" i="1"/>
  <c r="BJ115" i="1"/>
  <c r="BK115" i="1"/>
  <c r="BJ114" i="1"/>
  <c r="BK114" i="1"/>
  <c r="BJ112" i="1"/>
  <c r="BK112" i="1"/>
  <c r="BJ111" i="1"/>
  <c r="BK111" i="1"/>
  <c r="BJ110" i="1"/>
  <c r="BK110" i="1"/>
  <c r="BJ109" i="1"/>
  <c r="BK109" i="1"/>
  <c r="BJ108" i="1"/>
  <c r="BK108" i="1"/>
  <c r="BJ107" i="1"/>
  <c r="BK107" i="1"/>
  <c r="BJ106" i="1"/>
  <c r="BK106" i="1"/>
  <c r="BJ105" i="1"/>
  <c r="BK105" i="1"/>
  <c r="BJ104" i="1"/>
  <c r="BK104" i="1"/>
  <c r="BJ102" i="1"/>
  <c r="BK102" i="1"/>
  <c r="BJ101" i="1"/>
  <c r="BK101" i="1"/>
  <c r="BH100" i="1"/>
  <c r="BK100" i="1"/>
  <c r="BJ99" i="1"/>
  <c r="BK99" i="1"/>
  <c r="BJ98" i="1"/>
  <c r="BK98" i="1"/>
  <c r="BJ97" i="1"/>
  <c r="BK97" i="1"/>
  <c r="BJ96" i="1"/>
  <c r="BK96" i="1"/>
  <c r="BJ95" i="1"/>
  <c r="BK95" i="1"/>
  <c r="BJ94" i="1"/>
  <c r="BK94" i="1"/>
  <c r="BJ93" i="1"/>
  <c r="BK93" i="1"/>
  <c r="BJ92" i="1"/>
  <c r="BK92" i="1"/>
  <c r="BJ91" i="1"/>
  <c r="BK91" i="1"/>
  <c r="BJ90" i="1"/>
  <c r="BK90" i="1"/>
  <c r="BJ89" i="1"/>
  <c r="BK89" i="1"/>
  <c r="BJ88" i="1"/>
  <c r="BK88" i="1"/>
  <c r="BJ87" i="1"/>
  <c r="BK87" i="1"/>
  <c r="BJ86" i="1"/>
  <c r="BK86" i="1"/>
  <c r="BJ85" i="1"/>
  <c r="BK85" i="1"/>
  <c r="BI84" i="1"/>
  <c r="BK84" i="1"/>
  <c r="BJ83" i="1"/>
  <c r="BK83" i="1"/>
  <c r="BJ82" i="1"/>
  <c r="BK82" i="1"/>
  <c r="BJ81" i="1"/>
  <c r="BK81" i="1"/>
  <c r="BJ80" i="1"/>
  <c r="BK80" i="1"/>
  <c r="BJ79" i="1"/>
  <c r="BK79" i="1"/>
  <c r="BJ78" i="1"/>
  <c r="BK78" i="1"/>
  <c r="BJ77" i="1"/>
  <c r="BK77" i="1"/>
  <c r="BJ76" i="1"/>
  <c r="BK76" i="1"/>
  <c r="BJ75" i="1"/>
  <c r="BK75" i="1"/>
  <c r="BH68" i="1"/>
  <c r="BK68" i="1"/>
  <c r="BJ67" i="1"/>
  <c r="BK67" i="1"/>
  <c r="BJ66" i="1"/>
  <c r="BK66" i="1"/>
  <c r="BJ24" i="1"/>
  <c r="BK24" i="1"/>
  <c r="BJ20" i="1"/>
  <c r="BK20" i="1"/>
  <c r="BJ183" i="1"/>
  <c r="BK183" i="1"/>
  <c r="BJ181" i="1"/>
  <c r="BK181" i="1"/>
  <c r="BH180" i="1"/>
  <c r="BK180" i="1"/>
  <c r="BJ179" i="1"/>
  <c r="BK179" i="1"/>
  <c r="BJ178" i="1"/>
  <c r="BK178" i="1"/>
  <c r="BJ177" i="1"/>
  <c r="BK177" i="1"/>
  <c r="BJ171" i="1"/>
  <c r="BK171" i="1"/>
  <c r="BJ168" i="1"/>
  <c r="BK168" i="1"/>
  <c r="BJ167" i="1"/>
  <c r="BK167" i="1"/>
  <c r="BJ166" i="1"/>
  <c r="BK166" i="1"/>
  <c r="BJ165" i="1"/>
  <c r="BK165" i="1"/>
  <c r="BJ164" i="1"/>
  <c r="BK164" i="1"/>
  <c r="BJ163" i="1"/>
  <c r="BK163" i="1"/>
  <c r="BJ154" i="1"/>
  <c r="BK154" i="1"/>
  <c r="BJ140" i="1"/>
  <c r="BK140" i="1"/>
  <c r="BJ139" i="1"/>
  <c r="BK139" i="1"/>
  <c r="BJ138" i="1"/>
  <c r="BK138" i="1"/>
  <c r="BJ137" i="1"/>
  <c r="BK137" i="1"/>
  <c r="BJ136" i="1"/>
  <c r="BK136" i="1"/>
  <c r="BJ135" i="1"/>
  <c r="BK135" i="1"/>
  <c r="BJ134" i="1"/>
  <c r="BK134" i="1"/>
  <c r="BJ133" i="1"/>
  <c r="BK133" i="1"/>
  <c r="BH132" i="1"/>
  <c r="BK132" i="1"/>
  <c r="BJ113" i="1"/>
  <c r="BK113" i="1"/>
  <c r="BJ23" i="1"/>
  <c r="BK23" i="1"/>
  <c r="BK19" i="1"/>
  <c r="BJ11" i="1"/>
  <c r="BK11" i="1"/>
  <c r="BJ7" i="1"/>
  <c r="BK7" i="1"/>
  <c r="BK441" i="1"/>
  <c r="BK413" i="1"/>
  <c r="BK385" i="1"/>
  <c r="BK361" i="1"/>
  <c r="BK339" i="1"/>
  <c r="BK323" i="1"/>
  <c r="BK307" i="1"/>
  <c r="BK299" i="1"/>
  <c r="BK291" i="1"/>
  <c r="BK275" i="1"/>
  <c r="BK259" i="1"/>
  <c r="BK243" i="1"/>
  <c r="BK227" i="1"/>
  <c r="BK196" i="1"/>
  <c r="BK52" i="1"/>
  <c r="BK36" i="1"/>
  <c r="BJ65" i="1"/>
  <c r="BK65" i="1"/>
  <c r="BJ62" i="1"/>
  <c r="BK62" i="1"/>
  <c r="BJ58" i="1"/>
  <c r="BK58" i="1"/>
  <c r="BJ47" i="1"/>
  <c r="BK47" i="1"/>
  <c r="BJ43" i="1"/>
  <c r="BK43" i="1"/>
  <c r="BJ38" i="1"/>
  <c r="BK38" i="1"/>
  <c r="BJ293" i="1"/>
  <c r="BK293" i="1"/>
  <c r="BJ290" i="1"/>
  <c r="BK290" i="1"/>
  <c r="BJ289" i="1"/>
  <c r="BK289" i="1"/>
  <c r="BJ286" i="1"/>
  <c r="BK286" i="1"/>
  <c r="BJ285" i="1"/>
  <c r="BK285" i="1"/>
  <c r="BJ282" i="1"/>
  <c r="BK282" i="1"/>
  <c r="BJ278" i="1"/>
  <c r="BK278" i="1"/>
  <c r="BJ274" i="1"/>
  <c r="BK274" i="1"/>
  <c r="BJ273" i="1"/>
  <c r="BK273" i="1"/>
  <c r="BJ270" i="1"/>
  <c r="BK270" i="1"/>
  <c r="BJ269" i="1"/>
  <c r="BK269" i="1"/>
  <c r="BJ266" i="1"/>
  <c r="BK266" i="1"/>
  <c r="BJ262" i="1"/>
  <c r="BK262" i="1"/>
  <c r="BJ258" i="1"/>
  <c r="BK258" i="1"/>
  <c r="BJ257" i="1"/>
  <c r="BK257" i="1"/>
  <c r="BJ253" i="1"/>
  <c r="BK253" i="1"/>
  <c r="BJ242" i="1"/>
  <c r="BK242" i="1"/>
  <c r="BJ241" i="1"/>
  <c r="BK241" i="1"/>
  <c r="BJ238" i="1"/>
  <c r="BK238" i="1"/>
  <c r="BJ237" i="1"/>
  <c r="BK237" i="1"/>
  <c r="BJ234" i="1"/>
  <c r="BK234" i="1"/>
  <c r="BJ230" i="1"/>
  <c r="BK230" i="1"/>
  <c r="BJ226" i="1"/>
  <c r="BK226" i="1"/>
  <c r="BJ225" i="1"/>
  <c r="BK225" i="1"/>
  <c r="BJ222" i="1"/>
  <c r="BK222" i="1"/>
  <c r="BJ221" i="1"/>
  <c r="BK221" i="1"/>
  <c r="BJ218" i="1"/>
  <c r="BK218" i="1"/>
  <c r="BJ214" i="1"/>
  <c r="BK214" i="1"/>
  <c r="BJ210" i="1"/>
  <c r="BK210" i="1"/>
  <c r="BJ209" i="1"/>
  <c r="BK209" i="1"/>
  <c r="BJ205" i="1"/>
  <c r="BK205" i="1"/>
  <c r="BJ199" i="1"/>
  <c r="BK199" i="1"/>
  <c r="BJ198" i="1"/>
  <c r="BK198" i="1"/>
  <c r="BJ195" i="1"/>
  <c r="BK195" i="1"/>
  <c r="BJ194" i="1"/>
  <c r="BK194" i="1"/>
  <c r="BJ193" i="1"/>
  <c r="BK193" i="1"/>
  <c r="BJ190" i="1"/>
  <c r="BK190" i="1"/>
  <c r="BJ189" i="1"/>
  <c r="BK189" i="1"/>
  <c r="BJ186" i="1"/>
  <c r="BK186" i="1"/>
  <c r="BJ322" i="1"/>
  <c r="BK322" i="1"/>
  <c r="BJ321" i="1"/>
  <c r="BK321" i="1"/>
  <c r="BJ318" i="1"/>
  <c r="BK318" i="1"/>
  <c r="BJ317" i="1"/>
  <c r="BK317" i="1"/>
  <c r="BJ314" i="1"/>
  <c r="BK314" i="1"/>
  <c r="BJ310" i="1"/>
  <c r="BK310" i="1"/>
  <c r="BJ306" i="1"/>
  <c r="BK306" i="1"/>
  <c r="BJ305" i="1"/>
  <c r="BK305" i="1"/>
  <c r="BJ302" i="1"/>
  <c r="BK302" i="1"/>
  <c r="BJ301" i="1"/>
  <c r="BK301" i="1"/>
  <c r="BJ342" i="1"/>
  <c r="BK342" i="1"/>
  <c r="BJ338" i="1"/>
  <c r="BK338" i="1"/>
  <c r="BJ337" i="1"/>
  <c r="BK337" i="1"/>
  <c r="BJ334" i="1"/>
  <c r="BK334" i="1"/>
  <c r="BJ333" i="1"/>
  <c r="BK333" i="1"/>
  <c r="BJ330" i="1"/>
  <c r="BK330" i="1"/>
  <c r="BJ326" i="1"/>
  <c r="BK326" i="1"/>
  <c r="BK480" i="1"/>
  <c r="BK476" i="1"/>
  <c r="BK472" i="1"/>
  <c r="BK468" i="1"/>
  <c r="BK464" i="1"/>
  <c r="BK456" i="1"/>
  <c r="BK452" i="1"/>
  <c r="BK444" i="1"/>
  <c r="BK440" i="1"/>
  <c r="BK436" i="1"/>
  <c r="BK432" i="1"/>
  <c r="BK428" i="1"/>
  <c r="BK424" i="1"/>
  <c r="BK420" i="1"/>
  <c r="BK416" i="1"/>
  <c r="BK412" i="1"/>
  <c r="BK408" i="1"/>
  <c r="BK404" i="1"/>
  <c r="BK400" i="1"/>
  <c r="BK396" i="1"/>
  <c r="BK392" i="1"/>
  <c r="BK388" i="1"/>
  <c r="BK384" i="1"/>
  <c r="BK380" i="1"/>
  <c r="BK376" i="1"/>
  <c r="BK372" i="1"/>
  <c r="BK368" i="1"/>
  <c r="BK364" i="1"/>
  <c r="BK360" i="1"/>
  <c r="BK356" i="1"/>
  <c r="BK352" i="1"/>
  <c r="BK348" i="1"/>
  <c r="BK344" i="1"/>
  <c r="BK328" i="1"/>
  <c r="BK312" i="1"/>
  <c r="BK296" i="1"/>
  <c r="BK280" i="1"/>
  <c r="BK264" i="1"/>
  <c r="BK248" i="1"/>
  <c r="BK232" i="1"/>
  <c r="BK64" i="1"/>
  <c r="BK48" i="1"/>
  <c r="BK32" i="1"/>
  <c r="BJ61" i="1"/>
  <c r="BK61" i="1"/>
  <c r="BJ57" i="1"/>
  <c r="BK57" i="1"/>
  <c r="BJ53" i="1"/>
  <c r="BK53" i="1"/>
  <c r="BJ51" i="1"/>
  <c r="BK51" i="1"/>
  <c r="BJ41" i="1"/>
  <c r="BK41" i="1"/>
  <c r="BJ39" i="1"/>
  <c r="BK39" i="1"/>
  <c r="BJ35" i="1"/>
  <c r="BK35" i="1"/>
  <c r="BJ30" i="1"/>
  <c r="BK30" i="1"/>
  <c r="BJ294" i="1"/>
  <c r="BK294" i="1"/>
  <c r="BJ13" i="1"/>
  <c r="BK13" i="1"/>
  <c r="BJ9" i="1"/>
  <c r="BK9" i="1"/>
  <c r="BJ5" i="1"/>
  <c r="BK5" i="1"/>
  <c r="BK463" i="1"/>
  <c r="BK459" i="1"/>
  <c r="BK455" i="1"/>
  <c r="BK451" i="1"/>
  <c r="BK439" i="1"/>
  <c r="BK435" i="1"/>
  <c r="BK431" i="1"/>
  <c r="BK427" i="1"/>
  <c r="BK423" i="1"/>
  <c r="BK419" i="1"/>
  <c r="BK415" i="1"/>
  <c r="BK403" i="1"/>
  <c r="BK399" i="1"/>
  <c r="BK395" i="1"/>
  <c r="BK391" i="1"/>
  <c r="BK383" i="1"/>
  <c r="BK379" i="1"/>
  <c r="BK375" i="1"/>
  <c r="BK371" i="1"/>
  <c r="BK363" i="1"/>
  <c r="BK359" i="1"/>
  <c r="BK355" i="1"/>
  <c r="BK351" i="1"/>
  <c r="BK347" i="1"/>
  <c r="BK343" i="1"/>
  <c r="BK327" i="1"/>
  <c r="BK311" i="1"/>
  <c r="BK279" i="1"/>
  <c r="BK263" i="1"/>
  <c r="BK247" i="1"/>
  <c r="BK231" i="1"/>
  <c r="BK215" i="1"/>
  <c r="BK204" i="1"/>
  <c r="BK188" i="1"/>
  <c r="BK60" i="1"/>
  <c r="BK44" i="1"/>
  <c r="BK28" i="1"/>
  <c r="BJ63" i="1"/>
  <c r="BK63" i="1"/>
  <c r="BJ59" i="1"/>
  <c r="BK59" i="1"/>
  <c r="BJ50" i="1"/>
  <c r="BK50" i="1"/>
  <c r="BJ49" i="1"/>
  <c r="BK49" i="1"/>
  <c r="BJ46" i="1"/>
  <c r="BK46" i="1"/>
  <c r="BJ45" i="1"/>
  <c r="BK45" i="1"/>
  <c r="BJ42" i="1"/>
  <c r="BK42" i="1"/>
  <c r="BJ37" i="1"/>
  <c r="BK37" i="1"/>
  <c r="BJ34" i="1"/>
  <c r="BK34" i="1"/>
  <c r="BJ29" i="1"/>
  <c r="BK29" i="1"/>
  <c r="BJ25" i="1"/>
  <c r="BK25" i="1"/>
  <c r="BJ21" i="1"/>
  <c r="BK21" i="1"/>
  <c r="BJ17" i="1"/>
  <c r="BK17" i="1"/>
  <c r="BJ26" i="1"/>
  <c r="BK26" i="1"/>
  <c r="BJ22" i="1"/>
  <c r="BK22" i="1"/>
  <c r="BJ18" i="1"/>
  <c r="BK18" i="1"/>
  <c r="BJ10" i="1"/>
  <c r="BK10" i="1"/>
  <c r="BK398" i="1"/>
  <c r="BK354" i="1"/>
  <c r="BK332" i="1"/>
  <c r="BK316" i="1"/>
  <c r="BK300" i="1"/>
  <c r="BK284" i="1"/>
  <c r="BK268" i="1"/>
  <c r="BK252" i="1"/>
  <c r="BK236" i="1"/>
  <c r="BK220" i="1"/>
  <c r="BK212" i="1"/>
  <c r="BK200" i="1"/>
  <c r="BK56" i="1"/>
  <c r="BK40" i="1"/>
  <c r="BJ19" i="1"/>
  <c r="BK4" i="1"/>
  <c r="BJ411" i="1"/>
  <c r="BJ407" i="1"/>
  <c r="BJ460" i="1"/>
  <c r="BJ479" i="1"/>
  <c r="BJ15" i="1"/>
  <c r="BJ448" i="1"/>
  <c r="BI169" i="1"/>
  <c r="BJ169" i="1"/>
  <c r="BH160" i="1"/>
  <c r="BJ160" i="1"/>
  <c r="BI55" i="1"/>
  <c r="BJ55" i="1"/>
  <c r="BI295" i="1"/>
  <c r="BJ295" i="1"/>
  <c r="BH281" i="1"/>
  <c r="BJ281" i="1"/>
  <c r="BH277" i="1"/>
  <c r="BJ277" i="1"/>
  <c r="BH272" i="1"/>
  <c r="BJ272" i="1"/>
  <c r="BH249" i="1"/>
  <c r="BJ249" i="1"/>
  <c r="BI246" i="1"/>
  <c r="BJ246" i="1"/>
  <c r="BI233" i="1"/>
  <c r="BJ233" i="1"/>
  <c r="BI213" i="1"/>
  <c r="BJ213" i="1"/>
  <c r="BI207" i="1"/>
  <c r="BJ207" i="1"/>
  <c r="BH203" i="1"/>
  <c r="BJ203" i="1"/>
  <c r="BH201" i="1"/>
  <c r="BJ201" i="1"/>
  <c r="BH192" i="1"/>
  <c r="BJ192" i="1"/>
  <c r="BH313" i="1"/>
  <c r="BJ313" i="1"/>
  <c r="BH308" i="1"/>
  <c r="BJ308" i="1"/>
  <c r="BH304" i="1"/>
  <c r="BJ304" i="1"/>
  <c r="BH389" i="1"/>
  <c r="BJ389" i="1"/>
  <c r="BH386" i="1"/>
  <c r="BJ386" i="1"/>
  <c r="BI382" i="1"/>
  <c r="BJ382" i="1"/>
  <c r="BH377" i="1"/>
  <c r="BJ377" i="1"/>
  <c r="BI365" i="1"/>
  <c r="BJ365" i="1"/>
  <c r="BH350" i="1"/>
  <c r="BJ350" i="1"/>
  <c r="BH346" i="1"/>
  <c r="BJ346" i="1"/>
  <c r="BH329" i="1"/>
  <c r="BJ329" i="1"/>
  <c r="BH325" i="1"/>
  <c r="BJ325" i="1"/>
  <c r="BH437" i="1"/>
  <c r="BJ437" i="1"/>
  <c r="BH421" i="1"/>
  <c r="BJ421" i="1"/>
  <c r="BJ392" i="1"/>
  <c r="BJ344" i="1"/>
  <c r="BJ212" i="1"/>
  <c r="BJ180" i="1"/>
  <c r="BJ84" i="1"/>
  <c r="BJ339" i="1"/>
  <c r="BI184" i="1"/>
  <c r="BJ184" i="1"/>
  <c r="BI54" i="1"/>
  <c r="BJ54" i="1"/>
  <c r="BI31" i="1"/>
  <c r="BJ31" i="1"/>
  <c r="BH297" i="1"/>
  <c r="BJ297" i="1"/>
  <c r="BI292" i="1"/>
  <c r="BJ292" i="1"/>
  <c r="BH288" i="1"/>
  <c r="BJ288" i="1"/>
  <c r="BH287" i="1"/>
  <c r="BJ287" i="1"/>
  <c r="BH276" i="1"/>
  <c r="BJ276" i="1"/>
  <c r="BH267" i="1"/>
  <c r="BJ267" i="1"/>
  <c r="BI261" i="1"/>
  <c r="BJ261" i="1"/>
  <c r="BH260" i="1"/>
  <c r="BJ260" i="1"/>
  <c r="BH255" i="1"/>
  <c r="BJ255" i="1"/>
  <c r="BH251" i="1"/>
  <c r="BJ251" i="1"/>
  <c r="BH245" i="1"/>
  <c r="BJ245" i="1"/>
  <c r="BH244" i="1"/>
  <c r="BJ244" i="1"/>
  <c r="BH239" i="1"/>
  <c r="BJ239" i="1"/>
  <c r="BI229" i="1"/>
  <c r="BJ229" i="1"/>
  <c r="BH224" i="1"/>
  <c r="BJ224" i="1"/>
  <c r="BH223" i="1"/>
  <c r="BJ223" i="1"/>
  <c r="BH217" i="1"/>
  <c r="BJ217" i="1"/>
  <c r="BI216" i="1"/>
  <c r="BJ216" i="1"/>
  <c r="BI211" i="1"/>
  <c r="BJ211" i="1"/>
  <c r="BI206" i="1"/>
  <c r="BJ206" i="1"/>
  <c r="BI202" i="1"/>
  <c r="BJ202" i="1"/>
  <c r="BH197" i="1"/>
  <c r="BJ197" i="1"/>
  <c r="BH187" i="1"/>
  <c r="BJ187" i="1"/>
  <c r="BH324" i="1"/>
  <c r="BJ324" i="1"/>
  <c r="BH320" i="1"/>
  <c r="BJ320" i="1"/>
  <c r="BH319" i="1"/>
  <c r="BJ319" i="1"/>
  <c r="BH315" i="1"/>
  <c r="BJ315" i="1"/>
  <c r="BH309" i="1"/>
  <c r="BJ309" i="1"/>
  <c r="BH381" i="1"/>
  <c r="BJ381" i="1"/>
  <c r="BH378" i="1"/>
  <c r="BJ378" i="1"/>
  <c r="BI374" i="1"/>
  <c r="BJ374" i="1"/>
  <c r="BH370" i="1"/>
  <c r="BJ370" i="1"/>
  <c r="BH366" i="1"/>
  <c r="BJ366" i="1"/>
  <c r="BH362" i="1"/>
  <c r="BJ362" i="1"/>
  <c r="BH358" i="1"/>
  <c r="BJ358" i="1"/>
  <c r="BI357" i="1"/>
  <c r="BJ357" i="1"/>
  <c r="BH353" i="1"/>
  <c r="BJ353" i="1"/>
  <c r="BI345" i="1"/>
  <c r="BJ345" i="1"/>
  <c r="BH340" i="1"/>
  <c r="BJ340" i="1"/>
  <c r="BH336" i="1"/>
  <c r="BJ336" i="1"/>
  <c r="BH335" i="1"/>
  <c r="BJ335" i="1"/>
  <c r="BI446" i="1"/>
  <c r="BJ446" i="1"/>
  <c r="BH445" i="1"/>
  <c r="BJ445" i="1"/>
  <c r="BH442" i="1"/>
  <c r="BJ442" i="1"/>
  <c r="BH438" i="1"/>
  <c r="BJ438" i="1"/>
  <c r="BH434" i="1"/>
  <c r="BJ434" i="1"/>
  <c r="BH433" i="1"/>
  <c r="BJ433" i="1"/>
  <c r="BH430" i="1"/>
  <c r="BJ430" i="1"/>
  <c r="BH425" i="1"/>
  <c r="BJ425" i="1"/>
  <c r="BH422" i="1"/>
  <c r="BJ422" i="1"/>
  <c r="BH418" i="1"/>
  <c r="BJ418" i="1"/>
  <c r="BH410" i="1"/>
  <c r="BJ410" i="1"/>
  <c r="BH409" i="1"/>
  <c r="BJ409" i="1"/>
  <c r="BH405" i="1"/>
  <c r="BJ405" i="1"/>
  <c r="BH402" i="1"/>
  <c r="BJ402" i="1"/>
  <c r="BH397" i="1"/>
  <c r="BJ397" i="1"/>
  <c r="BH454" i="1"/>
  <c r="BJ454" i="1"/>
  <c r="BI447" i="1"/>
  <c r="BJ447" i="1"/>
  <c r="BH462" i="1"/>
  <c r="BJ462" i="1"/>
  <c r="BH458" i="1"/>
  <c r="BJ458" i="1"/>
  <c r="BH457" i="1"/>
  <c r="BJ457" i="1"/>
  <c r="BI475" i="1"/>
  <c r="BJ475" i="1"/>
  <c r="BH474" i="1"/>
  <c r="BJ474" i="1"/>
  <c r="BH473" i="1"/>
  <c r="BJ473" i="1"/>
  <c r="BH471" i="1"/>
  <c r="BJ471" i="1"/>
  <c r="BH470" i="1"/>
  <c r="BJ470" i="1"/>
  <c r="BH469" i="1"/>
  <c r="BJ469" i="1"/>
  <c r="BH467" i="1"/>
  <c r="BJ467" i="1"/>
  <c r="BH466" i="1"/>
  <c r="BJ466" i="1"/>
  <c r="BH465" i="1"/>
  <c r="BJ465" i="1"/>
  <c r="BH477" i="1"/>
  <c r="BJ477" i="1"/>
  <c r="BH478" i="1"/>
  <c r="BJ478" i="1"/>
  <c r="BJ480" i="1"/>
  <c r="BJ312" i="1"/>
  <c r="BJ227" i="1"/>
  <c r="BJ196" i="1"/>
  <c r="BJ132" i="1"/>
  <c r="BJ100" i="1"/>
  <c r="BJ68" i="1"/>
  <c r="BJ36" i="1"/>
  <c r="BI182" i="1"/>
  <c r="BJ182" i="1"/>
  <c r="BI152" i="1"/>
  <c r="BJ152" i="1"/>
  <c r="BI33" i="1"/>
  <c r="BJ33" i="1"/>
  <c r="BI298" i="1"/>
  <c r="BJ298" i="1"/>
  <c r="BI283" i="1"/>
  <c r="BJ283" i="1"/>
  <c r="BH271" i="1"/>
  <c r="BJ271" i="1"/>
  <c r="BH265" i="1"/>
  <c r="BJ265" i="1"/>
  <c r="BH256" i="1"/>
  <c r="BJ256" i="1"/>
  <c r="BI254" i="1"/>
  <c r="BJ254" i="1"/>
  <c r="BI250" i="1"/>
  <c r="BJ250" i="1"/>
  <c r="BH240" i="1"/>
  <c r="BJ240" i="1"/>
  <c r="BI235" i="1"/>
  <c r="BJ235" i="1"/>
  <c r="BI228" i="1"/>
  <c r="BJ228" i="1"/>
  <c r="BH219" i="1"/>
  <c r="BJ219" i="1"/>
  <c r="BH208" i="1"/>
  <c r="BJ208" i="1"/>
  <c r="BH191" i="1"/>
  <c r="BJ191" i="1"/>
  <c r="BH185" i="1"/>
  <c r="BJ185" i="1"/>
  <c r="BH303" i="1"/>
  <c r="BJ303" i="1"/>
  <c r="BH390" i="1"/>
  <c r="BJ390" i="1"/>
  <c r="BI387" i="1"/>
  <c r="BJ387" i="1"/>
  <c r="BH373" i="1"/>
  <c r="BJ373" i="1"/>
  <c r="BH369" i="1"/>
  <c r="BJ369" i="1"/>
  <c r="BI367" i="1"/>
  <c r="BJ367" i="1"/>
  <c r="BI349" i="1"/>
  <c r="BJ349" i="1"/>
  <c r="BI341" i="1"/>
  <c r="BJ341" i="1"/>
  <c r="BH331" i="1"/>
  <c r="BJ331" i="1"/>
  <c r="BI443" i="1"/>
  <c r="BJ443" i="1"/>
  <c r="BH429" i="1"/>
  <c r="BJ429" i="1"/>
  <c r="BH426" i="1"/>
  <c r="BJ426" i="1"/>
  <c r="BH417" i="1"/>
  <c r="BJ417" i="1"/>
  <c r="BH414" i="1"/>
  <c r="BJ414" i="1"/>
  <c r="BH406" i="1"/>
  <c r="BJ406" i="1"/>
  <c r="BH401" i="1"/>
  <c r="BJ401" i="1"/>
  <c r="BI394" i="1"/>
  <c r="BJ394" i="1"/>
  <c r="BH393" i="1"/>
  <c r="BJ393" i="1"/>
  <c r="BH453" i="1"/>
  <c r="BJ453" i="1"/>
  <c r="BH450" i="1"/>
  <c r="BJ450" i="1"/>
  <c r="BI449" i="1"/>
  <c r="BJ449" i="1"/>
  <c r="BH461" i="1"/>
  <c r="BJ461" i="1"/>
  <c r="BJ476" i="1"/>
  <c r="BJ428" i="1"/>
  <c r="BJ188" i="1"/>
  <c r="BI14" i="1"/>
  <c r="BJ14" i="1"/>
  <c r="BJ6" i="1"/>
  <c r="BJ4" i="1"/>
  <c r="BI467" i="1"/>
  <c r="BI437" i="1"/>
  <c r="BI405" i="1"/>
  <c r="BI373" i="1"/>
  <c r="BI340" i="1"/>
  <c r="BI287" i="1"/>
  <c r="BI244" i="1"/>
  <c r="BI201" i="1"/>
  <c r="BI461" i="1"/>
  <c r="BI429" i="1"/>
  <c r="BI397" i="1"/>
  <c r="BI329" i="1"/>
  <c r="BI276" i="1"/>
  <c r="BI191" i="1"/>
  <c r="BH385" i="1"/>
  <c r="BI361" i="1"/>
  <c r="BI354" i="1"/>
  <c r="BH441" i="1"/>
  <c r="BH413" i="1"/>
  <c r="BH398" i="1"/>
  <c r="BI479" i="1"/>
  <c r="BI477" i="1"/>
  <c r="BI453" i="1"/>
  <c r="BI421" i="1"/>
  <c r="BI389" i="1"/>
  <c r="BI319" i="1"/>
  <c r="BI265" i="1"/>
  <c r="BI223" i="1"/>
  <c r="BI132" i="1"/>
  <c r="BI473" i="1"/>
  <c r="BI445" i="1"/>
  <c r="BI413" i="1"/>
  <c r="BI381" i="1"/>
  <c r="BI308" i="1"/>
  <c r="BI255" i="1"/>
  <c r="BI212" i="1"/>
  <c r="BH23" i="1"/>
  <c r="BI23" i="1"/>
  <c r="BH8" i="1"/>
  <c r="BI8" i="1"/>
  <c r="BH27" i="1"/>
  <c r="BI27" i="1"/>
  <c r="BH179" i="1"/>
  <c r="BI179" i="1"/>
  <c r="BH174" i="1"/>
  <c r="BI174" i="1"/>
  <c r="BH172" i="1"/>
  <c r="BI172" i="1"/>
  <c r="BH168" i="1"/>
  <c r="BI168" i="1"/>
  <c r="BH165" i="1"/>
  <c r="BI165" i="1"/>
  <c r="BH162" i="1"/>
  <c r="BI162" i="1"/>
  <c r="BH156" i="1"/>
  <c r="BI156" i="1"/>
  <c r="BH153" i="1"/>
  <c r="BI153" i="1"/>
  <c r="BH150" i="1"/>
  <c r="BI150" i="1"/>
  <c r="BH147" i="1"/>
  <c r="BI147" i="1"/>
  <c r="BH146" i="1"/>
  <c r="BI146" i="1"/>
  <c r="BH144" i="1"/>
  <c r="BI144" i="1"/>
  <c r="BH141" i="1"/>
  <c r="BI141" i="1"/>
  <c r="BH138" i="1"/>
  <c r="BI138" i="1"/>
  <c r="BH136" i="1"/>
  <c r="BI136" i="1"/>
  <c r="BH135" i="1"/>
  <c r="BI135" i="1"/>
  <c r="BH134" i="1"/>
  <c r="BI134" i="1"/>
  <c r="BH133" i="1"/>
  <c r="BI133" i="1"/>
  <c r="BH131" i="1"/>
  <c r="BI131" i="1"/>
  <c r="BH128" i="1"/>
  <c r="BI128" i="1"/>
  <c r="BH125" i="1"/>
  <c r="BI125" i="1"/>
  <c r="BH122" i="1"/>
  <c r="BI122" i="1"/>
  <c r="BH121" i="1"/>
  <c r="BI121" i="1"/>
  <c r="BH118" i="1"/>
  <c r="BI118" i="1"/>
  <c r="BH115" i="1"/>
  <c r="BI115" i="1"/>
  <c r="BH111" i="1"/>
  <c r="BI111" i="1"/>
  <c r="BH109" i="1"/>
  <c r="BI109" i="1"/>
  <c r="BH106" i="1"/>
  <c r="BI106" i="1"/>
  <c r="BH105" i="1"/>
  <c r="BI105" i="1"/>
  <c r="BH103" i="1"/>
  <c r="BI103" i="1"/>
  <c r="BH102" i="1"/>
  <c r="BI102" i="1"/>
  <c r="BH97" i="1"/>
  <c r="BI97" i="1"/>
  <c r="BH91" i="1"/>
  <c r="BI91" i="1"/>
  <c r="BH89" i="1"/>
  <c r="BI89" i="1"/>
  <c r="BH87" i="1"/>
  <c r="BI87" i="1"/>
  <c r="BH82" i="1"/>
  <c r="BI82" i="1"/>
  <c r="BH80" i="1"/>
  <c r="BI80" i="1"/>
  <c r="BH78" i="1"/>
  <c r="BI78" i="1"/>
  <c r="BH75" i="1"/>
  <c r="BI75" i="1"/>
  <c r="BH70" i="1"/>
  <c r="BI70" i="1"/>
  <c r="BH65" i="1"/>
  <c r="BI65" i="1"/>
  <c r="BH64" i="1"/>
  <c r="BI64" i="1"/>
  <c r="BH61" i="1"/>
  <c r="BI61" i="1"/>
  <c r="BH59" i="1"/>
  <c r="BI59" i="1"/>
  <c r="BH57" i="1"/>
  <c r="BI57" i="1"/>
  <c r="BH56" i="1"/>
  <c r="BI56" i="1"/>
  <c r="BH53" i="1"/>
  <c r="BI53" i="1"/>
  <c r="BH49" i="1"/>
  <c r="BI49" i="1"/>
  <c r="BH46" i="1"/>
  <c r="BI46" i="1"/>
  <c r="BH42" i="1"/>
  <c r="BI42" i="1"/>
  <c r="BH39" i="1"/>
  <c r="BI39" i="1"/>
  <c r="BH38" i="1"/>
  <c r="BI38" i="1"/>
  <c r="BH35" i="1"/>
  <c r="BI35" i="1"/>
  <c r="BH30" i="1"/>
  <c r="BI30" i="1"/>
  <c r="BH29" i="1"/>
  <c r="BI29" i="1"/>
  <c r="BH28" i="1"/>
  <c r="BI28" i="1"/>
  <c r="BH299" i="1"/>
  <c r="BI299" i="1"/>
  <c r="BH296" i="1"/>
  <c r="BI296" i="1"/>
  <c r="BH294" i="1"/>
  <c r="BI294" i="1"/>
  <c r="BH293" i="1"/>
  <c r="BI293" i="1"/>
  <c r="BI100" i="1"/>
  <c r="BH19" i="1"/>
  <c r="BI19" i="1"/>
  <c r="BH15" i="1"/>
  <c r="BI15" i="1"/>
  <c r="BH7" i="1"/>
  <c r="BI7" i="1"/>
  <c r="BH24" i="1"/>
  <c r="BI24" i="1"/>
  <c r="BH20" i="1"/>
  <c r="BI20" i="1"/>
  <c r="BH12" i="1"/>
  <c r="BI12" i="1"/>
  <c r="BH177" i="1"/>
  <c r="BI177" i="1"/>
  <c r="BH176" i="1"/>
  <c r="BI176" i="1"/>
  <c r="BH173" i="1"/>
  <c r="BI173" i="1"/>
  <c r="BH171" i="1"/>
  <c r="BI171" i="1"/>
  <c r="BH170" i="1"/>
  <c r="BI170" i="1"/>
  <c r="BH166" i="1"/>
  <c r="BI166" i="1"/>
  <c r="BH163" i="1"/>
  <c r="BI163" i="1"/>
  <c r="BH158" i="1"/>
  <c r="BI158" i="1"/>
  <c r="BH155" i="1"/>
  <c r="BI155" i="1"/>
  <c r="BH154" i="1"/>
  <c r="BI154" i="1"/>
  <c r="BH149" i="1"/>
  <c r="BI149" i="1"/>
  <c r="BH145" i="1"/>
  <c r="BI145" i="1"/>
  <c r="BH142" i="1"/>
  <c r="BI142" i="1"/>
  <c r="BH139" i="1"/>
  <c r="BI139" i="1"/>
  <c r="BH130" i="1"/>
  <c r="BI130" i="1"/>
  <c r="BH126" i="1"/>
  <c r="BI126" i="1"/>
  <c r="BH123" i="1"/>
  <c r="BI123" i="1"/>
  <c r="BH119" i="1"/>
  <c r="BI119" i="1"/>
  <c r="BH116" i="1"/>
  <c r="BI116" i="1"/>
  <c r="BH113" i="1"/>
  <c r="BI113" i="1"/>
  <c r="BH108" i="1"/>
  <c r="BI108" i="1"/>
  <c r="BH98" i="1"/>
  <c r="BI98" i="1"/>
  <c r="BH96" i="1"/>
  <c r="BI96" i="1"/>
  <c r="BH77" i="1"/>
  <c r="BI77" i="1"/>
  <c r="BH74" i="1"/>
  <c r="BI74" i="1"/>
  <c r="BH73" i="1"/>
  <c r="BI73" i="1"/>
  <c r="BH69" i="1"/>
  <c r="BI69" i="1"/>
  <c r="BH67" i="1"/>
  <c r="BI67" i="1"/>
  <c r="BH62" i="1"/>
  <c r="BI62" i="1"/>
  <c r="BH58" i="1"/>
  <c r="BI58" i="1"/>
  <c r="BH51" i="1"/>
  <c r="BI51" i="1"/>
  <c r="BH48" i="1"/>
  <c r="BI48" i="1"/>
  <c r="BH47" i="1"/>
  <c r="BI47" i="1"/>
  <c r="BH44" i="1"/>
  <c r="BI44" i="1"/>
  <c r="BH41" i="1"/>
  <c r="BI41" i="1"/>
  <c r="BH40" i="1"/>
  <c r="BI40" i="1"/>
  <c r="BH37" i="1"/>
  <c r="BI37" i="1"/>
  <c r="BH32" i="1"/>
  <c r="BI32" i="1"/>
  <c r="BI180" i="1"/>
  <c r="BI68" i="1"/>
  <c r="BH11" i="1"/>
  <c r="BI11" i="1"/>
  <c r="BH16" i="1"/>
  <c r="BI16" i="1"/>
  <c r="BH183" i="1"/>
  <c r="BI183" i="1"/>
  <c r="BH181" i="1"/>
  <c r="BI181" i="1"/>
  <c r="BH178" i="1"/>
  <c r="BI178" i="1"/>
  <c r="BH175" i="1"/>
  <c r="BI175" i="1"/>
  <c r="BH167" i="1"/>
  <c r="BI167" i="1"/>
  <c r="BH164" i="1"/>
  <c r="BI164" i="1"/>
  <c r="BH161" i="1"/>
  <c r="BI161" i="1"/>
  <c r="BH159" i="1"/>
  <c r="BI159" i="1"/>
  <c r="BH157" i="1"/>
  <c r="BI157" i="1"/>
  <c r="BH151" i="1"/>
  <c r="BI151" i="1"/>
  <c r="BH148" i="1"/>
  <c r="BI148" i="1"/>
  <c r="BH143" i="1"/>
  <c r="BI143" i="1"/>
  <c r="BH140" i="1"/>
  <c r="BI140" i="1"/>
  <c r="BH137" i="1"/>
  <c r="BI137" i="1"/>
  <c r="BH129" i="1"/>
  <c r="BI129" i="1"/>
  <c r="BH127" i="1"/>
  <c r="BI127" i="1"/>
  <c r="BH124" i="1"/>
  <c r="BI124" i="1"/>
  <c r="BH120" i="1"/>
  <c r="BI120" i="1"/>
  <c r="BH117" i="1"/>
  <c r="BI117" i="1"/>
  <c r="BH114" i="1"/>
  <c r="BI114" i="1"/>
  <c r="BH112" i="1"/>
  <c r="BI112" i="1"/>
  <c r="BH110" i="1"/>
  <c r="BI110" i="1"/>
  <c r="BH107" i="1"/>
  <c r="BI107" i="1"/>
  <c r="BH104" i="1"/>
  <c r="BI104" i="1"/>
  <c r="BH101" i="1"/>
  <c r="BI101" i="1"/>
  <c r="BH99" i="1"/>
  <c r="BI99" i="1"/>
  <c r="BH95" i="1"/>
  <c r="BI95" i="1"/>
  <c r="BH94" i="1"/>
  <c r="BI94" i="1"/>
  <c r="BH93" i="1"/>
  <c r="BI93" i="1"/>
  <c r="BH92" i="1"/>
  <c r="BI92" i="1"/>
  <c r="BH90" i="1"/>
  <c r="BI90" i="1"/>
  <c r="BH88" i="1"/>
  <c r="BI88" i="1"/>
  <c r="BH86" i="1"/>
  <c r="BI86" i="1"/>
  <c r="BH85" i="1"/>
  <c r="BI85" i="1"/>
  <c r="BH83" i="1"/>
  <c r="BI83" i="1"/>
  <c r="BH81" i="1"/>
  <c r="BI81" i="1"/>
  <c r="BH79" i="1"/>
  <c r="BI79" i="1"/>
  <c r="BH76" i="1"/>
  <c r="BI76" i="1"/>
  <c r="BH72" i="1"/>
  <c r="BI72" i="1"/>
  <c r="BH71" i="1"/>
  <c r="BI71" i="1"/>
  <c r="BH66" i="1"/>
  <c r="BI66" i="1"/>
  <c r="BH63" i="1"/>
  <c r="BI63" i="1"/>
  <c r="BH60" i="1"/>
  <c r="BI60" i="1"/>
  <c r="BH52" i="1"/>
  <c r="BI52" i="1"/>
  <c r="BH50" i="1"/>
  <c r="BI50" i="1"/>
  <c r="BH45" i="1"/>
  <c r="BI45" i="1"/>
  <c r="BH43" i="1"/>
  <c r="BI43" i="1"/>
  <c r="BH34" i="1"/>
  <c r="BI34" i="1"/>
  <c r="BH300" i="1"/>
  <c r="BI300" i="1"/>
  <c r="BI297" i="1"/>
  <c r="BI160" i="1"/>
  <c r="BI36" i="1"/>
  <c r="BH290" i="1"/>
  <c r="BI290" i="1"/>
  <c r="BH285" i="1"/>
  <c r="BI285" i="1"/>
  <c r="BH282" i="1"/>
  <c r="BI282" i="1"/>
  <c r="BH280" i="1"/>
  <c r="BI280" i="1"/>
  <c r="BH279" i="1"/>
  <c r="BI279" i="1"/>
  <c r="BH275" i="1"/>
  <c r="BI275" i="1"/>
  <c r="BH274" i="1"/>
  <c r="BI274" i="1"/>
  <c r="BH273" i="1"/>
  <c r="BI273" i="1"/>
  <c r="BH270" i="1"/>
  <c r="BI270" i="1"/>
  <c r="BH269" i="1"/>
  <c r="BI269" i="1"/>
  <c r="BH268" i="1"/>
  <c r="BI268" i="1"/>
  <c r="BH266" i="1"/>
  <c r="BI266" i="1"/>
  <c r="BH264" i="1"/>
  <c r="BI264" i="1"/>
  <c r="BH263" i="1"/>
  <c r="BI263" i="1"/>
  <c r="BH262" i="1"/>
  <c r="BI262" i="1"/>
  <c r="BH259" i="1"/>
  <c r="BI259" i="1"/>
  <c r="BH258" i="1"/>
  <c r="BI258" i="1"/>
  <c r="BH257" i="1"/>
  <c r="BI257" i="1"/>
  <c r="BH253" i="1"/>
  <c r="BI253" i="1"/>
  <c r="BH252" i="1"/>
  <c r="BI252" i="1"/>
  <c r="BH248" i="1"/>
  <c r="BI248" i="1"/>
  <c r="BH247" i="1"/>
  <c r="BI247" i="1"/>
  <c r="BH243" i="1"/>
  <c r="BI243" i="1"/>
  <c r="BH242" i="1"/>
  <c r="BI242" i="1"/>
  <c r="BH241" i="1"/>
  <c r="BI241" i="1"/>
  <c r="BH238" i="1"/>
  <c r="BI238" i="1"/>
  <c r="BH237" i="1"/>
  <c r="BI237" i="1"/>
  <c r="BH236" i="1"/>
  <c r="BI236" i="1"/>
  <c r="BH234" i="1"/>
  <c r="BI234" i="1"/>
  <c r="BH232" i="1"/>
  <c r="BI232" i="1"/>
  <c r="BH231" i="1"/>
  <c r="BI231" i="1"/>
  <c r="BH230" i="1"/>
  <c r="BI230" i="1"/>
  <c r="BH226" i="1"/>
  <c r="BI226" i="1"/>
  <c r="BH225" i="1"/>
  <c r="BI225" i="1"/>
  <c r="BH222" i="1"/>
  <c r="BI222" i="1"/>
  <c r="BH221" i="1"/>
  <c r="BI221" i="1"/>
  <c r="BH220" i="1"/>
  <c r="BI220" i="1"/>
  <c r="BH218" i="1"/>
  <c r="BI218" i="1"/>
  <c r="BH215" i="1"/>
  <c r="BI215" i="1"/>
  <c r="BH214" i="1"/>
  <c r="BI214" i="1"/>
  <c r="BH210" i="1"/>
  <c r="BI210" i="1"/>
  <c r="BH209" i="1"/>
  <c r="BI209" i="1"/>
  <c r="BH205" i="1"/>
  <c r="BI205" i="1"/>
  <c r="BH204" i="1"/>
  <c r="BI204" i="1"/>
  <c r="BH200" i="1"/>
  <c r="BI200" i="1"/>
  <c r="BH199" i="1"/>
  <c r="BI199" i="1"/>
  <c r="BH198" i="1"/>
  <c r="BI198" i="1"/>
  <c r="BH195" i="1"/>
  <c r="BI195" i="1"/>
  <c r="BH194" i="1"/>
  <c r="BI194" i="1"/>
  <c r="BH193" i="1"/>
  <c r="BI193" i="1"/>
  <c r="BH190" i="1"/>
  <c r="BI190" i="1"/>
  <c r="BH189" i="1"/>
  <c r="BI189" i="1"/>
  <c r="BH186" i="1"/>
  <c r="BI186" i="1"/>
  <c r="BH323" i="1"/>
  <c r="BI323" i="1"/>
  <c r="BH322" i="1"/>
  <c r="BI322" i="1"/>
  <c r="BH321" i="1"/>
  <c r="BI321" i="1"/>
  <c r="BH318" i="1"/>
  <c r="BI318" i="1"/>
  <c r="BH317" i="1"/>
  <c r="BI317" i="1"/>
  <c r="BH316" i="1"/>
  <c r="BI316" i="1"/>
  <c r="BH314" i="1"/>
  <c r="BI314" i="1"/>
  <c r="BH311" i="1"/>
  <c r="BI311" i="1"/>
  <c r="BH310" i="1"/>
  <c r="BI310" i="1"/>
  <c r="BH307" i="1"/>
  <c r="BI307" i="1"/>
  <c r="BH306" i="1"/>
  <c r="BI306" i="1"/>
  <c r="BH305" i="1"/>
  <c r="BI305" i="1"/>
  <c r="BH302" i="1"/>
  <c r="BI302" i="1"/>
  <c r="BH301" i="1"/>
  <c r="BI301" i="1"/>
  <c r="BH388" i="1"/>
  <c r="BI388" i="1"/>
  <c r="BH384" i="1"/>
  <c r="BI384" i="1"/>
  <c r="BH383" i="1"/>
  <c r="BI383" i="1"/>
  <c r="BH380" i="1"/>
  <c r="BI380" i="1"/>
  <c r="BH379" i="1"/>
  <c r="BI379" i="1"/>
  <c r="BH376" i="1"/>
  <c r="BI376" i="1"/>
  <c r="BH375" i="1"/>
  <c r="BI375" i="1"/>
  <c r="BH372" i="1"/>
  <c r="BI372" i="1"/>
  <c r="BH371" i="1"/>
  <c r="BI371" i="1"/>
  <c r="BH368" i="1"/>
  <c r="BI368" i="1"/>
  <c r="BH364" i="1"/>
  <c r="BI364" i="1"/>
  <c r="BH363" i="1"/>
  <c r="BI363" i="1"/>
  <c r="BH360" i="1"/>
  <c r="BI360" i="1"/>
  <c r="BH359" i="1"/>
  <c r="BI359" i="1"/>
  <c r="BH356" i="1"/>
  <c r="BI356" i="1"/>
  <c r="BH355" i="1"/>
  <c r="BI355" i="1"/>
  <c r="BH352" i="1"/>
  <c r="BI352" i="1"/>
  <c r="BH351" i="1"/>
  <c r="BI351" i="1"/>
  <c r="BH348" i="1"/>
  <c r="BI348" i="1"/>
  <c r="BH347" i="1"/>
  <c r="BI347" i="1"/>
  <c r="BH343" i="1"/>
  <c r="BI343" i="1"/>
  <c r="BH342" i="1"/>
  <c r="BI342" i="1"/>
  <c r="BH338" i="1"/>
  <c r="BI338" i="1"/>
  <c r="BH337" i="1"/>
  <c r="BI337" i="1"/>
  <c r="BH334" i="1"/>
  <c r="BI334" i="1"/>
  <c r="BH333" i="1"/>
  <c r="BI333" i="1"/>
  <c r="BH332" i="1"/>
  <c r="BI332" i="1"/>
  <c r="BH330" i="1"/>
  <c r="BI330" i="1"/>
  <c r="BH328" i="1"/>
  <c r="BI328" i="1"/>
  <c r="BH327" i="1"/>
  <c r="BI327" i="1"/>
  <c r="BH326" i="1"/>
  <c r="BI326" i="1"/>
  <c r="BH444" i="1"/>
  <c r="BI444" i="1"/>
  <c r="BH440" i="1"/>
  <c r="BI440" i="1"/>
  <c r="BH439" i="1"/>
  <c r="BI439" i="1"/>
  <c r="BH436" i="1"/>
  <c r="BI436" i="1"/>
  <c r="BH435" i="1"/>
  <c r="BI435" i="1"/>
  <c r="BH432" i="1"/>
  <c r="BI432" i="1"/>
  <c r="BH431" i="1"/>
  <c r="BI431" i="1"/>
  <c r="BH427" i="1"/>
  <c r="BI427" i="1"/>
  <c r="BH424" i="1"/>
  <c r="BI424" i="1"/>
  <c r="BH423" i="1"/>
  <c r="BI423" i="1"/>
  <c r="BH420" i="1"/>
  <c r="BI420" i="1"/>
  <c r="BH419" i="1"/>
  <c r="BI419" i="1"/>
  <c r="BH416" i="1"/>
  <c r="BI416" i="1"/>
  <c r="BH415" i="1"/>
  <c r="BI415" i="1"/>
  <c r="BH412" i="1"/>
  <c r="BI412" i="1"/>
  <c r="BH411" i="1"/>
  <c r="BI411" i="1"/>
  <c r="BH408" i="1"/>
  <c r="BI408" i="1"/>
  <c r="BH407" i="1"/>
  <c r="BI407" i="1"/>
  <c r="BH404" i="1"/>
  <c r="BI404" i="1"/>
  <c r="BH403" i="1"/>
  <c r="BI403" i="1"/>
  <c r="BH400" i="1"/>
  <c r="BI400" i="1"/>
  <c r="BH399" i="1"/>
  <c r="BI399" i="1"/>
  <c r="BH396" i="1"/>
  <c r="BI396" i="1"/>
  <c r="BH395" i="1"/>
  <c r="BI395" i="1"/>
  <c r="BH391" i="1"/>
  <c r="BI391" i="1"/>
  <c r="BH456" i="1"/>
  <c r="BI456" i="1"/>
  <c r="BH455" i="1"/>
  <c r="BI455" i="1"/>
  <c r="BH452" i="1"/>
  <c r="BI452" i="1"/>
  <c r="BH451" i="1"/>
  <c r="BI451" i="1"/>
  <c r="BH448" i="1"/>
  <c r="BI448" i="1"/>
  <c r="BH463" i="1"/>
  <c r="BI463" i="1"/>
  <c r="BH460" i="1"/>
  <c r="BI460" i="1"/>
  <c r="BH459" i="1"/>
  <c r="BI459" i="1"/>
  <c r="BH472" i="1"/>
  <c r="BI472" i="1"/>
  <c r="BH468" i="1"/>
  <c r="BI468" i="1"/>
  <c r="BH464" i="1"/>
  <c r="BI464" i="1"/>
  <c r="BI480" i="1"/>
  <c r="BI476" i="1"/>
  <c r="BI471" i="1"/>
  <c r="BI466" i="1"/>
  <c r="BI458" i="1"/>
  <c r="BI450" i="1"/>
  <c r="BI442" i="1"/>
  <c r="BI434" i="1"/>
  <c r="BI426" i="1"/>
  <c r="BI418" i="1"/>
  <c r="BI410" i="1"/>
  <c r="BI402" i="1"/>
  <c r="BI386" i="1"/>
  <c r="BI378" i="1"/>
  <c r="BI370" i="1"/>
  <c r="BI362" i="1"/>
  <c r="BI346" i="1"/>
  <c r="BI336" i="1"/>
  <c r="BI325" i="1"/>
  <c r="BI315" i="1"/>
  <c r="BI304" i="1"/>
  <c r="BI272" i="1"/>
  <c r="BI251" i="1"/>
  <c r="BI240" i="1"/>
  <c r="BI219" i="1"/>
  <c r="BI208" i="1"/>
  <c r="BI197" i="1"/>
  <c r="BI187" i="1"/>
  <c r="BH289" i="1"/>
  <c r="BI289" i="1"/>
  <c r="BH284" i="1"/>
  <c r="BI284" i="1"/>
  <c r="BH25" i="1"/>
  <c r="BI25" i="1"/>
  <c r="BH21" i="1"/>
  <c r="BI21" i="1"/>
  <c r="BH9" i="1"/>
  <c r="BI9" i="1"/>
  <c r="BI470" i="1"/>
  <c r="BI465" i="1"/>
  <c r="BI457" i="1"/>
  <c r="BI441" i="1"/>
  <c r="BI433" i="1"/>
  <c r="BI425" i="1"/>
  <c r="BI417" i="1"/>
  <c r="BI409" i="1"/>
  <c r="BI401" i="1"/>
  <c r="BI393" i="1"/>
  <c r="BI385" i="1"/>
  <c r="BI377" i="1"/>
  <c r="BI369" i="1"/>
  <c r="BI353" i="1"/>
  <c r="BI335" i="1"/>
  <c r="BI324" i="1"/>
  <c r="BI313" i="1"/>
  <c r="BI303" i="1"/>
  <c r="BI281" i="1"/>
  <c r="BI271" i="1"/>
  <c r="BI260" i="1"/>
  <c r="BI249" i="1"/>
  <c r="BI239" i="1"/>
  <c r="BI217" i="1"/>
  <c r="BI185" i="1"/>
  <c r="BH291" i="1"/>
  <c r="BI291" i="1"/>
  <c r="BH286" i="1"/>
  <c r="BI286" i="1"/>
  <c r="BH278" i="1"/>
  <c r="BI278" i="1"/>
  <c r="BH17" i="1"/>
  <c r="BI17" i="1"/>
  <c r="BH13" i="1"/>
  <c r="BI13" i="1"/>
  <c r="BH5" i="1"/>
  <c r="BI5" i="1"/>
  <c r="BH26" i="1"/>
  <c r="BI26" i="1"/>
  <c r="BH22" i="1"/>
  <c r="BI22" i="1"/>
  <c r="BH18" i="1"/>
  <c r="BI18" i="1"/>
  <c r="BH10" i="1"/>
  <c r="BI10" i="1"/>
  <c r="BH6" i="1"/>
  <c r="BI6" i="1"/>
  <c r="BI478" i="1"/>
  <c r="BI474" i="1"/>
  <c r="BI469" i="1"/>
  <c r="BI462" i="1"/>
  <c r="BI454" i="1"/>
  <c r="BI438" i="1"/>
  <c r="BI430" i="1"/>
  <c r="BI422" i="1"/>
  <c r="BI414" i="1"/>
  <c r="BI406" i="1"/>
  <c r="BI398" i="1"/>
  <c r="BI390" i="1"/>
  <c r="BI366" i="1"/>
  <c r="BI358" i="1"/>
  <c r="BI350" i="1"/>
  <c r="BI331" i="1"/>
  <c r="BI320" i="1"/>
  <c r="BI309" i="1"/>
  <c r="BI288" i="1"/>
  <c r="BI277" i="1"/>
  <c r="BI267" i="1"/>
  <c r="BI256" i="1"/>
  <c r="BI245" i="1"/>
  <c r="BI224" i="1"/>
  <c r="BI203" i="1"/>
  <c r="BI192" i="1"/>
  <c r="BI4" i="1"/>
  <c r="BH184" i="1"/>
  <c r="BH182" i="1"/>
  <c r="BH169" i="1"/>
  <c r="BH152" i="1"/>
  <c r="BH84" i="1"/>
  <c r="BH55" i="1"/>
  <c r="BH54" i="1"/>
  <c r="BH33" i="1"/>
  <c r="BH31" i="1"/>
  <c r="BH298" i="1"/>
  <c r="BH295" i="1"/>
  <c r="BH254" i="1"/>
  <c r="BH250" i="1"/>
  <c r="BH233" i="1"/>
  <c r="BH228" i="1"/>
  <c r="BH227" i="1"/>
  <c r="BH211" i="1"/>
  <c r="BH207" i="1"/>
  <c r="BH202" i="1"/>
  <c r="BH374" i="1"/>
  <c r="BH365" i="1"/>
  <c r="BH361" i="1"/>
  <c r="BH357" i="1"/>
  <c r="BH354" i="1"/>
  <c r="BH345" i="1"/>
  <c r="BH341" i="1"/>
  <c r="BH428" i="1"/>
  <c r="BH394" i="1"/>
  <c r="BH449" i="1"/>
  <c r="BH447" i="1"/>
  <c r="BH479" i="1"/>
  <c r="BH14" i="1"/>
  <c r="BH292" i="1"/>
  <c r="BH283" i="1"/>
  <c r="BH261" i="1"/>
  <c r="BH246" i="1"/>
  <c r="BH235" i="1"/>
  <c r="BH229" i="1"/>
  <c r="BH216" i="1"/>
  <c r="BH213" i="1"/>
  <c r="BH206" i="1"/>
  <c r="BH196" i="1"/>
  <c r="BH188" i="1"/>
  <c r="BH312" i="1"/>
  <c r="BH387" i="1"/>
  <c r="BH382" i="1"/>
  <c r="BH367" i="1"/>
  <c r="BH349" i="1"/>
  <c r="BH344" i="1"/>
  <c r="BH339" i="1"/>
  <c r="BH446" i="1"/>
  <c r="BH443" i="1"/>
  <c r="BH392" i="1"/>
  <c r="BH475" i="1"/>
  <c r="AW3" i="1"/>
  <c r="G9" i="2" s="1"/>
  <c r="AO23" i="1"/>
  <c r="AP23" i="1"/>
  <c r="AO15" i="1"/>
  <c r="AP15" i="1"/>
  <c r="AO24" i="1"/>
  <c r="AP24" i="1"/>
  <c r="AO16" i="1"/>
  <c r="AP16" i="1"/>
  <c r="AO181" i="1"/>
  <c r="AP181" i="1"/>
  <c r="AO179" i="1"/>
  <c r="AP179" i="1"/>
  <c r="AO175" i="1"/>
  <c r="AP175" i="1"/>
  <c r="AO169" i="1"/>
  <c r="AP169" i="1"/>
  <c r="AO26" i="1"/>
  <c r="AP26" i="1"/>
  <c r="AO22" i="1"/>
  <c r="AP22" i="1"/>
  <c r="AO18" i="1"/>
  <c r="AP18" i="1"/>
  <c r="AO14" i="1"/>
  <c r="AP14" i="1"/>
  <c r="AO10" i="1"/>
  <c r="AP10" i="1"/>
  <c r="AO6" i="1"/>
  <c r="AP6" i="1"/>
  <c r="AO465" i="1"/>
  <c r="AO449" i="1"/>
  <c r="AP480" i="1"/>
  <c r="AP476" i="1"/>
  <c r="AP472" i="1"/>
  <c r="AP468" i="1"/>
  <c r="AP464" i="1"/>
  <c r="AP460" i="1"/>
  <c r="AP456" i="1"/>
  <c r="AP452" i="1"/>
  <c r="AP448" i="1"/>
  <c r="AP444" i="1"/>
  <c r="AP439" i="1"/>
  <c r="AP427" i="1"/>
  <c r="AP411" i="1"/>
  <c r="AP395" i="1"/>
  <c r="AP379" i="1"/>
  <c r="AP363" i="1"/>
  <c r="AP347" i="1"/>
  <c r="AP327" i="1"/>
  <c r="AP306" i="1"/>
  <c r="AP284" i="1"/>
  <c r="AP263" i="1"/>
  <c r="AP242" i="1"/>
  <c r="AP220" i="1"/>
  <c r="AP199" i="1"/>
  <c r="AP178" i="1"/>
  <c r="AP156" i="1"/>
  <c r="AO477" i="1"/>
  <c r="AO461" i="1"/>
  <c r="AO445" i="1"/>
  <c r="AO284" i="1"/>
  <c r="AO252" i="1"/>
  <c r="AO220" i="1"/>
  <c r="AO188" i="1"/>
  <c r="AO156" i="1"/>
  <c r="AO60" i="1"/>
  <c r="AO28" i="1"/>
  <c r="AP479" i="1"/>
  <c r="AP475" i="1"/>
  <c r="AP471" i="1"/>
  <c r="AP467" i="1"/>
  <c r="AP463" i="1"/>
  <c r="AP459" i="1"/>
  <c r="AP455" i="1"/>
  <c r="AP451" i="1"/>
  <c r="AP447" i="1"/>
  <c r="AP443" i="1"/>
  <c r="AP438" i="1"/>
  <c r="AP423" i="1"/>
  <c r="AP407" i="1"/>
  <c r="AP391" i="1"/>
  <c r="AP375" i="1"/>
  <c r="AP359" i="1"/>
  <c r="AP343" i="1"/>
  <c r="AP322" i="1"/>
  <c r="AP300" i="1"/>
  <c r="AP279" i="1"/>
  <c r="AP258" i="1"/>
  <c r="AP236" i="1"/>
  <c r="AP215" i="1"/>
  <c r="AP194" i="1"/>
  <c r="AP172" i="1"/>
  <c r="AP151" i="1"/>
  <c r="AO7" i="1"/>
  <c r="AP7" i="1"/>
  <c r="AO8" i="1"/>
  <c r="AP8" i="1"/>
  <c r="AO27" i="1"/>
  <c r="AP27" i="1"/>
  <c r="AM176" i="1"/>
  <c r="AP176" i="1"/>
  <c r="AO174" i="1"/>
  <c r="AP174" i="1"/>
  <c r="AM168" i="1"/>
  <c r="AP168" i="1"/>
  <c r="AO165" i="1"/>
  <c r="AP165" i="1"/>
  <c r="AM164" i="1"/>
  <c r="AP164" i="1"/>
  <c r="AO163" i="1"/>
  <c r="AP163" i="1"/>
  <c r="AO158" i="1"/>
  <c r="AP158" i="1"/>
  <c r="AO155" i="1"/>
  <c r="AP155" i="1"/>
  <c r="AK148" i="1"/>
  <c r="AP148" i="1"/>
  <c r="AO143" i="1"/>
  <c r="AP143" i="1"/>
  <c r="AO141" i="1"/>
  <c r="AP141" i="1"/>
  <c r="AO138" i="1"/>
  <c r="AP138" i="1"/>
  <c r="AM136" i="1"/>
  <c r="AP136" i="1"/>
  <c r="AK132" i="1"/>
  <c r="AP132" i="1"/>
  <c r="AO130" i="1"/>
  <c r="AP130" i="1"/>
  <c r="AO129" i="1"/>
  <c r="AP129" i="1"/>
  <c r="AO127" i="1"/>
  <c r="AP127" i="1"/>
  <c r="AO126" i="1"/>
  <c r="AP126" i="1"/>
  <c r="AK124" i="1"/>
  <c r="AP124" i="1"/>
  <c r="AO123" i="1"/>
  <c r="AP123" i="1"/>
  <c r="AM120" i="1"/>
  <c r="AP120" i="1"/>
  <c r="AO117" i="1"/>
  <c r="AP117" i="1"/>
  <c r="AK116" i="1"/>
  <c r="AP116" i="1"/>
  <c r="AO114" i="1"/>
  <c r="AP114" i="1"/>
  <c r="AO111" i="1"/>
  <c r="AP111" i="1"/>
  <c r="AO109" i="1"/>
  <c r="AP109" i="1"/>
  <c r="AK108" i="1"/>
  <c r="AP108" i="1"/>
  <c r="AO106" i="1"/>
  <c r="AP106" i="1"/>
  <c r="AM104" i="1"/>
  <c r="AP104" i="1"/>
  <c r="AO102" i="1"/>
  <c r="AP102" i="1"/>
  <c r="AO101" i="1"/>
  <c r="AP101" i="1"/>
  <c r="AO98" i="1"/>
  <c r="AP98" i="1"/>
  <c r="AM96" i="1"/>
  <c r="AP96" i="1"/>
  <c r="AO93" i="1"/>
  <c r="AP93" i="1"/>
  <c r="AO91" i="1"/>
  <c r="AP91" i="1"/>
  <c r="AO90" i="1"/>
  <c r="AP90" i="1"/>
  <c r="AM88" i="1"/>
  <c r="AP88" i="1"/>
  <c r="AO86" i="1"/>
  <c r="AP86" i="1"/>
  <c r="AO83" i="1"/>
  <c r="AP83" i="1"/>
  <c r="AO81" i="1"/>
  <c r="AP81" i="1"/>
  <c r="AO79" i="1"/>
  <c r="AP79" i="1"/>
  <c r="AO77" i="1"/>
  <c r="AP77" i="1"/>
  <c r="AO74" i="1"/>
  <c r="AP74" i="1"/>
  <c r="AO73" i="1"/>
  <c r="AP73" i="1"/>
  <c r="AO70" i="1"/>
  <c r="AP70" i="1"/>
  <c r="AM68" i="1"/>
  <c r="AP68" i="1"/>
  <c r="AO66" i="1"/>
  <c r="AP66" i="1"/>
  <c r="AO63" i="1"/>
  <c r="AP63" i="1"/>
  <c r="AO58" i="1"/>
  <c r="AP58" i="1"/>
  <c r="AO55" i="1"/>
  <c r="AP55" i="1"/>
  <c r="AO54" i="1"/>
  <c r="AP54" i="1"/>
  <c r="AO50" i="1"/>
  <c r="AP50" i="1"/>
  <c r="AO48" i="1"/>
  <c r="AP48" i="1"/>
  <c r="AO47" i="1"/>
  <c r="AP47" i="1"/>
  <c r="AO45" i="1"/>
  <c r="AP45" i="1"/>
  <c r="AO43" i="1"/>
  <c r="AP43" i="1"/>
  <c r="AO40" i="1"/>
  <c r="AP40" i="1"/>
  <c r="AO39" i="1"/>
  <c r="AP39" i="1"/>
  <c r="AO37" i="1"/>
  <c r="AP37" i="1"/>
  <c r="AO34" i="1"/>
  <c r="AP34" i="1"/>
  <c r="AO33" i="1"/>
  <c r="AP33" i="1"/>
  <c r="AO30" i="1"/>
  <c r="AP30" i="1"/>
  <c r="AO29" i="1"/>
  <c r="AP29" i="1"/>
  <c r="AO299" i="1"/>
  <c r="AP299" i="1"/>
  <c r="AO297" i="1"/>
  <c r="AP297" i="1"/>
  <c r="AO293" i="1"/>
  <c r="AP293" i="1"/>
  <c r="AN292" i="1"/>
  <c r="AP292" i="1"/>
  <c r="AO291" i="1"/>
  <c r="AP291" i="1"/>
  <c r="AO286" i="1"/>
  <c r="AP286" i="1"/>
  <c r="AO285" i="1"/>
  <c r="AP285" i="1"/>
  <c r="AO283" i="1"/>
  <c r="AP283" i="1"/>
  <c r="AO281" i="1"/>
  <c r="AP281" i="1"/>
  <c r="AM276" i="1"/>
  <c r="AP276" i="1"/>
  <c r="AO270" i="1"/>
  <c r="AP270" i="1"/>
  <c r="AO269" i="1"/>
  <c r="AP269" i="1"/>
  <c r="AO266" i="1"/>
  <c r="AP266" i="1"/>
  <c r="AO261" i="1"/>
  <c r="AP261" i="1"/>
  <c r="AM260" i="1"/>
  <c r="AP260" i="1"/>
  <c r="AO259" i="1"/>
  <c r="AP259" i="1"/>
  <c r="AM256" i="1"/>
  <c r="AP256" i="1"/>
  <c r="AO253" i="1"/>
  <c r="AP253" i="1"/>
  <c r="AM248" i="1"/>
  <c r="AP248" i="1"/>
  <c r="AO245" i="1"/>
  <c r="AP245" i="1"/>
  <c r="AO239" i="1"/>
  <c r="AP239" i="1"/>
  <c r="AO234" i="1"/>
  <c r="AP234" i="1"/>
  <c r="AO233" i="1"/>
  <c r="AP233" i="1"/>
  <c r="AO229" i="1"/>
  <c r="AP229" i="1"/>
  <c r="AO227" i="1"/>
  <c r="AP227" i="1"/>
  <c r="AO223" i="1"/>
  <c r="AP223" i="1"/>
  <c r="AO219" i="1"/>
  <c r="AP219" i="1"/>
  <c r="AO217" i="1"/>
  <c r="AP217" i="1"/>
  <c r="AM216" i="1"/>
  <c r="AP216" i="1"/>
  <c r="AM212" i="1"/>
  <c r="AP212" i="1"/>
  <c r="AO207" i="1"/>
  <c r="AP207" i="1"/>
  <c r="AO202" i="1"/>
  <c r="AP202" i="1"/>
  <c r="AO201" i="1"/>
  <c r="AP201" i="1"/>
  <c r="AM200" i="1"/>
  <c r="AP200" i="1"/>
  <c r="AO197" i="1"/>
  <c r="AP197" i="1"/>
  <c r="AN196" i="1"/>
  <c r="AP196" i="1"/>
  <c r="AO195" i="1"/>
  <c r="AP195" i="1"/>
  <c r="AM192" i="1"/>
  <c r="AP192" i="1"/>
  <c r="AO191" i="1"/>
  <c r="AP191" i="1"/>
  <c r="AO190" i="1"/>
  <c r="AP190" i="1"/>
  <c r="AO189" i="1"/>
  <c r="AP189" i="1"/>
  <c r="AO187" i="1"/>
  <c r="AP187" i="1"/>
  <c r="AO186" i="1"/>
  <c r="AP186" i="1"/>
  <c r="AM324" i="1"/>
  <c r="AP324" i="1"/>
  <c r="AO323" i="1"/>
  <c r="AP323" i="1"/>
  <c r="AM320" i="1"/>
  <c r="AP320" i="1"/>
  <c r="AO318" i="1"/>
  <c r="AP318" i="1"/>
  <c r="AO317" i="1"/>
  <c r="AP317" i="1"/>
  <c r="AO315" i="1"/>
  <c r="AP315" i="1"/>
  <c r="AN314" i="1"/>
  <c r="AP314" i="1"/>
  <c r="AO313" i="1"/>
  <c r="AP313" i="1"/>
  <c r="AM312" i="1"/>
  <c r="AP312" i="1"/>
  <c r="AN310" i="1"/>
  <c r="AP310" i="1"/>
  <c r="AO309" i="1"/>
  <c r="AP309" i="1"/>
  <c r="AM308" i="1"/>
  <c r="AP308" i="1"/>
  <c r="AO307" i="1"/>
  <c r="AP307" i="1"/>
  <c r="AM304" i="1"/>
  <c r="AP304" i="1"/>
  <c r="AN303" i="1"/>
  <c r="AP303" i="1"/>
  <c r="AO302" i="1"/>
  <c r="AP302" i="1"/>
  <c r="AO301" i="1"/>
  <c r="AP301" i="1"/>
  <c r="AM390" i="1"/>
  <c r="AP390" i="1"/>
  <c r="AM389" i="1"/>
  <c r="AP389" i="1"/>
  <c r="AM388" i="1"/>
  <c r="AP388" i="1"/>
  <c r="AM386" i="1"/>
  <c r="AP386" i="1"/>
  <c r="AN385" i="1"/>
  <c r="AP385" i="1"/>
  <c r="AM384" i="1"/>
  <c r="AP384" i="1"/>
  <c r="AM382" i="1"/>
  <c r="AP382" i="1"/>
  <c r="AN381" i="1"/>
  <c r="AP381" i="1"/>
  <c r="AM380" i="1"/>
  <c r="AP380" i="1"/>
  <c r="AM378" i="1"/>
  <c r="AP378" i="1"/>
  <c r="AM377" i="1"/>
  <c r="AP377" i="1"/>
  <c r="AM376" i="1"/>
  <c r="AP376" i="1"/>
  <c r="AM374" i="1"/>
  <c r="AP374" i="1"/>
  <c r="AM373" i="1"/>
  <c r="AP373" i="1"/>
  <c r="AM372" i="1"/>
  <c r="AP372" i="1"/>
  <c r="AM370" i="1"/>
  <c r="AP370" i="1"/>
  <c r="AN369" i="1"/>
  <c r="AP369" i="1"/>
  <c r="AM368" i="1"/>
  <c r="AP368" i="1"/>
  <c r="AM366" i="1"/>
  <c r="AP366" i="1"/>
  <c r="AN365" i="1"/>
  <c r="AP365" i="1"/>
  <c r="AM364" i="1"/>
  <c r="AP364" i="1"/>
  <c r="AM362" i="1"/>
  <c r="AP362" i="1"/>
  <c r="AM361" i="1"/>
  <c r="AP361" i="1"/>
  <c r="AM360" i="1"/>
  <c r="AP360" i="1"/>
  <c r="AM358" i="1"/>
  <c r="AP358" i="1"/>
  <c r="AM357" i="1"/>
  <c r="AP357" i="1"/>
  <c r="AM356" i="1"/>
  <c r="AP356" i="1"/>
  <c r="AM354" i="1"/>
  <c r="AP354" i="1"/>
  <c r="AN353" i="1"/>
  <c r="AP353" i="1"/>
  <c r="AM352" i="1"/>
  <c r="AP352" i="1"/>
  <c r="AM350" i="1"/>
  <c r="AP350" i="1"/>
  <c r="AN349" i="1"/>
  <c r="AP349" i="1"/>
  <c r="AM348" i="1"/>
  <c r="AP348" i="1"/>
  <c r="AM346" i="1"/>
  <c r="AP346" i="1"/>
  <c r="AM345" i="1"/>
  <c r="AP345" i="1"/>
  <c r="AM344" i="1"/>
  <c r="AP344" i="1"/>
  <c r="AO342" i="1"/>
  <c r="AP342" i="1"/>
  <c r="AO341" i="1"/>
  <c r="AP341" i="1"/>
  <c r="AM340" i="1"/>
  <c r="AP340" i="1"/>
  <c r="AO339" i="1"/>
  <c r="AP339" i="1"/>
  <c r="AM336" i="1"/>
  <c r="AP336" i="1"/>
  <c r="AN335" i="1"/>
  <c r="AP335" i="1"/>
  <c r="AO334" i="1"/>
  <c r="AP334" i="1"/>
  <c r="AO333" i="1"/>
  <c r="AP333" i="1"/>
  <c r="AO331" i="1"/>
  <c r="AP331" i="1"/>
  <c r="AN330" i="1"/>
  <c r="AP330" i="1"/>
  <c r="AO329" i="1"/>
  <c r="AP329" i="1"/>
  <c r="AM328" i="1"/>
  <c r="AP328" i="1"/>
  <c r="AO326" i="1"/>
  <c r="AP326" i="1"/>
  <c r="AO325" i="1"/>
  <c r="AP325" i="1"/>
  <c r="AM440" i="1"/>
  <c r="AP440" i="1"/>
  <c r="AM437" i="1"/>
  <c r="AP437" i="1"/>
  <c r="AM436" i="1"/>
  <c r="AP436" i="1"/>
  <c r="AM434" i="1"/>
  <c r="AP434" i="1"/>
  <c r="AN433" i="1"/>
  <c r="AP433" i="1"/>
  <c r="AM432" i="1"/>
  <c r="AP432" i="1"/>
  <c r="AM430" i="1"/>
  <c r="AP430" i="1"/>
  <c r="AN429" i="1"/>
  <c r="AP429" i="1"/>
  <c r="AM428" i="1"/>
  <c r="AP428" i="1"/>
  <c r="AM426" i="1"/>
  <c r="AP426" i="1"/>
  <c r="AM425" i="1"/>
  <c r="AP425" i="1"/>
  <c r="AM424" i="1"/>
  <c r="AP424" i="1"/>
  <c r="AM422" i="1"/>
  <c r="AP422" i="1"/>
  <c r="AM421" i="1"/>
  <c r="AP421" i="1"/>
  <c r="AM420" i="1"/>
  <c r="AP420" i="1"/>
  <c r="AM418" i="1"/>
  <c r="AP418" i="1"/>
  <c r="AN417" i="1"/>
  <c r="AP417" i="1"/>
  <c r="AM416" i="1"/>
  <c r="AP416" i="1"/>
  <c r="AM414" i="1"/>
  <c r="AP414" i="1"/>
  <c r="AN413" i="1"/>
  <c r="AP413" i="1"/>
  <c r="AM412" i="1"/>
  <c r="AP412" i="1"/>
  <c r="AM410" i="1"/>
  <c r="AP410" i="1"/>
  <c r="AM409" i="1"/>
  <c r="AP409" i="1"/>
  <c r="AM408" i="1"/>
  <c r="AP408" i="1"/>
  <c r="AM406" i="1"/>
  <c r="AP406" i="1"/>
  <c r="AM405" i="1"/>
  <c r="AP405" i="1"/>
  <c r="AM404" i="1"/>
  <c r="AP404" i="1"/>
  <c r="AM402" i="1"/>
  <c r="AP402" i="1"/>
  <c r="AN401" i="1"/>
  <c r="AP401" i="1"/>
  <c r="AM400" i="1"/>
  <c r="AP400" i="1"/>
  <c r="AM398" i="1"/>
  <c r="AP398" i="1"/>
  <c r="AN397" i="1"/>
  <c r="AP397" i="1"/>
  <c r="AM396" i="1"/>
  <c r="AP396" i="1"/>
  <c r="AM394" i="1"/>
  <c r="AP394" i="1"/>
  <c r="AM393" i="1"/>
  <c r="AP393" i="1"/>
  <c r="AM392" i="1"/>
  <c r="AP392" i="1"/>
  <c r="AO473" i="1"/>
  <c r="AO457" i="1"/>
  <c r="AO441" i="1"/>
  <c r="AO425" i="1"/>
  <c r="AO409" i="1"/>
  <c r="AO393" i="1"/>
  <c r="AO377" i="1"/>
  <c r="AO361" i="1"/>
  <c r="AO345" i="1"/>
  <c r="AO324" i="1"/>
  <c r="AO303" i="1"/>
  <c r="AO276" i="1"/>
  <c r="AO212" i="1"/>
  <c r="AO148" i="1"/>
  <c r="AO116" i="1"/>
  <c r="AO52" i="1"/>
  <c r="AO20" i="1"/>
  <c r="AP478" i="1"/>
  <c r="AP474" i="1"/>
  <c r="AP470" i="1"/>
  <c r="AP466" i="1"/>
  <c r="AP462" i="1"/>
  <c r="AP458" i="1"/>
  <c r="AP454" i="1"/>
  <c r="AP450" i="1"/>
  <c r="AP446" i="1"/>
  <c r="AP442" i="1"/>
  <c r="AP435" i="1"/>
  <c r="AP419" i="1"/>
  <c r="AP403" i="1"/>
  <c r="AP387" i="1"/>
  <c r="AP371" i="1"/>
  <c r="AP355" i="1"/>
  <c r="AP338" i="1"/>
  <c r="AP316" i="1"/>
  <c r="AP295" i="1"/>
  <c r="AP274" i="1"/>
  <c r="AP252" i="1"/>
  <c r="AP231" i="1"/>
  <c r="AP210" i="1"/>
  <c r="AP188" i="1"/>
  <c r="AP167" i="1"/>
  <c r="AP146" i="1"/>
  <c r="AO19" i="1"/>
  <c r="AP19" i="1"/>
  <c r="AO11" i="1"/>
  <c r="AP11" i="1"/>
  <c r="AM184" i="1"/>
  <c r="AP184" i="1"/>
  <c r="AM180" i="1"/>
  <c r="AP180" i="1"/>
  <c r="AO173" i="1"/>
  <c r="AP173" i="1"/>
  <c r="AO171" i="1"/>
  <c r="AP171" i="1"/>
  <c r="AO170" i="1"/>
  <c r="AP170" i="1"/>
  <c r="AM160" i="1"/>
  <c r="AP160" i="1"/>
  <c r="AO159" i="1"/>
  <c r="AP159" i="1"/>
  <c r="AO157" i="1"/>
  <c r="AP157" i="1"/>
  <c r="AO154" i="1"/>
  <c r="AP154" i="1"/>
  <c r="AO153" i="1"/>
  <c r="AP153" i="1"/>
  <c r="AM152" i="1"/>
  <c r="AP152" i="1"/>
  <c r="AO150" i="1"/>
  <c r="AP150" i="1"/>
  <c r="AO149" i="1"/>
  <c r="AP149" i="1"/>
  <c r="AO147" i="1"/>
  <c r="AP147" i="1"/>
  <c r="AO145" i="1"/>
  <c r="AP145" i="1"/>
  <c r="AM144" i="1"/>
  <c r="AP144" i="1"/>
  <c r="AO142" i="1"/>
  <c r="AP142" i="1"/>
  <c r="AO139" i="1"/>
  <c r="AP139" i="1"/>
  <c r="AO137" i="1"/>
  <c r="AP137" i="1"/>
  <c r="AO135" i="1"/>
  <c r="AP135" i="1"/>
  <c r="AO134" i="1"/>
  <c r="AP134" i="1"/>
  <c r="AO133" i="1"/>
  <c r="AP133" i="1"/>
  <c r="AO131" i="1"/>
  <c r="AP131" i="1"/>
  <c r="AM128" i="1"/>
  <c r="AP128" i="1"/>
  <c r="AO125" i="1"/>
  <c r="AP125" i="1"/>
  <c r="AO122" i="1"/>
  <c r="AP122" i="1"/>
  <c r="AO121" i="1"/>
  <c r="AP121" i="1"/>
  <c r="AO119" i="1"/>
  <c r="AP119" i="1"/>
  <c r="AO118" i="1"/>
  <c r="AP118" i="1"/>
  <c r="AO115" i="1"/>
  <c r="AP115" i="1"/>
  <c r="AO113" i="1"/>
  <c r="AP113" i="1"/>
  <c r="AM112" i="1"/>
  <c r="AP112" i="1"/>
  <c r="AO110" i="1"/>
  <c r="AP110" i="1"/>
  <c r="AO107" i="1"/>
  <c r="AP107" i="1"/>
  <c r="AO105" i="1"/>
  <c r="AP105" i="1"/>
  <c r="AO103" i="1"/>
  <c r="AP103" i="1"/>
  <c r="AK100" i="1"/>
  <c r="AP100" i="1"/>
  <c r="AO99" i="1"/>
  <c r="AP99" i="1"/>
  <c r="AO97" i="1"/>
  <c r="AP97" i="1"/>
  <c r="AO95" i="1"/>
  <c r="AP95" i="1"/>
  <c r="AO94" i="1"/>
  <c r="AP94" i="1"/>
  <c r="AK92" i="1"/>
  <c r="AP92" i="1"/>
  <c r="AO89" i="1"/>
  <c r="AP89" i="1"/>
  <c r="AO87" i="1"/>
  <c r="AP87" i="1"/>
  <c r="AO85" i="1"/>
  <c r="AP85" i="1"/>
  <c r="AK84" i="1"/>
  <c r="AP84" i="1"/>
  <c r="AO82" i="1"/>
  <c r="AP82" i="1"/>
  <c r="AM80" i="1"/>
  <c r="AP80" i="1"/>
  <c r="AO78" i="1"/>
  <c r="AP78" i="1"/>
  <c r="AK76" i="1"/>
  <c r="AP76" i="1"/>
  <c r="AO75" i="1"/>
  <c r="AP75" i="1"/>
  <c r="AM72" i="1"/>
  <c r="AP72" i="1"/>
  <c r="AO71" i="1"/>
  <c r="AP71" i="1"/>
  <c r="AO69" i="1"/>
  <c r="AP69" i="1"/>
  <c r="AO67" i="1"/>
  <c r="AP67" i="1"/>
  <c r="AO65" i="1"/>
  <c r="AP65" i="1"/>
  <c r="AO64" i="1"/>
  <c r="AP64" i="1"/>
  <c r="AO62" i="1"/>
  <c r="AP62" i="1"/>
  <c r="AO61" i="1"/>
  <c r="AP61" i="1"/>
  <c r="AO59" i="1"/>
  <c r="AP59" i="1"/>
  <c r="AO57" i="1"/>
  <c r="AP57" i="1"/>
  <c r="AO56" i="1"/>
  <c r="AP56" i="1"/>
  <c r="AO53" i="1"/>
  <c r="AP53" i="1"/>
  <c r="AO51" i="1"/>
  <c r="AP51" i="1"/>
  <c r="AO49" i="1"/>
  <c r="AP49" i="1"/>
  <c r="AO46" i="1"/>
  <c r="AP46" i="1"/>
  <c r="AO42" i="1"/>
  <c r="AP42" i="1"/>
  <c r="AO41" i="1"/>
  <c r="AP41" i="1"/>
  <c r="AO38" i="1"/>
  <c r="AP38" i="1"/>
  <c r="AM36" i="1"/>
  <c r="AP36" i="1"/>
  <c r="AO35" i="1"/>
  <c r="AP35" i="1"/>
  <c r="AO32" i="1"/>
  <c r="AP32" i="1"/>
  <c r="AO31" i="1"/>
  <c r="AP31" i="1"/>
  <c r="AM296" i="1"/>
  <c r="AP296" i="1"/>
  <c r="AN294" i="1"/>
  <c r="AP294" i="1"/>
  <c r="AM288" i="1"/>
  <c r="AP288" i="1"/>
  <c r="AO287" i="1"/>
  <c r="AP287" i="1"/>
  <c r="AO282" i="1"/>
  <c r="AP282" i="1"/>
  <c r="AM280" i="1"/>
  <c r="AP280" i="1"/>
  <c r="AO277" i="1"/>
  <c r="AP277" i="1"/>
  <c r="AO275" i="1"/>
  <c r="AP275" i="1"/>
  <c r="AM272" i="1"/>
  <c r="AP272" i="1"/>
  <c r="AN271" i="1"/>
  <c r="AP271" i="1"/>
  <c r="AO267" i="1"/>
  <c r="AP267" i="1"/>
  <c r="AO265" i="1"/>
  <c r="AP265" i="1"/>
  <c r="AM264" i="1"/>
  <c r="AP264" i="1"/>
  <c r="AO255" i="1"/>
  <c r="AP255" i="1"/>
  <c r="AO254" i="1"/>
  <c r="AP254" i="1"/>
  <c r="AO251" i="1"/>
  <c r="AP251" i="1"/>
  <c r="AO249" i="1"/>
  <c r="AP249" i="1"/>
  <c r="AM244" i="1"/>
  <c r="AP244" i="1"/>
  <c r="AO243" i="1"/>
  <c r="AP243" i="1"/>
  <c r="AM240" i="1"/>
  <c r="AP240" i="1"/>
  <c r="AO238" i="1"/>
  <c r="AP238" i="1"/>
  <c r="AO237" i="1"/>
  <c r="AP237" i="1"/>
  <c r="AO235" i="1"/>
  <c r="AP235" i="1"/>
  <c r="AM232" i="1"/>
  <c r="AP232" i="1"/>
  <c r="AM228" i="1"/>
  <c r="AP228" i="1"/>
  <c r="AM224" i="1"/>
  <c r="AP224" i="1"/>
  <c r="AO222" i="1"/>
  <c r="AP222" i="1"/>
  <c r="AO221" i="1"/>
  <c r="AP221" i="1"/>
  <c r="AO218" i="1"/>
  <c r="AP218" i="1"/>
  <c r="AO213" i="1"/>
  <c r="AP213" i="1"/>
  <c r="AO211" i="1"/>
  <c r="AP211" i="1"/>
  <c r="AM208" i="1"/>
  <c r="AP208" i="1"/>
  <c r="AO206" i="1"/>
  <c r="AP206" i="1"/>
  <c r="AO205" i="1"/>
  <c r="AP205" i="1"/>
  <c r="AO203" i="1"/>
  <c r="AP203" i="1"/>
  <c r="AO185" i="1"/>
  <c r="AP185" i="1"/>
  <c r="AO25" i="1"/>
  <c r="AP25" i="1"/>
  <c r="AO21" i="1"/>
  <c r="AP21" i="1"/>
  <c r="AO17" i="1"/>
  <c r="AP17" i="1"/>
  <c r="AO13" i="1"/>
  <c r="AP13" i="1"/>
  <c r="AO9" i="1"/>
  <c r="AP9" i="1"/>
  <c r="AO5" i="1"/>
  <c r="AP5" i="1"/>
  <c r="AO469" i="1"/>
  <c r="AO453" i="1"/>
  <c r="AO437" i="1"/>
  <c r="AO421" i="1"/>
  <c r="AO405" i="1"/>
  <c r="AO389" i="1"/>
  <c r="AO373" i="1"/>
  <c r="AO357" i="1"/>
  <c r="AO340" i="1"/>
  <c r="AO319" i="1"/>
  <c r="AO298" i="1"/>
  <c r="AO268" i="1"/>
  <c r="AO236" i="1"/>
  <c r="AO204" i="1"/>
  <c r="AO172" i="1"/>
  <c r="AO140" i="1"/>
  <c r="AO108" i="1"/>
  <c r="AO76" i="1"/>
  <c r="AO44" i="1"/>
  <c r="AO12" i="1"/>
  <c r="AP477" i="1"/>
  <c r="AP473" i="1"/>
  <c r="AP469" i="1"/>
  <c r="AP465" i="1"/>
  <c r="AP461" i="1"/>
  <c r="AP457" i="1"/>
  <c r="AP453" i="1"/>
  <c r="AP449" i="1"/>
  <c r="AP445" i="1"/>
  <c r="AP441" i="1"/>
  <c r="AP431" i="1"/>
  <c r="AP415" i="1"/>
  <c r="AP399" i="1"/>
  <c r="AP383" i="1"/>
  <c r="AP367" i="1"/>
  <c r="AP351" i="1"/>
  <c r="AP332" i="1"/>
  <c r="AP311" i="1"/>
  <c r="AP290" i="1"/>
  <c r="AP268" i="1"/>
  <c r="AP247" i="1"/>
  <c r="AP226" i="1"/>
  <c r="AP204" i="1"/>
  <c r="AP183" i="1"/>
  <c r="AP162" i="1"/>
  <c r="AP140" i="1"/>
  <c r="AO480" i="1"/>
  <c r="AO476" i="1"/>
  <c r="AO472" i="1"/>
  <c r="AO468" i="1"/>
  <c r="AO464" i="1"/>
  <c r="AO460" i="1"/>
  <c r="AO456" i="1"/>
  <c r="AO452" i="1"/>
  <c r="AO448" i="1"/>
  <c r="AO444" i="1"/>
  <c r="AO440" i="1"/>
  <c r="AO436" i="1"/>
  <c r="AO432" i="1"/>
  <c r="AO428" i="1"/>
  <c r="AO424" i="1"/>
  <c r="AO420" i="1"/>
  <c r="AO416" i="1"/>
  <c r="AO412" i="1"/>
  <c r="AO408" i="1"/>
  <c r="AO404" i="1"/>
  <c r="AO400" i="1"/>
  <c r="AO396" i="1"/>
  <c r="AO392" i="1"/>
  <c r="AO388" i="1"/>
  <c r="AO384" i="1"/>
  <c r="AO380" i="1"/>
  <c r="AO376" i="1"/>
  <c r="AO372" i="1"/>
  <c r="AO368" i="1"/>
  <c r="AO364" i="1"/>
  <c r="AO360" i="1"/>
  <c r="AO356" i="1"/>
  <c r="AO352" i="1"/>
  <c r="AO348" i="1"/>
  <c r="AO344" i="1"/>
  <c r="AO328" i="1"/>
  <c r="AO312" i="1"/>
  <c r="AO296" i="1"/>
  <c r="AN161" i="1"/>
  <c r="AO161" i="1"/>
  <c r="AN289" i="1"/>
  <c r="AO289" i="1"/>
  <c r="AN278" i="1"/>
  <c r="AO278" i="1"/>
  <c r="AN257" i="1"/>
  <c r="AO257" i="1"/>
  <c r="AN246" i="1"/>
  <c r="AO246" i="1"/>
  <c r="AN230" i="1"/>
  <c r="AO230" i="1"/>
  <c r="AN321" i="1"/>
  <c r="AO321" i="1"/>
  <c r="AN305" i="1"/>
  <c r="AO305" i="1"/>
  <c r="AN337" i="1"/>
  <c r="AO337" i="1"/>
  <c r="AO479" i="1"/>
  <c r="AO475" i="1"/>
  <c r="AO471" i="1"/>
  <c r="AO467" i="1"/>
  <c r="AO463" i="1"/>
  <c r="AO459" i="1"/>
  <c r="AO455" i="1"/>
  <c r="AO451" i="1"/>
  <c r="AO447" i="1"/>
  <c r="AO443" i="1"/>
  <c r="AO439" i="1"/>
  <c r="AO435" i="1"/>
  <c r="AO431" i="1"/>
  <c r="AO427" i="1"/>
  <c r="AO423" i="1"/>
  <c r="AO419" i="1"/>
  <c r="AO415" i="1"/>
  <c r="AO411" i="1"/>
  <c r="AO407" i="1"/>
  <c r="AO403" i="1"/>
  <c r="AO399" i="1"/>
  <c r="AO395" i="1"/>
  <c r="AO391" i="1"/>
  <c r="AO387" i="1"/>
  <c r="AO383" i="1"/>
  <c r="AO379" i="1"/>
  <c r="AO375" i="1"/>
  <c r="AO371" i="1"/>
  <c r="AO367" i="1"/>
  <c r="AO363" i="1"/>
  <c r="AO359" i="1"/>
  <c r="AO355" i="1"/>
  <c r="AO351" i="1"/>
  <c r="AO347" i="1"/>
  <c r="AO343" i="1"/>
  <c r="AO332" i="1"/>
  <c r="AO316" i="1"/>
  <c r="AO300" i="1"/>
  <c r="AO288" i="1"/>
  <c r="AO280" i="1"/>
  <c r="AO272" i="1"/>
  <c r="AO264" i="1"/>
  <c r="AO256" i="1"/>
  <c r="AO248" i="1"/>
  <c r="AO240" i="1"/>
  <c r="AO232" i="1"/>
  <c r="AO224" i="1"/>
  <c r="AO216" i="1"/>
  <c r="AO208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N182" i="1"/>
  <c r="AO182" i="1"/>
  <c r="AN177" i="1"/>
  <c r="AO177" i="1"/>
  <c r="AN166" i="1"/>
  <c r="AO166" i="1"/>
  <c r="AN273" i="1"/>
  <c r="AO273" i="1"/>
  <c r="AN262" i="1"/>
  <c r="AO262" i="1"/>
  <c r="AN250" i="1"/>
  <c r="AO250" i="1"/>
  <c r="AN241" i="1"/>
  <c r="AO241" i="1"/>
  <c r="AN225" i="1"/>
  <c r="AO225" i="1"/>
  <c r="AN214" i="1"/>
  <c r="AO214" i="1"/>
  <c r="AN209" i="1"/>
  <c r="AO209" i="1"/>
  <c r="AN198" i="1"/>
  <c r="AO198" i="1"/>
  <c r="AN193" i="1"/>
  <c r="AO193" i="1"/>
  <c r="AO478" i="1"/>
  <c r="AO474" i="1"/>
  <c r="AO470" i="1"/>
  <c r="AO466" i="1"/>
  <c r="AO462" i="1"/>
  <c r="AO458" i="1"/>
  <c r="AO454" i="1"/>
  <c r="AO450" i="1"/>
  <c r="AO446" i="1"/>
  <c r="AO442" i="1"/>
  <c r="AO438" i="1"/>
  <c r="AO434" i="1"/>
  <c r="AO430" i="1"/>
  <c r="AO426" i="1"/>
  <c r="AO422" i="1"/>
  <c r="AO418" i="1"/>
  <c r="AO414" i="1"/>
  <c r="AO410" i="1"/>
  <c r="AO406" i="1"/>
  <c r="AO402" i="1"/>
  <c r="AO398" i="1"/>
  <c r="AO394" i="1"/>
  <c r="AO390" i="1"/>
  <c r="AO386" i="1"/>
  <c r="AO382" i="1"/>
  <c r="AO378" i="1"/>
  <c r="AO374" i="1"/>
  <c r="AO370" i="1"/>
  <c r="AO366" i="1"/>
  <c r="AO362" i="1"/>
  <c r="AO358" i="1"/>
  <c r="AO354" i="1"/>
  <c r="AO350" i="1"/>
  <c r="AO346" i="1"/>
  <c r="AO336" i="1"/>
  <c r="AO320" i="1"/>
  <c r="AO310" i="1"/>
  <c r="AO304" i="1"/>
  <c r="AO294" i="1"/>
  <c r="AO271" i="1"/>
  <c r="AM15" i="1"/>
  <c r="AN15" i="1"/>
  <c r="AM24" i="1"/>
  <c r="AN24" i="1"/>
  <c r="AM8" i="1"/>
  <c r="AN8" i="1"/>
  <c r="AM175" i="1"/>
  <c r="AN175" i="1"/>
  <c r="AM171" i="1"/>
  <c r="AN171" i="1"/>
  <c r="AM167" i="1"/>
  <c r="AN167" i="1"/>
  <c r="AM163" i="1"/>
  <c r="AN163" i="1"/>
  <c r="AM154" i="1"/>
  <c r="AN154" i="1"/>
  <c r="AM150" i="1"/>
  <c r="AN150" i="1"/>
  <c r="AM149" i="1"/>
  <c r="AN149" i="1"/>
  <c r="AM147" i="1"/>
  <c r="AN147" i="1"/>
  <c r="AM138" i="1"/>
  <c r="AN138" i="1"/>
  <c r="AM137" i="1"/>
  <c r="AN137" i="1"/>
  <c r="AM130" i="1"/>
  <c r="AN130" i="1"/>
  <c r="AM129" i="1"/>
  <c r="AN129" i="1"/>
  <c r="AM127" i="1"/>
  <c r="AN127" i="1"/>
  <c r="AM119" i="1"/>
  <c r="AN119" i="1"/>
  <c r="AM117" i="1"/>
  <c r="AN117" i="1"/>
  <c r="AM113" i="1"/>
  <c r="AN113" i="1"/>
  <c r="AM106" i="1"/>
  <c r="AN106" i="1"/>
  <c r="AM102" i="1"/>
  <c r="AN102" i="1"/>
  <c r="AM99" i="1"/>
  <c r="AN99" i="1"/>
  <c r="AM93" i="1"/>
  <c r="AN93" i="1"/>
  <c r="AM91" i="1"/>
  <c r="AN91" i="1"/>
  <c r="AM89" i="1"/>
  <c r="AN89" i="1"/>
  <c r="AM87" i="1"/>
  <c r="AN87" i="1"/>
  <c r="AM82" i="1"/>
  <c r="AN82" i="1"/>
  <c r="AM81" i="1"/>
  <c r="AN81" i="1"/>
  <c r="AM79" i="1"/>
  <c r="AN79" i="1"/>
  <c r="AM75" i="1"/>
  <c r="AN75" i="1"/>
  <c r="AM66" i="1"/>
  <c r="AN66" i="1"/>
  <c r="AM26" i="1"/>
  <c r="AN26" i="1"/>
  <c r="AM22" i="1"/>
  <c r="AN22" i="1"/>
  <c r="AM18" i="1"/>
  <c r="AN18" i="1"/>
  <c r="AM14" i="1"/>
  <c r="AN14" i="1"/>
  <c r="AM10" i="1"/>
  <c r="AN10" i="1"/>
  <c r="AM6" i="1"/>
  <c r="AN6" i="1"/>
  <c r="AM465" i="1"/>
  <c r="AM449" i="1"/>
  <c r="AM433" i="1"/>
  <c r="AM417" i="1"/>
  <c r="AM401" i="1"/>
  <c r="AM385" i="1"/>
  <c r="AM369" i="1"/>
  <c r="AM353" i="1"/>
  <c r="AM335" i="1"/>
  <c r="AM292" i="1"/>
  <c r="AM196" i="1"/>
  <c r="AN478" i="1"/>
  <c r="AN474" i="1"/>
  <c r="AN470" i="1"/>
  <c r="AN466" i="1"/>
  <c r="AN462" i="1"/>
  <c r="AN458" i="1"/>
  <c r="AN454" i="1"/>
  <c r="AN450" i="1"/>
  <c r="AN446" i="1"/>
  <c r="AN442" i="1"/>
  <c r="AN438" i="1"/>
  <c r="AN434" i="1"/>
  <c r="AN430" i="1"/>
  <c r="AN426" i="1"/>
  <c r="AN422" i="1"/>
  <c r="AN418" i="1"/>
  <c r="AN414" i="1"/>
  <c r="AN410" i="1"/>
  <c r="AN406" i="1"/>
  <c r="AN402" i="1"/>
  <c r="AN398" i="1"/>
  <c r="AN394" i="1"/>
  <c r="AN390" i="1"/>
  <c r="AN386" i="1"/>
  <c r="AN382" i="1"/>
  <c r="AN378" i="1"/>
  <c r="AN374" i="1"/>
  <c r="AN370" i="1"/>
  <c r="AN366" i="1"/>
  <c r="AN362" i="1"/>
  <c r="AN358" i="1"/>
  <c r="AN354" i="1"/>
  <c r="AN350" i="1"/>
  <c r="AN346" i="1"/>
  <c r="AN340" i="1"/>
  <c r="AN324" i="1"/>
  <c r="AN308" i="1"/>
  <c r="AN276" i="1"/>
  <c r="AN260" i="1"/>
  <c r="AN244" i="1"/>
  <c r="AN228" i="1"/>
  <c r="AN212" i="1"/>
  <c r="AN180" i="1"/>
  <c r="AN164" i="1"/>
  <c r="AN148" i="1"/>
  <c r="AN132" i="1"/>
  <c r="AN116" i="1"/>
  <c r="AN100" i="1"/>
  <c r="AN84" i="1"/>
  <c r="AM23" i="1"/>
  <c r="AN23" i="1"/>
  <c r="AM11" i="1"/>
  <c r="AN11" i="1"/>
  <c r="AM477" i="1"/>
  <c r="AM461" i="1"/>
  <c r="AM445" i="1"/>
  <c r="AM429" i="1"/>
  <c r="AM413" i="1"/>
  <c r="AM397" i="1"/>
  <c r="AM381" i="1"/>
  <c r="AM365" i="1"/>
  <c r="AM349" i="1"/>
  <c r="AM330" i="1"/>
  <c r="AM271" i="1"/>
  <c r="AN477" i="1"/>
  <c r="AN473" i="1"/>
  <c r="AN469" i="1"/>
  <c r="AN465" i="1"/>
  <c r="AN461" i="1"/>
  <c r="AN457" i="1"/>
  <c r="AN453" i="1"/>
  <c r="AN441" i="1"/>
  <c r="AN437" i="1"/>
  <c r="AN425" i="1"/>
  <c r="AN421" i="1"/>
  <c r="AN409" i="1"/>
  <c r="AN405" i="1"/>
  <c r="AN393" i="1"/>
  <c r="AN389" i="1"/>
  <c r="AN377" i="1"/>
  <c r="AN373" i="1"/>
  <c r="AN361" i="1"/>
  <c r="AN357" i="1"/>
  <c r="AN345" i="1"/>
  <c r="AN336" i="1"/>
  <c r="AN320" i="1"/>
  <c r="AN304" i="1"/>
  <c r="AN288" i="1"/>
  <c r="AN272" i="1"/>
  <c r="AN256" i="1"/>
  <c r="AN240" i="1"/>
  <c r="AN224" i="1"/>
  <c r="AN208" i="1"/>
  <c r="AN192" i="1"/>
  <c r="AN176" i="1"/>
  <c r="AN160" i="1"/>
  <c r="AN144" i="1"/>
  <c r="AN128" i="1"/>
  <c r="AN112" i="1"/>
  <c r="AN96" i="1"/>
  <c r="AN80" i="1"/>
  <c r="AM19" i="1"/>
  <c r="AN19" i="1"/>
  <c r="AK20" i="1"/>
  <c r="AN20" i="1"/>
  <c r="AM27" i="1"/>
  <c r="AN27" i="1"/>
  <c r="AM178" i="1"/>
  <c r="AN178" i="1"/>
  <c r="AM174" i="1"/>
  <c r="AN174" i="1"/>
  <c r="AM173" i="1"/>
  <c r="AN173" i="1"/>
  <c r="AM169" i="1"/>
  <c r="AN169" i="1"/>
  <c r="AM165" i="1"/>
  <c r="AN165" i="1"/>
  <c r="AM159" i="1"/>
  <c r="AN159" i="1"/>
  <c r="AM157" i="1"/>
  <c r="AN157" i="1"/>
  <c r="AM155" i="1"/>
  <c r="AN155" i="1"/>
  <c r="AM153" i="1"/>
  <c r="AN153" i="1"/>
  <c r="AM151" i="1"/>
  <c r="AN151" i="1"/>
  <c r="AM146" i="1"/>
  <c r="AN146" i="1"/>
  <c r="AM145" i="1"/>
  <c r="AN145" i="1"/>
  <c r="AM143" i="1"/>
  <c r="AN143" i="1"/>
  <c r="AM141" i="1"/>
  <c r="AN141" i="1"/>
  <c r="AM139" i="1"/>
  <c r="AN139" i="1"/>
  <c r="AM135" i="1"/>
  <c r="AN135" i="1"/>
  <c r="AM131" i="1"/>
  <c r="AN131" i="1"/>
  <c r="AM125" i="1"/>
  <c r="AN125" i="1"/>
  <c r="AM122" i="1"/>
  <c r="AN122" i="1"/>
  <c r="AM114" i="1"/>
  <c r="AN114" i="1"/>
  <c r="AM111" i="1"/>
  <c r="AN111" i="1"/>
  <c r="AM109" i="1"/>
  <c r="AN109" i="1"/>
  <c r="AM107" i="1"/>
  <c r="AN107" i="1"/>
  <c r="AM98" i="1"/>
  <c r="AN98" i="1"/>
  <c r="AM97" i="1"/>
  <c r="AN97" i="1"/>
  <c r="AM94" i="1"/>
  <c r="AN94" i="1"/>
  <c r="AM77" i="1"/>
  <c r="AN77" i="1"/>
  <c r="AM73" i="1"/>
  <c r="AN73" i="1"/>
  <c r="AM71" i="1"/>
  <c r="AN71" i="1"/>
  <c r="AM69" i="1"/>
  <c r="AN69" i="1"/>
  <c r="AK68" i="1"/>
  <c r="AN68" i="1"/>
  <c r="AM63" i="1"/>
  <c r="AN63" i="1"/>
  <c r="AM62" i="1"/>
  <c r="AN62" i="1"/>
  <c r="AK60" i="1"/>
  <c r="AN60" i="1"/>
  <c r="AM58" i="1"/>
  <c r="AN58" i="1"/>
  <c r="AM55" i="1"/>
  <c r="AN55" i="1"/>
  <c r="AM53" i="1"/>
  <c r="AN53" i="1"/>
  <c r="AM51" i="1"/>
  <c r="AN51" i="1"/>
  <c r="AM50" i="1"/>
  <c r="AN50" i="1"/>
  <c r="AM48" i="1"/>
  <c r="AN48" i="1"/>
  <c r="AM47" i="1"/>
  <c r="AN47" i="1"/>
  <c r="AM45" i="1"/>
  <c r="AN45" i="1"/>
  <c r="AK44" i="1"/>
  <c r="AN44" i="1"/>
  <c r="AM42" i="1"/>
  <c r="AN42" i="1"/>
  <c r="AM41" i="1"/>
  <c r="AN41" i="1"/>
  <c r="AM38" i="1"/>
  <c r="AN38" i="1"/>
  <c r="AM37" i="1"/>
  <c r="AN37" i="1"/>
  <c r="AM34" i="1"/>
  <c r="AN34" i="1"/>
  <c r="AM33" i="1"/>
  <c r="AN33" i="1"/>
  <c r="AM30" i="1"/>
  <c r="AN30" i="1"/>
  <c r="AK28" i="1"/>
  <c r="AN28" i="1"/>
  <c r="AM298" i="1"/>
  <c r="AN298" i="1"/>
  <c r="AM295" i="1"/>
  <c r="AN295" i="1"/>
  <c r="AM293" i="1"/>
  <c r="AN293" i="1"/>
  <c r="AM290" i="1"/>
  <c r="AN290" i="1"/>
  <c r="AM286" i="1"/>
  <c r="AN286" i="1"/>
  <c r="AM283" i="1"/>
  <c r="AN283" i="1"/>
  <c r="AM279" i="1"/>
  <c r="AN279" i="1"/>
  <c r="AM275" i="1"/>
  <c r="AN275" i="1"/>
  <c r="AM274" i="1"/>
  <c r="AN274" i="1"/>
  <c r="AM270" i="1"/>
  <c r="AN270" i="1"/>
  <c r="AM267" i="1"/>
  <c r="AN267" i="1"/>
  <c r="AM258" i="1"/>
  <c r="AN258" i="1"/>
  <c r="AM254" i="1"/>
  <c r="AN254" i="1"/>
  <c r="AM251" i="1"/>
  <c r="AN251" i="1"/>
  <c r="AM247" i="1"/>
  <c r="AN247" i="1"/>
  <c r="AM242" i="1"/>
  <c r="AN242" i="1"/>
  <c r="AM238" i="1"/>
  <c r="AN238" i="1"/>
  <c r="AM235" i="1"/>
  <c r="AN235" i="1"/>
  <c r="AM234" i="1"/>
  <c r="AN234" i="1"/>
  <c r="AM233" i="1"/>
  <c r="AN233" i="1"/>
  <c r="AM227" i="1"/>
  <c r="AN227" i="1"/>
  <c r="AM223" i="1"/>
  <c r="AN223" i="1"/>
  <c r="AM218" i="1"/>
  <c r="AN218" i="1"/>
  <c r="AM215" i="1"/>
  <c r="AN215" i="1"/>
  <c r="AM207" i="1"/>
  <c r="AN207" i="1"/>
  <c r="AM206" i="1"/>
  <c r="AN206" i="1"/>
  <c r="AM205" i="1"/>
  <c r="AN205" i="1"/>
  <c r="AM203" i="1"/>
  <c r="AN203" i="1"/>
  <c r="AM202" i="1"/>
  <c r="AN202" i="1"/>
  <c r="AM201" i="1"/>
  <c r="AN201" i="1"/>
  <c r="AM197" i="1"/>
  <c r="AN197" i="1"/>
  <c r="AM195" i="1"/>
  <c r="AN195" i="1"/>
  <c r="AM191" i="1"/>
  <c r="AN191" i="1"/>
  <c r="AM187" i="1"/>
  <c r="AN187" i="1"/>
  <c r="AM186" i="1"/>
  <c r="AN186" i="1"/>
  <c r="AM185" i="1"/>
  <c r="AN185" i="1"/>
  <c r="AM323" i="1"/>
  <c r="AN323" i="1"/>
  <c r="AM322" i="1"/>
  <c r="AN322" i="1"/>
  <c r="AM319" i="1"/>
  <c r="AN319" i="1"/>
  <c r="AM318" i="1"/>
  <c r="AN318" i="1"/>
  <c r="AM317" i="1"/>
  <c r="AN317" i="1"/>
  <c r="AM315" i="1"/>
  <c r="AN315" i="1"/>
  <c r="AM313" i="1"/>
  <c r="AN313" i="1"/>
  <c r="AM311" i="1"/>
  <c r="AN311" i="1"/>
  <c r="AM309" i="1"/>
  <c r="AN309" i="1"/>
  <c r="AM307" i="1"/>
  <c r="AN307" i="1"/>
  <c r="AM306" i="1"/>
  <c r="AN306" i="1"/>
  <c r="AM302" i="1"/>
  <c r="AN302" i="1"/>
  <c r="AM301" i="1"/>
  <c r="AN301" i="1"/>
  <c r="AK342" i="1"/>
  <c r="AN342" i="1"/>
  <c r="AM341" i="1"/>
  <c r="AN341" i="1"/>
  <c r="AM339" i="1"/>
  <c r="AN339" i="1"/>
  <c r="AM338" i="1"/>
  <c r="AN338" i="1"/>
  <c r="AM334" i="1"/>
  <c r="AN334" i="1"/>
  <c r="AM333" i="1"/>
  <c r="AN333" i="1"/>
  <c r="AM331" i="1"/>
  <c r="AN331" i="1"/>
  <c r="AM329" i="1"/>
  <c r="AN329" i="1"/>
  <c r="AM327" i="1"/>
  <c r="AN327" i="1"/>
  <c r="AK326" i="1"/>
  <c r="AN326" i="1"/>
  <c r="AM325" i="1"/>
  <c r="AN325" i="1"/>
  <c r="AM473" i="1"/>
  <c r="AM457" i="1"/>
  <c r="AM314" i="1"/>
  <c r="AM250" i="1"/>
  <c r="AM132" i="1"/>
  <c r="AN480" i="1"/>
  <c r="AN476" i="1"/>
  <c r="AN472" i="1"/>
  <c r="AN468" i="1"/>
  <c r="AN464" i="1"/>
  <c r="AN460" i="1"/>
  <c r="AN456" i="1"/>
  <c r="AN452" i="1"/>
  <c r="AN448" i="1"/>
  <c r="AN444" i="1"/>
  <c r="AN440" i="1"/>
  <c r="AN436" i="1"/>
  <c r="AN432" i="1"/>
  <c r="AN428" i="1"/>
  <c r="AN424" i="1"/>
  <c r="AN420" i="1"/>
  <c r="AN416" i="1"/>
  <c r="AN412" i="1"/>
  <c r="AN408" i="1"/>
  <c r="AN404" i="1"/>
  <c r="AN400" i="1"/>
  <c r="AN396" i="1"/>
  <c r="AN392" i="1"/>
  <c r="AN388" i="1"/>
  <c r="AN384" i="1"/>
  <c r="AN380" i="1"/>
  <c r="AN376" i="1"/>
  <c r="AN372" i="1"/>
  <c r="AN368" i="1"/>
  <c r="AN364" i="1"/>
  <c r="AN360" i="1"/>
  <c r="AN356" i="1"/>
  <c r="AN352" i="1"/>
  <c r="AN348" i="1"/>
  <c r="AN344" i="1"/>
  <c r="AN332" i="1"/>
  <c r="AN220" i="1"/>
  <c r="AN204" i="1"/>
  <c r="AN188" i="1"/>
  <c r="AN172" i="1"/>
  <c r="AN156" i="1"/>
  <c r="AN140" i="1"/>
  <c r="AN124" i="1"/>
  <c r="AN108" i="1"/>
  <c r="AN92" i="1"/>
  <c r="AN76" i="1"/>
  <c r="AM7" i="1"/>
  <c r="AN7" i="1"/>
  <c r="AM16" i="1"/>
  <c r="AN16" i="1"/>
  <c r="AK12" i="1"/>
  <c r="AN12" i="1"/>
  <c r="AM183" i="1"/>
  <c r="AN183" i="1"/>
  <c r="AM181" i="1"/>
  <c r="AN181" i="1"/>
  <c r="AM179" i="1"/>
  <c r="AN179" i="1"/>
  <c r="AM170" i="1"/>
  <c r="AN170" i="1"/>
  <c r="AM162" i="1"/>
  <c r="AN162" i="1"/>
  <c r="AM158" i="1"/>
  <c r="AN158" i="1"/>
  <c r="AM142" i="1"/>
  <c r="AN142" i="1"/>
  <c r="AM134" i="1"/>
  <c r="AN134" i="1"/>
  <c r="AM133" i="1"/>
  <c r="AN133" i="1"/>
  <c r="AM126" i="1"/>
  <c r="AN126" i="1"/>
  <c r="AM123" i="1"/>
  <c r="AN123" i="1"/>
  <c r="AM121" i="1"/>
  <c r="AN121" i="1"/>
  <c r="AM118" i="1"/>
  <c r="AN118" i="1"/>
  <c r="AM115" i="1"/>
  <c r="AN115" i="1"/>
  <c r="AM110" i="1"/>
  <c r="AN110" i="1"/>
  <c r="AM105" i="1"/>
  <c r="AN105" i="1"/>
  <c r="AM103" i="1"/>
  <c r="AN103" i="1"/>
  <c r="AM101" i="1"/>
  <c r="AN101" i="1"/>
  <c r="AM95" i="1"/>
  <c r="AN95" i="1"/>
  <c r="AM90" i="1"/>
  <c r="AN90" i="1"/>
  <c r="AM86" i="1"/>
  <c r="AN86" i="1"/>
  <c r="AM85" i="1"/>
  <c r="AN85" i="1"/>
  <c r="AM83" i="1"/>
  <c r="AN83" i="1"/>
  <c r="AM78" i="1"/>
  <c r="AN78" i="1"/>
  <c r="AM74" i="1"/>
  <c r="AN74" i="1"/>
  <c r="AM70" i="1"/>
  <c r="AN70" i="1"/>
  <c r="AM67" i="1"/>
  <c r="AN67" i="1"/>
  <c r="AM65" i="1"/>
  <c r="AN65" i="1"/>
  <c r="AM64" i="1"/>
  <c r="AN64" i="1"/>
  <c r="AM61" i="1"/>
  <c r="AN61" i="1"/>
  <c r="AM59" i="1"/>
  <c r="AN59" i="1"/>
  <c r="AM57" i="1"/>
  <c r="AN57" i="1"/>
  <c r="AM56" i="1"/>
  <c r="AN56" i="1"/>
  <c r="AM54" i="1"/>
  <c r="AN54" i="1"/>
  <c r="AK52" i="1"/>
  <c r="AN52" i="1"/>
  <c r="AM49" i="1"/>
  <c r="AN49" i="1"/>
  <c r="AM46" i="1"/>
  <c r="AN46" i="1"/>
  <c r="AM43" i="1"/>
  <c r="AN43" i="1"/>
  <c r="AM40" i="1"/>
  <c r="AN40" i="1"/>
  <c r="AM39" i="1"/>
  <c r="AN39" i="1"/>
  <c r="AK36" i="1"/>
  <c r="AN36" i="1"/>
  <c r="AM35" i="1"/>
  <c r="AN35" i="1"/>
  <c r="AM32" i="1"/>
  <c r="AN32" i="1"/>
  <c r="AM31" i="1"/>
  <c r="AN31" i="1"/>
  <c r="AM29" i="1"/>
  <c r="AN29" i="1"/>
  <c r="AM299" i="1"/>
  <c r="AN299" i="1"/>
  <c r="AM297" i="1"/>
  <c r="AN297" i="1"/>
  <c r="AM291" i="1"/>
  <c r="AN291" i="1"/>
  <c r="AM287" i="1"/>
  <c r="AN287" i="1"/>
  <c r="AM285" i="1"/>
  <c r="AN285" i="1"/>
  <c r="AM282" i="1"/>
  <c r="AN282" i="1"/>
  <c r="AM281" i="1"/>
  <c r="AN281" i="1"/>
  <c r="AM277" i="1"/>
  <c r="AN277" i="1"/>
  <c r="AM269" i="1"/>
  <c r="AN269" i="1"/>
  <c r="AM266" i="1"/>
  <c r="AN266" i="1"/>
  <c r="AM265" i="1"/>
  <c r="AN265" i="1"/>
  <c r="AM263" i="1"/>
  <c r="AN263" i="1"/>
  <c r="AM261" i="1"/>
  <c r="AN261" i="1"/>
  <c r="AM259" i="1"/>
  <c r="AN259" i="1"/>
  <c r="AM255" i="1"/>
  <c r="AN255" i="1"/>
  <c r="AM253" i="1"/>
  <c r="AN253" i="1"/>
  <c r="AM249" i="1"/>
  <c r="AN249" i="1"/>
  <c r="AM245" i="1"/>
  <c r="AN245" i="1"/>
  <c r="AM243" i="1"/>
  <c r="AN243" i="1"/>
  <c r="AM239" i="1"/>
  <c r="AN239" i="1"/>
  <c r="AM237" i="1"/>
  <c r="AN237" i="1"/>
  <c r="AM231" i="1"/>
  <c r="AN231" i="1"/>
  <c r="AM229" i="1"/>
  <c r="AN229" i="1"/>
  <c r="AM226" i="1"/>
  <c r="AN226" i="1"/>
  <c r="AM222" i="1"/>
  <c r="AN222" i="1"/>
  <c r="AM221" i="1"/>
  <c r="AN221" i="1"/>
  <c r="AM219" i="1"/>
  <c r="AN219" i="1"/>
  <c r="AM217" i="1"/>
  <c r="AN217" i="1"/>
  <c r="AM213" i="1"/>
  <c r="AN213" i="1"/>
  <c r="AM211" i="1"/>
  <c r="AN211" i="1"/>
  <c r="AM210" i="1"/>
  <c r="AN210" i="1"/>
  <c r="AM199" i="1"/>
  <c r="AN199" i="1"/>
  <c r="AM194" i="1"/>
  <c r="AN194" i="1"/>
  <c r="AM190" i="1"/>
  <c r="AN190" i="1"/>
  <c r="AM189" i="1"/>
  <c r="AN189" i="1"/>
  <c r="AM25" i="1"/>
  <c r="AN25" i="1"/>
  <c r="AM21" i="1"/>
  <c r="AN21" i="1"/>
  <c r="AM17" i="1"/>
  <c r="AN17" i="1"/>
  <c r="AM13" i="1"/>
  <c r="AN13" i="1"/>
  <c r="AM9" i="1"/>
  <c r="AN9" i="1"/>
  <c r="AM5" i="1"/>
  <c r="AN5" i="1"/>
  <c r="AM469" i="1"/>
  <c r="AM303" i="1"/>
  <c r="AM100" i="1"/>
  <c r="AN479" i="1"/>
  <c r="AN475" i="1"/>
  <c r="AN471" i="1"/>
  <c r="AN467" i="1"/>
  <c r="AN463" i="1"/>
  <c r="AN459" i="1"/>
  <c r="AN455" i="1"/>
  <c r="AN451" i="1"/>
  <c r="AN447" i="1"/>
  <c r="AN443" i="1"/>
  <c r="AN439" i="1"/>
  <c r="AN435" i="1"/>
  <c r="AN431" i="1"/>
  <c r="AN427" i="1"/>
  <c r="AN423" i="1"/>
  <c r="AN419" i="1"/>
  <c r="AN415" i="1"/>
  <c r="AN411" i="1"/>
  <c r="AN407" i="1"/>
  <c r="AN403" i="1"/>
  <c r="AN399" i="1"/>
  <c r="AN395" i="1"/>
  <c r="AN391" i="1"/>
  <c r="AN387" i="1"/>
  <c r="AN383" i="1"/>
  <c r="AN379" i="1"/>
  <c r="AN375" i="1"/>
  <c r="AN371" i="1"/>
  <c r="AN367" i="1"/>
  <c r="AN363" i="1"/>
  <c r="AN359" i="1"/>
  <c r="AN355" i="1"/>
  <c r="AN351" i="1"/>
  <c r="AN347" i="1"/>
  <c r="AN343" i="1"/>
  <c r="AN328" i="1"/>
  <c r="AN312" i="1"/>
  <c r="AN296" i="1"/>
  <c r="AN280" i="1"/>
  <c r="AN264" i="1"/>
  <c r="AN248" i="1"/>
  <c r="AN232" i="1"/>
  <c r="AN216" i="1"/>
  <c r="AN200" i="1"/>
  <c r="AN184" i="1"/>
  <c r="AN168" i="1"/>
  <c r="AN152" i="1"/>
  <c r="AN136" i="1"/>
  <c r="AN120" i="1"/>
  <c r="AN104" i="1"/>
  <c r="AN88" i="1"/>
  <c r="AN72" i="1"/>
  <c r="AM220" i="1"/>
  <c r="AM188" i="1"/>
  <c r="AM156" i="1"/>
  <c r="AM124" i="1"/>
  <c r="AM92" i="1"/>
  <c r="AM60" i="1"/>
  <c r="AM28" i="1"/>
  <c r="AK182" i="1"/>
  <c r="AM182" i="1"/>
  <c r="AK177" i="1"/>
  <c r="AM177" i="1"/>
  <c r="AK166" i="1"/>
  <c r="AM166" i="1"/>
  <c r="AK257" i="1"/>
  <c r="AM257" i="1"/>
  <c r="AK230" i="1"/>
  <c r="AM230" i="1"/>
  <c r="AK214" i="1"/>
  <c r="AM214" i="1"/>
  <c r="AK198" i="1"/>
  <c r="AM198" i="1"/>
  <c r="AK193" i="1"/>
  <c r="AM193" i="1"/>
  <c r="AK321" i="1"/>
  <c r="AM321" i="1"/>
  <c r="AK316" i="1"/>
  <c r="AM316" i="1"/>
  <c r="AK310" i="1"/>
  <c r="AM310" i="1"/>
  <c r="AM148" i="1"/>
  <c r="AM116" i="1"/>
  <c r="AM84" i="1"/>
  <c r="AM52" i="1"/>
  <c r="AM20" i="1"/>
  <c r="AK161" i="1"/>
  <c r="AM161" i="1"/>
  <c r="AK300" i="1"/>
  <c r="AM300" i="1"/>
  <c r="AK294" i="1"/>
  <c r="AM294" i="1"/>
  <c r="AK289" i="1"/>
  <c r="AM289" i="1"/>
  <c r="AK284" i="1"/>
  <c r="AM284" i="1"/>
  <c r="AK278" i="1"/>
  <c r="AM278" i="1"/>
  <c r="AK273" i="1"/>
  <c r="AM273" i="1"/>
  <c r="AK268" i="1"/>
  <c r="AM268" i="1"/>
  <c r="AK262" i="1"/>
  <c r="AM262" i="1"/>
  <c r="AK252" i="1"/>
  <c r="AM252" i="1"/>
  <c r="AK246" i="1"/>
  <c r="AM246" i="1"/>
  <c r="AK241" i="1"/>
  <c r="AM241" i="1"/>
  <c r="AK236" i="1"/>
  <c r="AM236" i="1"/>
  <c r="AK225" i="1"/>
  <c r="AM225" i="1"/>
  <c r="AK209" i="1"/>
  <c r="AM209" i="1"/>
  <c r="AM204" i="1"/>
  <c r="AM172" i="1"/>
  <c r="AM140" i="1"/>
  <c r="AM108" i="1"/>
  <c r="AM76" i="1"/>
  <c r="AM44" i="1"/>
  <c r="AM12" i="1"/>
  <c r="AM480" i="1"/>
  <c r="AM476" i="1"/>
  <c r="AM472" i="1"/>
  <c r="AM468" i="1"/>
  <c r="AK305" i="1"/>
  <c r="AM305" i="1"/>
  <c r="AK337" i="1"/>
  <c r="AM337" i="1"/>
  <c r="AM479" i="1"/>
  <c r="AM475" i="1"/>
  <c r="AM471" i="1"/>
  <c r="AM467" i="1"/>
  <c r="AM463" i="1"/>
  <c r="AM459" i="1"/>
  <c r="AM455" i="1"/>
  <c r="AM451" i="1"/>
  <c r="AM447" i="1"/>
  <c r="AM443" i="1"/>
  <c r="AM439" i="1"/>
  <c r="AM435" i="1"/>
  <c r="AM431" i="1"/>
  <c r="AM427" i="1"/>
  <c r="AM423" i="1"/>
  <c r="AM419" i="1"/>
  <c r="AM415" i="1"/>
  <c r="AM411" i="1"/>
  <c r="AM407" i="1"/>
  <c r="AM403" i="1"/>
  <c r="AM399" i="1"/>
  <c r="AM395" i="1"/>
  <c r="AM391" i="1"/>
  <c r="AM387" i="1"/>
  <c r="AM383" i="1"/>
  <c r="AM379" i="1"/>
  <c r="AM375" i="1"/>
  <c r="AM371" i="1"/>
  <c r="AM367" i="1"/>
  <c r="AM363" i="1"/>
  <c r="AM359" i="1"/>
  <c r="AM355" i="1"/>
  <c r="AM351" i="1"/>
  <c r="AM347" i="1"/>
  <c r="AM332" i="1"/>
  <c r="AM478" i="1"/>
  <c r="AM474" i="1"/>
  <c r="AM470" i="1"/>
  <c r="AM342" i="1"/>
  <c r="AM326" i="1"/>
  <c r="AK23" i="1"/>
  <c r="AL23" i="1"/>
  <c r="AK16" i="1"/>
  <c r="AL16" i="1"/>
  <c r="AK8" i="1"/>
  <c r="AL8" i="1"/>
  <c r="AK27" i="1"/>
  <c r="AL27" i="1"/>
  <c r="AK179" i="1"/>
  <c r="AL179" i="1"/>
  <c r="AK178" i="1"/>
  <c r="AL178" i="1"/>
  <c r="AK176" i="1"/>
  <c r="AL176" i="1"/>
  <c r="AK174" i="1"/>
  <c r="AL174" i="1"/>
  <c r="AK173" i="1"/>
  <c r="AL173" i="1"/>
  <c r="AK170" i="1"/>
  <c r="AL170" i="1"/>
  <c r="AK169" i="1"/>
  <c r="AL169" i="1"/>
  <c r="AK165" i="1"/>
  <c r="AL165" i="1"/>
  <c r="AK163" i="1"/>
  <c r="AL163" i="1"/>
  <c r="AK162" i="1"/>
  <c r="AL162" i="1"/>
  <c r="AK158" i="1"/>
  <c r="AL158" i="1"/>
  <c r="AK155" i="1"/>
  <c r="AL155" i="1"/>
  <c r="AK152" i="1"/>
  <c r="AL152" i="1"/>
  <c r="AK146" i="1"/>
  <c r="AL146" i="1"/>
  <c r="AK145" i="1"/>
  <c r="AL145" i="1"/>
  <c r="AK143" i="1"/>
  <c r="AL143" i="1"/>
  <c r="AK139" i="1"/>
  <c r="AL139" i="1"/>
  <c r="AK137" i="1"/>
  <c r="AL137" i="1"/>
  <c r="AK135" i="1"/>
  <c r="AL135" i="1"/>
  <c r="AK134" i="1"/>
  <c r="AL134" i="1"/>
  <c r="AK130" i="1"/>
  <c r="AL130" i="1"/>
  <c r="AK129" i="1"/>
  <c r="AL129" i="1"/>
  <c r="AK127" i="1"/>
  <c r="AL127" i="1"/>
  <c r="AK125" i="1"/>
  <c r="AL125" i="1"/>
  <c r="AK123" i="1"/>
  <c r="AL123" i="1"/>
  <c r="AK120" i="1"/>
  <c r="AL120" i="1"/>
  <c r="AK118" i="1"/>
  <c r="AL118" i="1"/>
  <c r="AK114" i="1"/>
  <c r="AL114" i="1"/>
  <c r="AK112" i="1"/>
  <c r="AL112" i="1"/>
  <c r="AK110" i="1"/>
  <c r="AL110" i="1"/>
  <c r="AK106" i="1"/>
  <c r="AL106" i="1"/>
  <c r="AK104" i="1"/>
  <c r="AL104" i="1"/>
  <c r="AK102" i="1"/>
  <c r="AL102" i="1"/>
  <c r="AK101" i="1"/>
  <c r="AL101" i="1"/>
  <c r="AK99" i="1"/>
  <c r="AL99" i="1"/>
  <c r="AK97" i="1"/>
  <c r="AL97" i="1"/>
  <c r="AK96" i="1"/>
  <c r="AL96" i="1"/>
  <c r="AK94" i="1"/>
  <c r="AL94" i="1"/>
  <c r="AK89" i="1"/>
  <c r="AL89" i="1"/>
  <c r="AK87" i="1"/>
  <c r="AL87" i="1"/>
  <c r="AK81" i="1"/>
  <c r="AL81" i="1"/>
  <c r="AK79" i="1"/>
  <c r="AL79" i="1"/>
  <c r="AK74" i="1"/>
  <c r="AL74" i="1"/>
  <c r="AK71" i="1"/>
  <c r="AL71" i="1"/>
  <c r="AK66" i="1"/>
  <c r="AL66" i="1"/>
  <c r="AK64" i="1"/>
  <c r="AL64" i="1"/>
  <c r="AK62" i="1"/>
  <c r="AL62" i="1"/>
  <c r="AK61" i="1"/>
  <c r="AL61" i="1"/>
  <c r="AK59" i="1"/>
  <c r="AL59" i="1"/>
  <c r="AK57" i="1"/>
  <c r="AL57" i="1"/>
  <c r="AK55" i="1"/>
  <c r="AL55" i="1"/>
  <c r="AK54" i="1"/>
  <c r="AL54" i="1"/>
  <c r="AK53" i="1"/>
  <c r="AL53" i="1"/>
  <c r="AK50" i="1"/>
  <c r="AL50" i="1"/>
  <c r="AK49" i="1"/>
  <c r="AL49" i="1"/>
  <c r="AK47" i="1"/>
  <c r="AL47" i="1"/>
  <c r="AK45" i="1"/>
  <c r="AL45" i="1"/>
  <c r="AK43" i="1"/>
  <c r="AL43" i="1"/>
  <c r="AK40" i="1"/>
  <c r="AL40" i="1"/>
  <c r="AK39" i="1"/>
  <c r="AL39" i="1"/>
  <c r="AK37" i="1"/>
  <c r="AL37" i="1"/>
  <c r="AK35" i="1"/>
  <c r="AL35" i="1"/>
  <c r="AK33" i="1"/>
  <c r="AL33" i="1"/>
  <c r="AK30" i="1"/>
  <c r="AL30" i="1"/>
  <c r="AK298" i="1"/>
  <c r="AL298" i="1"/>
  <c r="AK292" i="1"/>
  <c r="AL292" i="1"/>
  <c r="AK290" i="1"/>
  <c r="AL290" i="1"/>
  <c r="AK288" i="1"/>
  <c r="AL288" i="1"/>
  <c r="AK287" i="1"/>
  <c r="AL287" i="1"/>
  <c r="AK285" i="1"/>
  <c r="AL285" i="1"/>
  <c r="AK283" i="1"/>
  <c r="AL283" i="1"/>
  <c r="AK280" i="1"/>
  <c r="AL280" i="1"/>
  <c r="AK277" i="1"/>
  <c r="AL277" i="1"/>
  <c r="AK267" i="1"/>
  <c r="AL267" i="1"/>
  <c r="AK265" i="1"/>
  <c r="AL265" i="1"/>
  <c r="AK264" i="1"/>
  <c r="AL264" i="1"/>
  <c r="AK263" i="1"/>
  <c r="AL263" i="1"/>
  <c r="AK260" i="1"/>
  <c r="AL260" i="1"/>
  <c r="AK259" i="1"/>
  <c r="AL259" i="1"/>
  <c r="AK255" i="1"/>
  <c r="AL255" i="1"/>
  <c r="AK249" i="1"/>
  <c r="AL249" i="1"/>
  <c r="AK248" i="1"/>
  <c r="AL248" i="1"/>
  <c r="AK247" i="1"/>
  <c r="AL247" i="1"/>
  <c r="AK244" i="1"/>
  <c r="AL244" i="1"/>
  <c r="AK243" i="1"/>
  <c r="AL243" i="1"/>
  <c r="AK242" i="1"/>
  <c r="AL242" i="1"/>
  <c r="AK240" i="1"/>
  <c r="AL240" i="1"/>
  <c r="AK238" i="1"/>
  <c r="AL238" i="1"/>
  <c r="AK237" i="1"/>
  <c r="AL237" i="1"/>
  <c r="AK235" i="1"/>
  <c r="AL235" i="1"/>
  <c r="AK232" i="1"/>
  <c r="AL232" i="1"/>
  <c r="AK231" i="1"/>
  <c r="AL231" i="1"/>
  <c r="AK229" i="1"/>
  <c r="AL229" i="1"/>
  <c r="AK227" i="1"/>
  <c r="AL227" i="1"/>
  <c r="AK226" i="1"/>
  <c r="AL226" i="1"/>
  <c r="AK223" i="1"/>
  <c r="AL223" i="1"/>
  <c r="AK218" i="1"/>
  <c r="AL218" i="1"/>
  <c r="AK212" i="1"/>
  <c r="AL212" i="1"/>
  <c r="AK210" i="1"/>
  <c r="AL210" i="1"/>
  <c r="AK208" i="1"/>
  <c r="AL208" i="1"/>
  <c r="AK206" i="1"/>
  <c r="AL206" i="1"/>
  <c r="AK205" i="1"/>
  <c r="AL205" i="1"/>
  <c r="AK203" i="1"/>
  <c r="AL203" i="1"/>
  <c r="AK201" i="1"/>
  <c r="AL201" i="1"/>
  <c r="AK196" i="1"/>
  <c r="AL196" i="1"/>
  <c r="AK191" i="1"/>
  <c r="AL191" i="1"/>
  <c r="AK189" i="1"/>
  <c r="AL189" i="1"/>
  <c r="AK187" i="1"/>
  <c r="AL187" i="1"/>
  <c r="AK185" i="1"/>
  <c r="AL185" i="1"/>
  <c r="AK322" i="1"/>
  <c r="AL322" i="1"/>
  <c r="AK320" i="1"/>
  <c r="AL320" i="1"/>
  <c r="AK314" i="1"/>
  <c r="AL314" i="1"/>
  <c r="AK308" i="1"/>
  <c r="AL308" i="1"/>
  <c r="AK306" i="1"/>
  <c r="AL306" i="1"/>
  <c r="AK304" i="1"/>
  <c r="AL304" i="1"/>
  <c r="AK302" i="1"/>
  <c r="AL302" i="1"/>
  <c r="AK389" i="1"/>
  <c r="AL389" i="1"/>
  <c r="AK388" i="1"/>
  <c r="AL388" i="1"/>
  <c r="AK386" i="1"/>
  <c r="AL386" i="1"/>
  <c r="AK384" i="1"/>
  <c r="AL384" i="1"/>
  <c r="AK382" i="1"/>
  <c r="AL382" i="1"/>
  <c r="AK377" i="1"/>
  <c r="AL377" i="1"/>
  <c r="AK368" i="1"/>
  <c r="AL368" i="1"/>
  <c r="AK365" i="1"/>
  <c r="AL365" i="1"/>
  <c r="AK361" i="1"/>
  <c r="AL361" i="1"/>
  <c r="AK360" i="1"/>
  <c r="AL360" i="1"/>
  <c r="AK358" i="1"/>
  <c r="AL358" i="1"/>
  <c r="AK354" i="1"/>
  <c r="AL354" i="1"/>
  <c r="AK345" i="1"/>
  <c r="AL345" i="1"/>
  <c r="AK343" i="1"/>
  <c r="AL343" i="1"/>
  <c r="AK341" i="1"/>
  <c r="AL341" i="1"/>
  <c r="AK340" i="1"/>
  <c r="AL340" i="1"/>
  <c r="AK339" i="1"/>
  <c r="AL339" i="1"/>
  <c r="AK338" i="1"/>
  <c r="AL338" i="1"/>
  <c r="AK336" i="1"/>
  <c r="AL336" i="1"/>
  <c r="AK335" i="1"/>
  <c r="AL335" i="1"/>
  <c r="AK333" i="1"/>
  <c r="AL333" i="1"/>
  <c r="AK331" i="1"/>
  <c r="AL331" i="1"/>
  <c r="AK330" i="1"/>
  <c r="AL330" i="1"/>
  <c r="AK329" i="1"/>
  <c r="AL329" i="1"/>
  <c r="AK328" i="1"/>
  <c r="AL328" i="1"/>
  <c r="AK327" i="1"/>
  <c r="AL327" i="1"/>
  <c r="AK325" i="1"/>
  <c r="AL325" i="1"/>
  <c r="AK446" i="1"/>
  <c r="AL446" i="1"/>
  <c r="AK445" i="1"/>
  <c r="AL445" i="1"/>
  <c r="AK444" i="1"/>
  <c r="AL444" i="1"/>
  <c r="AK442" i="1"/>
  <c r="AL442" i="1"/>
  <c r="AK441" i="1"/>
  <c r="AL441" i="1"/>
  <c r="AK440" i="1"/>
  <c r="AL440" i="1"/>
  <c r="AK438" i="1"/>
  <c r="AL438" i="1"/>
  <c r="AK437" i="1"/>
  <c r="AL437" i="1"/>
  <c r="AK436" i="1"/>
  <c r="AL436" i="1"/>
  <c r="AK434" i="1"/>
  <c r="AL434" i="1"/>
  <c r="AK433" i="1"/>
  <c r="AL433" i="1"/>
  <c r="AK432" i="1"/>
  <c r="AL432" i="1"/>
  <c r="AK430" i="1"/>
  <c r="AL430" i="1"/>
  <c r="AK429" i="1"/>
  <c r="AL429" i="1"/>
  <c r="AK428" i="1"/>
  <c r="AL428" i="1"/>
  <c r="AK426" i="1"/>
  <c r="AL426" i="1"/>
  <c r="AK425" i="1"/>
  <c r="AL425" i="1"/>
  <c r="AK424" i="1"/>
  <c r="AL424" i="1"/>
  <c r="AK422" i="1"/>
  <c r="AL422" i="1"/>
  <c r="AK421" i="1"/>
  <c r="AL421" i="1"/>
  <c r="AK420" i="1"/>
  <c r="AL420" i="1"/>
  <c r="AK418" i="1"/>
  <c r="AL418" i="1"/>
  <c r="AK417" i="1"/>
  <c r="AL417" i="1"/>
  <c r="AK416" i="1"/>
  <c r="AL416" i="1"/>
  <c r="AK414" i="1"/>
  <c r="AL414" i="1"/>
  <c r="AK413" i="1"/>
  <c r="AL413" i="1"/>
  <c r="AK412" i="1"/>
  <c r="AL412" i="1"/>
  <c r="AK410" i="1"/>
  <c r="AL410" i="1"/>
  <c r="AK409" i="1"/>
  <c r="AL409" i="1"/>
  <c r="AK408" i="1"/>
  <c r="AL408" i="1"/>
  <c r="AK406" i="1"/>
  <c r="AL406" i="1"/>
  <c r="AK405" i="1"/>
  <c r="AL405" i="1"/>
  <c r="AK404" i="1"/>
  <c r="AL404" i="1"/>
  <c r="AK402" i="1"/>
  <c r="AL402" i="1"/>
  <c r="AK401" i="1"/>
  <c r="AL401" i="1"/>
  <c r="AK400" i="1"/>
  <c r="AL400" i="1"/>
  <c r="AK398" i="1"/>
  <c r="AL398" i="1"/>
  <c r="AK397" i="1"/>
  <c r="AL397" i="1"/>
  <c r="AK396" i="1"/>
  <c r="AL396" i="1"/>
  <c r="AK394" i="1"/>
  <c r="AL394" i="1"/>
  <c r="AK393" i="1"/>
  <c r="AL393" i="1"/>
  <c r="AK392" i="1"/>
  <c r="AL392" i="1"/>
  <c r="AK456" i="1"/>
  <c r="AL456" i="1"/>
  <c r="AK454" i="1"/>
  <c r="AL454" i="1"/>
  <c r="AK453" i="1"/>
  <c r="AL453" i="1"/>
  <c r="AK452" i="1"/>
  <c r="AL452" i="1"/>
  <c r="AK450" i="1"/>
  <c r="AL450" i="1"/>
  <c r="AK449" i="1"/>
  <c r="AL449" i="1"/>
  <c r="AK448" i="1"/>
  <c r="AL448" i="1"/>
  <c r="AK462" i="1"/>
  <c r="AL462" i="1"/>
  <c r="AK460" i="1"/>
  <c r="AL460" i="1"/>
  <c r="AK458" i="1"/>
  <c r="AL458" i="1"/>
  <c r="AK466" i="1"/>
  <c r="AL466" i="1"/>
  <c r="AK464" i="1"/>
  <c r="AL464" i="1"/>
  <c r="AL479" i="1"/>
  <c r="AL475" i="1"/>
  <c r="AL471" i="1"/>
  <c r="AL467" i="1"/>
  <c r="AL459" i="1"/>
  <c r="AL447" i="1"/>
  <c r="AL431" i="1"/>
  <c r="AL415" i="1"/>
  <c r="AL399" i="1"/>
  <c r="AL383" i="1"/>
  <c r="AL367" i="1"/>
  <c r="AL351" i="1"/>
  <c r="AL332" i="1"/>
  <c r="AL310" i="1"/>
  <c r="AL289" i="1"/>
  <c r="AL268" i="1"/>
  <c r="AL246" i="1"/>
  <c r="AL225" i="1"/>
  <c r="AL204" i="1"/>
  <c r="AL182" i="1"/>
  <c r="AL161" i="1"/>
  <c r="AL132" i="1"/>
  <c r="AL100" i="1"/>
  <c r="AL68" i="1"/>
  <c r="AL36" i="1"/>
  <c r="AK25" i="1"/>
  <c r="AL25" i="1"/>
  <c r="AK21" i="1"/>
  <c r="AL21" i="1"/>
  <c r="AK17" i="1"/>
  <c r="AL17" i="1"/>
  <c r="AK13" i="1"/>
  <c r="AL13" i="1"/>
  <c r="AK9" i="1"/>
  <c r="AL9" i="1"/>
  <c r="AK5" i="1"/>
  <c r="AL5" i="1"/>
  <c r="AL478" i="1"/>
  <c r="AL474" i="1"/>
  <c r="AL470" i="1"/>
  <c r="AL465" i="1"/>
  <c r="AL457" i="1"/>
  <c r="AL443" i="1"/>
  <c r="AL427" i="1"/>
  <c r="AL411" i="1"/>
  <c r="AL395" i="1"/>
  <c r="AL379" i="1"/>
  <c r="AL363" i="1"/>
  <c r="AL347" i="1"/>
  <c r="AL326" i="1"/>
  <c r="AL305" i="1"/>
  <c r="AL284" i="1"/>
  <c r="AL262" i="1"/>
  <c r="AL241" i="1"/>
  <c r="AL220" i="1"/>
  <c r="AL198" i="1"/>
  <c r="AL177" i="1"/>
  <c r="AL156" i="1"/>
  <c r="AL124" i="1"/>
  <c r="AL92" i="1"/>
  <c r="AL60" i="1"/>
  <c r="AL28" i="1"/>
  <c r="AK19" i="1"/>
  <c r="AL19" i="1"/>
  <c r="AK24" i="1"/>
  <c r="AL24" i="1"/>
  <c r="AK184" i="1"/>
  <c r="AL184" i="1"/>
  <c r="AK183" i="1"/>
  <c r="AL183" i="1"/>
  <c r="AK181" i="1"/>
  <c r="AL181" i="1"/>
  <c r="AK180" i="1"/>
  <c r="AL180" i="1"/>
  <c r="AK175" i="1"/>
  <c r="AL175" i="1"/>
  <c r="AK171" i="1"/>
  <c r="AL171" i="1"/>
  <c r="AK168" i="1"/>
  <c r="AL168" i="1"/>
  <c r="AK167" i="1"/>
  <c r="AL167" i="1"/>
  <c r="AK164" i="1"/>
  <c r="AL164" i="1"/>
  <c r="AK160" i="1"/>
  <c r="AL160" i="1"/>
  <c r="AK159" i="1"/>
  <c r="AL159" i="1"/>
  <c r="AK157" i="1"/>
  <c r="AL157" i="1"/>
  <c r="AK154" i="1"/>
  <c r="AL154" i="1"/>
  <c r="AK153" i="1"/>
  <c r="AL153" i="1"/>
  <c r="AK151" i="1"/>
  <c r="AL151" i="1"/>
  <c r="AK150" i="1"/>
  <c r="AL150" i="1"/>
  <c r="AK149" i="1"/>
  <c r="AL149" i="1"/>
  <c r="AK147" i="1"/>
  <c r="AL147" i="1"/>
  <c r="AK144" i="1"/>
  <c r="AL144" i="1"/>
  <c r="AK142" i="1"/>
  <c r="AL142" i="1"/>
  <c r="AK141" i="1"/>
  <c r="AL141" i="1"/>
  <c r="AK138" i="1"/>
  <c r="AL138" i="1"/>
  <c r="AK136" i="1"/>
  <c r="AL136" i="1"/>
  <c r="AK133" i="1"/>
  <c r="AL133" i="1"/>
  <c r="AK131" i="1"/>
  <c r="AL131" i="1"/>
  <c r="AK128" i="1"/>
  <c r="AL128" i="1"/>
  <c r="AK126" i="1"/>
  <c r="AL126" i="1"/>
  <c r="AK122" i="1"/>
  <c r="AL122" i="1"/>
  <c r="AK121" i="1"/>
  <c r="AL121" i="1"/>
  <c r="AK119" i="1"/>
  <c r="AL119" i="1"/>
  <c r="AK117" i="1"/>
  <c r="AL117" i="1"/>
  <c r="AK115" i="1"/>
  <c r="AL115" i="1"/>
  <c r="AK113" i="1"/>
  <c r="AL113" i="1"/>
  <c r="AK111" i="1"/>
  <c r="AL111" i="1"/>
  <c r="AK109" i="1"/>
  <c r="AL109" i="1"/>
  <c r="AK107" i="1"/>
  <c r="AL107" i="1"/>
  <c r="AK105" i="1"/>
  <c r="AL105" i="1"/>
  <c r="AK103" i="1"/>
  <c r="AL103" i="1"/>
  <c r="AK98" i="1"/>
  <c r="AL98" i="1"/>
  <c r="AK95" i="1"/>
  <c r="AL95" i="1"/>
  <c r="AK93" i="1"/>
  <c r="AL93" i="1"/>
  <c r="AK91" i="1"/>
  <c r="AL91" i="1"/>
  <c r="AK90" i="1"/>
  <c r="AL90" i="1"/>
  <c r="AK88" i="1"/>
  <c r="AL88" i="1"/>
  <c r="AK86" i="1"/>
  <c r="AL86" i="1"/>
  <c r="AK85" i="1"/>
  <c r="AL85" i="1"/>
  <c r="AK83" i="1"/>
  <c r="AL83" i="1"/>
  <c r="AK82" i="1"/>
  <c r="AL82" i="1"/>
  <c r="AK80" i="1"/>
  <c r="AL80" i="1"/>
  <c r="AK78" i="1"/>
  <c r="AL78" i="1"/>
  <c r="AK77" i="1"/>
  <c r="AL77" i="1"/>
  <c r="AK75" i="1"/>
  <c r="AL75" i="1"/>
  <c r="AK73" i="1"/>
  <c r="AL73" i="1"/>
  <c r="AK72" i="1"/>
  <c r="AL72" i="1"/>
  <c r="AK70" i="1"/>
  <c r="AL70" i="1"/>
  <c r="AK69" i="1"/>
  <c r="AL69" i="1"/>
  <c r="AK67" i="1"/>
  <c r="AL67" i="1"/>
  <c r="AK65" i="1"/>
  <c r="AL65" i="1"/>
  <c r="AK63" i="1"/>
  <c r="AL63" i="1"/>
  <c r="AK58" i="1"/>
  <c r="AL58" i="1"/>
  <c r="AK56" i="1"/>
  <c r="AL56" i="1"/>
  <c r="AK51" i="1"/>
  <c r="AL51" i="1"/>
  <c r="AK48" i="1"/>
  <c r="AL48" i="1"/>
  <c r="AK46" i="1"/>
  <c r="AL46" i="1"/>
  <c r="AK42" i="1"/>
  <c r="AL42" i="1"/>
  <c r="AK41" i="1"/>
  <c r="AL41" i="1"/>
  <c r="AK38" i="1"/>
  <c r="AL38" i="1"/>
  <c r="AK34" i="1"/>
  <c r="AL34" i="1"/>
  <c r="AK32" i="1"/>
  <c r="AL32" i="1"/>
  <c r="AK31" i="1"/>
  <c r="AL31" i="1"/>
  <c r="AK29" i="1"/>
  <c r="AL29" i="1"/>
  <c r="AK299" i="1"/>
  <c r="AL299" i="1"/>
  <c r="AK297" i="1"/>
  <c r="AL297" i="1"/>
  <c r="AK296" i="1"/>
  <c r="AL296" i="1"/>
  <c r="AK295" i="1"/>
  <c r="AL295" i="1"/>
  <c r="AK293" i="1"/>
  <c r="AL293" i="1"/>
  <c r="AK291" i="1"/>
  <c r="AL291" i="1"/>
  <c r="AK286" i="1"/>
  <c r="AL286" i="1"/>
  <c r="AK282" i="1"/>
  <c r="AL282" i="1"/>
  <c r="AK281" i="1"/>
  <c r="AL281" i="1"/>
  <c r="AK279" i="1"/>
  <c r="AL279" i="1"/>
  <c r="AK276" i="1"/>
  <c r="AL276" i="1"/>
  <c r="AK275" i="1"/>
  <c r="AL275" i="1"/>
  <c r="AK274" i="1"/>
  <c r="AL274" i="1"/>
  <c r="AK272" i="1"/>
  <c r="AL272" i="1"/>
  <c r="AK271" i="1"/>
  <c r="AL271" i="1"/>
  <c r="AK270" i="1"/>
  <c r="AL270" i="1"/>
  <c r="AK269" i="1"/>
  <c r="AL269" i="1"/>
  <c r="AK266" i="1"/>
  <c r="AL266" i="1"/>
  <c r="AK261" i="1"/>
  <c r="AL261" i="1"/>
  <c r="AK258" i="1"/>
  <c r="AL258" i="1"/>
  <c r="AK256" i="1"/>
  <c r="AL256" i="1"/>
  <c r="AK254" i="1"/>
  <c r="AL254" i="1"/>
  <c r="AK253" i="1"/>
  <c r="AL253" i="1"/>
  <c r="AK251" i="1"/>
  <c r="AL251" i="1"/>
  <c r="AK250" i="1"/>
  <c r="AL250" i="1"/>
  <c r="AK245" i="1"/>
  <c r="AL245" i="1"/>
  <c r="AK239" i="1"/>
  <c r="AL239" i="1"/>
  <c r="AK234" i="1"/>
  <c r="AL234" i="1"/>
  <c r="AK233" i="1"/>
  <c r="AL233" i="1"/>
  <c r="AK228" i="1"/>
  <c r="AL228" i="1"/>
  <c r="AK224" i="1"/>
  <c r="AL224" i="1"/>
  <c r="AK222" i="1"/>
  <c r="AL222" i="1"/>
  <c r="AK221" i="1"/>
  <c r="AL221" i="1"/>
  <c r="AK219" i="1"/>
  <c r="AL219" i="1"/>
  <c r="AK217" i="1"/>
  <c r="AL217" i="1"/>
  <c r="AK216" i="1"/>
  <c r="AL216" i="1"/>
  <c r="AK215" i="1"/>
  <c r="AL215" i="1"/>
  <c r="AK213" i="1"/>
  <c r="AL213" i="1"/>
  <c r="AK211" i="1"/>
  <c r="AL211" i="1"/>
  <c r="AK207" i="1"/>
  <c r="AL207" i="1"/>
  <c r="AK202" i="1"/>
  <c r="AL202" i="1"/>
  <c r="AK200" i="1"/>
  <c r="AL200" i="1"/>
  <c r="AK199" i="1"/>
  <c r="AL199" i="1"/>
  <c r="AK197" i="1"/>
  <c r="AL197" i="1"/>
  <c r="AK195" i="1"/>
  <c r="AL195" i="1"/>
  <c r="AK194" i="1"/>
  <c r="AL194" i="1"/>
  <c r="AK192" i="1"/>
  <c r="AL192" i="1"/>
  <c r="AK190" i="1"/>
  <c r="AL190" i="1"/>
  <c r="AK186" i="1"/>
  <c r="AL186" i="1"/>
  <c r="AK324" i="1"/>
  <c r="AL324" i="1"/>
  <c r="AK323" i="1"/>
  <c r="AL323" i="1"/>
  <c r="AK319" i="1"/>
  <c r="AL319" i="1"/>
  <c r="AK318" i="1"/>
  <c r="AL318" i="1"/>
  <c r="AK317" i="1"/>
  <c r="AL317" i="1"/>
  <c r="AK315" i="1"/>
  <c r="AL315" i="1"/>
  <c r="AK313" i="1"/>
  <c r="AL313" i="1"/>
  <c r="AK312" i="1"/>
  <c r="AL312" i="1"/>
  <c r="AK311" i="1"/>
  <c r="AL311" i="1"/>
  <c r="AK309" i="1"/>
  <c r="AL309" i="1"/>
  <c r="AK307" i="1"/>
  <c r="AL307" i="1"/>
  <c r="AK303" i="1"/>
  <c r="AL303" i="1"/>
  <c r="AK301" i="1"/>
  <c r="AL301" i="1"/>
  <c r="AK390" i="1"/>
  <c r="AL390" i="1"/>
  <c r="AK385" i="1"/>
  <c r="AL385" i="1"/>
  <c r="AK381" i="1"/>
  <c r="AL381" i="1"/>
  <c r="AK380" i="1"/>
  <c r="AL380" i="1"/>
  <c r="AK378" i="1"/>
  <c r="AL378" i="1"/>
  <c r="AK376" i="1"/>
  <c r="AL376" i="1"/>
  <c r="AK374" i="1"/>
  <c r="AL374" i="1"/>
  <c r="AK373" i="1"/>
  <c r="AL373" i="1"/>
  <c r="AK372" i="1"/>
  <c r="AL372" i="1"/>
  <c r="AK370" i="1"/>
  <c r="AL370" i="1"/>
  <c r="AK369" i="1"/>
  <c r="AL369" i="1"/>
  <c r="AK366" i="1"/>
  <c r="AL366" i="1"/>
  <c r="AK364" i="1"/>
  <c r="AL364" i="1"/>
  <c r="AK362" i="1"/>
  <c r="AL362" i="1"/>
  <c r="AK357" i="1"/>
  <c r="AL357" i="1"/>
  <c r="AK356" i="1"/>
  <c r="AL356" i="1"/>
  <c r="AK353" i="1"/>
  <c r="AL353" i="1"/>
  <c r="AK352" i="1"/>
  <c r="AL352" i="1"/>
  <c r="AK350" i="1"/>
  <c r="AL350" i="1"/>
  <c r="AK349" i="1"/>
  <c r="AL349" i="1"/>
  <c r="AK348" i="1"/>
  <c r="AL348" i="1"/>
  <c r="AK346" i="1"/>
  <c r="AL346" i="1"/>
  <c r="AK344" i="1"/>
  <c r="AL344" i="1"/>
  <c r="AK334" i="1"/>
  <c r="AL334" i="1"/>
  <c r="AK26" i="1"/>
  <c r="AL26" i="1"/>
  <c r="AK22" i="1"/>
  <c r="AL22" i="1"/>
  <c r="AK18" i="1"/>
  <c r="AL18" i="1"/>
  <c r="AK14" i="1"/>
  <c r="AL14" i="1"/>
  <c r="AK10" i="1"/>
  <c r="AL10" i="1"/>
  <c r="AK6" i="1"/>
  <c r="AL6" i="1"/>
  <c r="AL477" i="1"/>
  <c r="AL473" i="1"/>
  <c r="AL469" i="1"/>
  <c r="AL463" i="1"/>
  <c r="AL455" i="1"/>
  <c r="AL439" i="1"/>
  <c r="AL423" i="1"/>
  <c r="AL407" i="1"/>
  <c r="AL391" i="1"/>
  <c r="AL375" i="1"/>
  <c r="AL359" i="1"/>
  <c r="AL342" i="1"/>
  <c r="AL321" i="1"/>
  <c r="AL300" i="1"/>
  <c r="AL278" i="1"/>
  <c r="AL257" i="1"/>
  <c r="AL236" i="1"/>
  <c r="AL214" i="1"/>
  <c r="AL193" i="1"/>
  <c r="AL172" i="1"/>
  <c r="AL148" i="1"/>
  <c r="AL116" i="1"/>
  <c r="AL84" i="1"/>
  <c r="AL52" i="1"/>
  <c r="AL20" i="1"/>
  <c r="AK15" i="1"/>
  <c r="AL15" i="1"/>
  <c r="AK11" i="1"/>
  <c r="AL11" i="1"/>
  <c r="AK7" i="1"/>
  <c r="AL7" i="1"/>
  <c r="AL480" i="1"/>
  <c r="AL476" i="1"/>
  <c r="AL472" i="1"/>
  <c r="AL468" i="1"/>
  <c r="AL461" i="1"/>
  <c r="AL451" i="1"/>
  <c r="AL435" i="1"/>
  <c r="AL419" i="1"/>
  <c r="AL403" i="1"/>
  <c r="AL387" i="1"/>
  <c r="AL371" i="1"/>
  <c r="AL355" i="1"/>
  <c r="AL337" i="1"/>
  <c r="AL316" i="1"/>
  <c r="AL294" i="1"/>
  <c r="AL273" i="1"/>
  <c r="AL252" i="1"/>
  <c r="AL230" i="1"/>
  <c r="AL209" i="1"/>
  <c r="AL188" i="1"/>
  <c r="AL166" i="1"/>
  <c r="AL140" i="1"/>
  <c r="AL108" i="1"/>
  <c r="AL76" i="1"/>
  <c r="AL44" i="1"/>
  <c r="AL12" i="1"/>
  <c r="AP4" i="1"/>
  <c r="AO4" i="1"/>
  <c r="AN4" i="1"/>
  <c r="AM4" i="1"/>
  <c r="AL4" i="1"/>
  <c r="AJ3" i="1"/>
  <c r="G5" i="2" s="1"/>
  <c r="AF376" i="1"/>
  <c r="AF236" i="1"/>
  <c r="AG369" i="1"/>
  <c r="AG228" i="1"/>
  <c r="AG468" i="1"/>
  <c r="AG479" i="1"/>
  <c r="AF440" i="1"/>
  <c r="AG433" i="1"/>
  <c r="AG480" i="1"/>
  <c r="AF424" i="1"/>
  <c r="AF360" i="1"/>
  <c r="AF204" i="1"/>
  <c r="AG462" i="1"/>
  <c r="AG417" i="1"/>
  <c r="AG353" i="1"/>
  <c r="AG207" i="1"/>
  <c r="AG478" i="1"/>
  <c r="AF472" i="1"/>
  <c r="AF408" i="1"/>
  <c r="AF344" i="1"/>
  <c r="AF108" i="1"/>
  <c r="AG454" i="1"/>
  <c r="AG401" i="1"/>
  <c r="AG335" i="1"/>
  <c r="AG186" i="1"/>
  <c r="AG477" i="1"/>
  <c r="AF456" i="1"/>
  <c r="AF392" i="1"/>
  <c r="AF323" i="1"/>
  <c r="AG446" i="1"/>
  <c r="AG385" i="1"/>
  <c r="AG314" i="1"/>
  <c r="AG132" i="1"/>
  <c r="AG476" i="1"/>
  <c r="AF14" i="1"/>
  <c r="AG14" i="1"/>
  <c r="AF25" i="1"/>
  <c r="AG25" i="1"/>
  <c r="AF17" i="1"/>
  <c r="AG17" i="1"/>
  <c r="AF5" i="1"/>
  <c r="AG5" i="1"/>
  <c r="AF76" i="1"/>
  <c r="AG292" i="1"/>
  <c r="AG100" i="1"/>
  <c r="AF300" i="1"/>
  <c r="AF172" i="1"/>
  <c r="AF44" i="1"/>
  <c r="AG271" i="1"/>
  <c r="AG68" i="1"/>
  <c r="AF26" i="1"/>
  <c r="AG26" i="1"/>
  <c r="AF22" i="1"/>
  <c r="AG22" i="1"/>
  <c r="AF18" i="1"/>
  <c r="AG18" i="1"/>
  <c r="AF10" i="1"/>
  <c r="AG10" i="1"/>
  <c r="AF6" i="1"/>
  <c r="AG6" i="1"/>
  <c r="AF21" i="1"/>
  <c r="AG21" i="1"/>
  <c r="AF13" i="1"/>
  <c r="AG13" i="1"/>
  <c r="AF9" i="1"/>
  <c r="AG9" i="1"/>
  <c r="AF24" i="1"/>
  <c r="AG24" i="1"/>
  <c r="AF20" i="1"/>
  <c r="AG20" i="1"/>
  <c r="AF16" i="1"/>
  <c r="AG16" i="1"/>
  <c r="AF8" i="1"/>
  <c r="AG8" i="1"/>
  <c r="AF23" i="1"/>
  <c r="AG23" i="1"/>
  <c r="AF19" i="1"/>
  <c r="AG19" i="1"/>
  <c r="AF15" i="1"/>
  <c r="AG15" i="1"/>
  <c r="AF11" i="1"/>
  <c r="AG11" i="1"/>
  <c r="AF7" i="1"/>
  <c r="AG7" i="1"/>
  <c r="AF27" i="1"/>
  <c r="AG27" i="1"/>
  <c r="AF184" i="1"/>
  <c r="AG184" i="1"/>
  <c r="AF183" i="1"/>
  <c r="AG183" i="1"/>
  <c r="AF182" i="1"/>
  <c r="AG182" i="1"/>
  <c r="AF181" i="1"/>
  <c r="AG181" i="1"/>
  <c r="AF180" i="1"/>
  <c r="AG180" i="1"/>
  <c r="AF179" i="1"/>
  <c r="AG179" i="1"/>
  <c r="AF178" i="1"/>
  <c r="AG178" i="1"/>
  <c r="AF177" i="1"/>
  <c r="AG177" i="1"/>
  <c r="AF176" i="1"/>
  <c r="AG176" i="1"/>
  <c r="AF175" i="1"/>
  <c r="AG175" i="1"/>
  <c r="AF174" i="1"/>
  <c r="AG174" i="1"/>
  <c r="AF173" i="1"/>
  <c r="AG173" i="1"/>
  <c r="AF171" i="1"/>
  <c r="AG171" i="1"/>
  <c r="AF170" i="1"/>
  <c r="AG170" i="1"/>
  <c r="AF169" i="1"/>
  <c r="AG169" i="1"/>
  <c r="AF168" i="1"/>
  <c r="AG168" i="1"/>
  <c r="AF167" i="1"/>
  <c r="AG167" i="1"/>
  <c r="AF166" i="1"/>
  <c r="AG166" i="1"/>
  <c r="AF165" i="1"/>
  <c r="AG165" i="1"/>
  <c r="AF163" i="1"/>
  <c r="AG163" i="1"/>
  <c r="AF162" i="1"/>
  <c r="AG162" i="1"/>
  <c r="AF161" i="1"/>
  <c r="AG161" i="1"/>
  <c r="AF160" i="1"/>
  <c r="AG160" i="1"/>
  <c r="AF159" i="1"/>
  <c r="AG159" i="1"/>
  <c r="AF158" i="1"/>
  <c r="AG158" i="1"/>
  <c r="AF157" i="1"/>
  <c r="AG157" i="1"/>
  <c r="AF156" i="1"/>
  <c r="AG156" i="1"/>
  <c r="AF155" i="1"/>
  <c r="AG155" i="1"/>
  <c r="AF154" i="1"/>
  <c r="AG154" i="1"/>
  <c r="AF153" i="1"/>
  <c r="AG153" i="1"/>
  <c r="AF152" i="1"/>
  <c r="AG152" i="1"/>
  <c r="AF151" i="1"/>
  <c r="AG151" i="1"/>
  <c r="AF150" i="1"/>
  <c r="AG150" i="1"/>
  <c r="AF149" i="1"/>
  <c r="AG149" i="1"/>
  <c r="AF148" i="1"/>
  <c r="AG148" i="1"/>
  <c r="AF147" i="1"/>
  <c r="AG147" i="1"/>
  <c r="AF146" i="1"/>
  <c r="AG146" i="1"/>
  <c r="AF145" i="1"/>
  <c r="AG145" i="1"/>
  <c r="AF144" i="1"/>
  <c r="AG144" i="1"/>
  <c r="AF143" i="1"/>
  <c r="AG143" i="1"/>
  <c r="AF142" i="1"/>
  <c r="AG142" i="1"/>
  <c r="AF141" i="1"/>
  <c r="AG141" i="1"/>
  <c r="AF139" i="1"/>
  <c r="AG139" i="1"/>
  <c r="AF138" i="1"/>
  <c r="AG138" i="1"/>
  <c r="AF137" i="1"/>
  <c r="AG137" i="1"/>
  <c r="AF136" i="1"/>
  <c r="AG136" i="1"/>
  <c r="AF135" i="1"/>
  <c r="AG135" i="1"/>
  <c r="AF134" i="1"/>
  <c r="AG134" i="1"/>
  <c r="AF133" i="1"/>
  <c r="AG133" i="1"/>
  <c r="AF131" i="1"/>
  <c r="AG131" i="1"/>
  <c r="AF130" i="1"/>
  <c r="AG130" i="1"/>
  <c r="AF129" i="1"/>
  <c r="AG129" i="1"/>
  <c r="AF128" i="1"/>
  <c r="AG128" i="1"/>
  <c r="AF127" i="1"/>
  <c r="AG127" i="1"/>
  <c r="AF126" i="1"/>
  <c r="AG126" i="1"/>
  <c r="AF125" i="1"/>
  <c r="AG125" i="1"/>
  <c r="AF124" i="1"/>
  <c r="AG124" i="1"/>
  <c r="AF123" i="1"/>
  <c r="AG123" i="1"/>
  <c r="AF122" i="1"/>
  <c r="AG122" i="1"/>
  <c r="AF121" i="1"/>
  <c r="AG121" i="1"/>
  <c r="AF120" i="1"/>
  <c r="AG120" i="1"/>
  <c r="AF119" i="1"/>
  <c r="AG119" i="1"/>
  <c r="AF118" i="1"/>
  <c r="AG118" i="1"/>
  <c r="AF117" i="1"/>
  <c r="AG117" i="1"/>
  <c r="AF116" i="1"/>
  <c r="AG116" i="1"/>
  <c r="AF115" i="1"/>
  <c r="AG115" i="1"/>
  <c r="AF114" i="1"/>
  <c r="AG114" i="1"/>
  <c r="AF113" i="1"/>
  <c r="AG113" i="1"/>
  <c r="AF112" i="1"/>
  <c r="AG112" i="1"/>
  <c r="AF111" i="1"/>
  <c r="AG111" i="1"/>
  <c r="AF110" i="1"/>
  <c r="AG110" i="1"/>
  <c r="AF109" i="1"/>
  <c r="AG109" i="1"/>
  <c r="AF107" i="1"/>
  <c r="AG107" i="1"/>
  <c r="AF106" i="1"/>
  <c r="AG106" i="1"/>
  <c r="AF105" i="1"/>
  <c r="AG105" i="1"/>
  <c r="AF104" i="1"/>
  <c r="AG104" i="1"/>
  <c r="AF103" i="1"/>
  <c r="AG103" i="1"/>
  <c r="AF102" i="1"/>
  <c r="AG102" i="1"/>
  <c r="AF101" i="1"/>
  <c r="AG101" i="1"/>
  <c r="AF99" i="1"/>
  <c r="AG99" i="1"/>
  <c r="AF98" i="1"/>
  <c r="AG98" i="1"/>
  <c r="AF97" i="1"/>
  <c r="AG97" i="1"/>
  <c r="AF96" i="1"/>
  <c r="AG96" i="1"/>
  <c r="AF95" i="1"/>
  <c r="AG95" i="1"/>
  <c r="AF94" i="1"/>
  <c r="AG94" i="1"/>
  <c r="AF93" i="1"/>
  <c r="AG93" i="1"/>
  <c r="AF92" i="1"/>
  <c r="AG92" i="1"/>
  <c r="AF91" i="1"/>
  <c r="AG91" i="1"/>
  <c r="AF90" i="1"/>
  <c r="AG90" i="1"/>
  <c r="AF89" i="1"/>
  <c r="AG89" i="1"/>
  <c r="AF88" i="1"/>
  <c r="AG88" i="1"/>
  <c r="AF87" i="1"/>
  <c r="AG87" i="1"/>
  <c r="AF86" i="1"/>
  <c r="AG86" i="1"/>
  <c r="AF85" i="1"/>
  <c r="AG85" i="1"/>
  <c r="AF84" i="1"/>
  <c r="AG84" i="1"/>
  <c r="AF83" i="1"/>
  <c r="AG83" i="1"/>
  <c r="AF82" i="1"/>
  <c r="AG82" i="1"/>
  <c r="AF81" i="1"/>
  <c r="AG81" i="1"/>
  <c r="AF80" i="1"/>
  <c r="AG80" i="1"/>
  <c r="AF79" i="1"/>
  <c r="AG79" i="1"/>
  <c r="AF78" i="1"/>
  <c r="AG78" i="1"/>
  <c r="AF77" i="1"/>
  <c r="AG77" i="1"/>
  <c r="AF75" i="1"/>
  <c r="AG75" i="1"/>
  <c r="AF74" i="1"/>
  <c r="AG74" i="1"/>
  <c r="AF73" i="1"/>
  <c r="AG73" i="1"/>
  <c r="AF72" i="1"/>
  <c r="AG72" i="1"/>
  <c r="AF71" i="1"/>
  <c r="AG71" i="1"/>
  <c r="AF70" i="1"/>
  <c r="AG70" i="1"/>
  <c r="AF69" i="1"/>
  <c r="AG69" i="1"/>
  <c r="AF67" i="1"/>
  <c r="AG67" i="1"/>
  <c r="AF66" i="1"/>
  <c r="AG66" i="1"/>
  <c r="AF65" i="1"/>
  <c r="AG65" i="1"/>
  <c r="AF64" i="1"/>
  <c r="AG64" i="1"/>
  <c r="AF63" i="1"/>
  <c r="AG63" i="1"/>
  <c r="AF62" i="1"/>
  <c r="AG62" i="1"/>
  <c r="AF61" i="1"/>
  <c r="AG61" i="1"/>
  <c r="AF60" i="1"/>
  <c r="AG60" i="1"/>
  <c r="AF59" i="1"/>
  <c r="AG59" i="1"/>
  <c r="AF58" i="1"/>
  <c r="AG58" i="1"/>
  <c r="AF57" i="1"/>
  <c r="AG57" i="1"/>
  <c r="AF56" i="1"/>
  <c r="AG56" i="1"/>
  <c r="AF55" i="1"/>
  <c r="AG55" i="1"/>
  <c r="AF54" i="1"/>
  <c r="AG54" i="1"/>
  <c r="AF53" i="1"/>
  <c r="AG53" i="1"/>
  <c r="AF52" i="1"/>
  <c r="AG52" i="1"/>
  <c r="AF51" i="1"/>
  <c r="AG51" i="1"/>
  <c r="AF50" i="1"/>
  <c r="AG50" i="1"/>
  <c r="AF49" i="1"/>
  <c r="AG49" i="1"/>
  <c r="AF48" i="1"/>
  <c r="AG48" i="1"/>
  <c r="AF47" i="1"/>
  <c r="AG47" i="1"/>
  <c r="AF46" i="1"/>
  <c r="AG46" i="1"/>
  <c r="AF45" i="1"/>
  <c r="AG45" i="1"/>
  <c r="AF43" i="1"/>
  <c r="AG43" i="1"/>
  <c r="AF42" i="1"/>
  <c r="AG42" i="1"/>
  <c r="AF41" i="1"/>
  <c r="AG41" i="1"/>
  <c r="AF40" i="1"/>
  <c r="AG40" i="1"/>
  <c r="AF39" i="1"/>
  <c r="AG39" i="1"/>
  <c r="AF38" i="1"/>
  <c r="AG38" i="1"/>
  <c r="AF37" i="1"/>
  <c r="AG37" i="1"/>
  <c r="AF35" i="1"/>
  <c r="AG35" i="1"/>
  <c r="AF34" i="1"/>
  <c r="AG34" i="1"/>
  <c r="AF33" i="1"/>
  <c r="AG33" i="1"/>
  <c r="AF32" i="1"/>
  <c r="AG32" i="1"/>
  <c r="AF31" i="1"/>
  <c r="AG31" i="1"/>
  <c r="AF30" i="1"/>
  <c r="AG30" i="1"/>
  <c r="AF29" i="1"/>
  <c r="AG29" i="1"/>
  <c r="AF28" i="1"/>
  <c r="AG28" i="1"/>
  <c r="AF299" i="1"/>
  <c r="AG299" i="1"/>
  <c r="AF298" i="1"/>
  <c r="AG298" i="1"/>
  <c r="AF297" i="1"/>
  <c r="AG297" i="1"/>
  <c r="AF296" i="1"/>
  <c r="AG296" i="1"/>
  <c r="AF295" i="1"/>
  <c r="AG295" i="1"/>
  <c r="AF294" i="1"/>
  <c r="AG294" i="1"/>
  <c r="AF293" i="1"/>
  <c r="AG293" i="1"/>
  <c r="AF291" i="1"/>
  <c r="AG291" i="1"/>
  <c r="AF290" i="1"/>
  <c r="AG290" i="1"/>
  <c r="AF289" i="1"/>
  <c r="AG289" i="1"/>
  <c r="AF288" i="1"/>
  <c r="AG288" i="1"/>
  <c r="AF287" i="1"/>
  <c r="AG287" i="1"/>
  <c r="AF286" i="1"/>
  <c r="AG286" i="1"/>
  <c r="AF285" i="1"/>
  <c r="AG285" i="1"/>
  <c r="AG284" i="1"/>
  <c r="AF284" i="1"/>
  <c r="AF283" i="1"/>
  <c r="AG283" i="1"/>
  <c r="AF282" i="1"/>
  <c r="AG282" i="1"/>
  <c r="AF281" i="1"/>
  <c r="AG281" i="1"/>
  <c r="AF280" i="1"/>
  <c r="AG280" i="1"/>
  <c r="AF279" i="1"/>
  <c r="AG279" i="1"/>
  <c r="AF278" i="1"/>
  <c r="AG278" i="1"/>
  <c r="AF277" i="1"/>
  <c r="AG277" i="1"/>
  <c r="AG276" i="1"/>
  <c r="AF276" i="1"/>
  <c r="AF275" i="1"/>
  <c r="AG275" i="1"/>
  <c r="AF274" i="1"/>
  <c r="AG274" i="1"/>
  <c r="AF273" i="1"/>
  <c r="AG273" i="1"/>
  <c r="AF272" i="1"/>
  <c r="AG272" i="1"/>
  <c r="AF270" i="1"/>
  <c r="AG270" i="1"/>
  <c r="AF269" i="1"/>
  <c r="AG269" i="1"/>
  <c r="AF267" i="1"/>
  <c r="AG267" i="1"/>
  <c r="AF266" i="1"/>
  <c r="AG266" i="1"/>
  <c r="AF265" i="1"/>
  <c r="AG265" i="1"/>
  <c r="AF264" i="1"/>
  <c r="AG264" i="1"/>
  <c r="AF263" i="1"/>
  <c r="AG263" i="1"/>
  <c r="AF262" i="1"/>
  <c r="AG262" i="1"/>
  <c r="AF261" i="1"/>
  <c r="AG261" i="1"/>
  <c r="AG260" i="1"/>
  <c r="AF260" i="1"/>
  <c r="AF259" i="1"/>
  <c r="AG259" i="1"/>
  <c r="AF258" i="1"/>
  <c r="AG258" i="1"/>
  <c r="AF257" i="1"/>
  <c r="AG257" i="1"/>
  <c r="AF256" i="1"/>
  <c r="AG256" i="1"/>
  <c r="AF255" i="1"/>
  <c r="AG255" i="1"/>
  <c r="AF254" i="1"/>
  <c r="AG254" i="1"/>
  <c r="AF253" i="1"/>
  <c r="AG253" i="1"/>
  <c r="AG252" i="1"/>
  <c r="AF252" i="1"/>
  <c r="AF251" i="1"/>
  <c r="AG251" i="1"/>
  <c r="AF249" i="1"/>
  <c r="AG249" i="1"/>
  <c r="AF248" i="1"/>
  <c r="AG248" i="1"/>
  <c r="AF247" i="1"/>
  <c r="AG247" i="1"/>
  <c r="AF246" i="1"/>
  <c r="AG246" i="1"/>
  <c r="AF245" i="1"/>
  <c r="AG245" i="1"/>
  <c r="AF244" i="1"/>
  <c r="AG244" i="1"/>
  <c r="AF243" i="1"/>
  <c r="AG243" i="1"/>
  <c r="AF242" i="1"/>
  <c r="AG242" i="1"/>
  <c r="AF241" i="1"/>
  <c r="AG241" i="1"/>
  <c r="AF240" i="1"/>
  <c r="AG240" i="1"/>
  <c r="AF239" i="1"/>
  <c r="AG239" i="1"/>
  <c r="AF238" i="1"/>
  <c r="AG238" i="1"/>
  <c r="AF237" i="1"/>
  <c r="AG237" i="1"/>
  <c r="AF268" i="1"/>
  <c r="AF140" i="1"/>
  <c r="AF12" i="1"/>
  <c r="AG250" i="1"/>
  <c r="AG164" i="1"/>
  <c r="AG36" i="1"/>
  <c r="AF235" i="1"/>
  <c r="AG235" i="1"/>
  <c r="AF233" i="1"/>
  <c r="AG233" i="1"/>
  <c r="AF232" i="1"/>
  <c r="AG232" i="1"/>
  <c r="AF231" i="1"/>
  <c r="AG231" i="1"/>
  <c r="AF230" i="1"/>
  <c r="AG230" i="1"/>
  <c r="AF229" i="1"/>
  <c r="AG229" i="1"/>
  <c r="AF227" i="1"/>
  <c r="AG227" i="1"/>
  <c r="AF226" i="1"/>
  <c r="AG226" i="1"/>
  <c r="AF225" i="1"/>
  <c r="AG225" i="1"/>
  <c r="AF224" i="1"/>
  <c r="AG224" i="1"/>
  <c r="AF222" i="1"/>
  <c r="AG222" i="1"/>
  <c r="AF221" i="1"/>
  <c r="AG221" i="1"/>
  <c r="AF219" i="1"/>
  <c r="AG219" i="1"/>
  <c r="AF217" i="1"/>
  <c r="AG217" i="1"/>
  <c r="AF216" i="1"/>
  <c r="AG216" i="1"/>
  <c r="AF215" i="1"/>
  <c r="AG215" i="1"/>
  <c r="AF214" i="1"/>
  <c r="AG214" i="1"/>
  <c r="AF213" i="1"/>
  <c r="AG213" i="1"/>
  <c r="AF211" i="1"/>
  <c r="AG211" i="1"/>
  <c r="AF210" i="1"/>
  <c r="AG210" i="1"/>
  <c r="AF209" i="1"/>
  <c r="AG209" i="1"/>
  <c r="AF208" i="1"/>
  <c r="AG208" i="1"/>
  <c r="AF206" i="1"/>
  <c r="AG206" i="1"/>
  <c r="AF205" i="1"/>
  <c r="AG205" i="1"/>
  <c r="AF203" i="1"/>
  <c r="AG203" i="1"/>
  <c r="AF201" i="1"/>
  <c r="AG201" i="1"/>
  <c r="AF200" i="1"/>
  <c r="AG200" i="1"/>
  <c r="AF199" i="1"/>
  <c r="AG199" i="1"/>
  <c r="AF198" i="1"/>
  <c r="AG198" i="1"/>
  <c r="AF197" i="1"/>
  <c r="AG197" i="1"/>
  <c r="AF195" i="1"/>
  <c r="AG195" i="1"/>
  <c r="AF194" i="1"/>
  <c r="AG194" i="1"/>
  <c r="AF193" i="1"/>
  <c r="AG193" i="1"/>
  <c r="AF192" i="1"/>
  <c r="AG192" i="1"/>
  <c r="AF190" i="1"/>
  <c r="AG190" i="1"/>
  <c r="AF189" i="1"/>
  <c r="AG189" i="1"/>
  <c r="AF187" i="1"/>
  <c r="AG187" i="1"/>
  <c r="AF185" i="1"/>
  <c r="AG185" i="1"/>
  <c r="AF322" i="1"/>
  <c r="AG322" i="1"/>
  <c r="AF321" i="1"/>
  <c r="AG321" i="1"/>
  <c r="AF320" i="1"/>
  <c r="AG320" i="1"/>
  <c r="AF318" i="1"/>
  <c r="AG318" i="1"/>
  <c r="AF316" i="1"/>
  <c r="AG316" i="1"/>
  <c r="AF315" i="1"/>
  <c r="AG315" i="1"/>
  <c r="AF313" i="1"/>
  <c r="AG313" i="1"/>
  <c r="AF311" i="1"/>
  <c r="AG311" i="1"/>
  <c r="AF310" i="1"/>
  <c r="AG310" i="1"/>
  <c r="AF309" i="1"/>
  <c r="AG309" i="1"/>
  <c r="AF306" i="1"/>
  <c r="AG306" i="1"/>
  <c r="AF305" i="1"/>
  <c r="AG305" i="1"/>
  <c r="AF304" i="1"/>
  <c r="AG304" i="1"/>
  <c r="AF302" i="1"/>
  <c r="AG302" i="1"/>
  <c r="AF301" i="1"/>
  <c r="AG301" i="1"/>
  <c r="AF390" i="1"/>
  <c r="AG390" i="1"/>
  <c r="AF387" i="1"/>
  <c r="AG387" i="1"/>
  <c r="AF386" i="1"/>
  <c r="AG386" i="1"/>
  <c r="AF383" i="1"/>
  <c r="AG383" i="1"/>
  <c r="AF382" i="1"/>
  <c r="AG382" i="1"/>
  <c r="AF379" i="1"/>
  <c r="AG379" i="1"/>
  <c r="AF378" i="1"/>
  <c r="AG378" i="1"/>
  <c r="AF375" i="1"/>
  <c r="AG375" i="1"/>
  <c r="AF374" i="1"/>
  <c r="AG374" i="1"/>
  <c r="AF371" i="1"/>
  <c r="AG371" i="1"/>
  <c r="AF370" i="1"/>
  <c r="AG370" i="1"/>
  <c r="AF367" i="1"/>
  <c r="AG367" i="1"/>
  <c r="AF366" i="1"/>
  <c r="AG366" i="1"/>
  <c r="AF363" i="1"/>
  <c r="AG363" i="1"/>
  <c r="AF362" i="1"/>
  <c r="AG362" i="1"/>
  <c r="AF359" i="1"/>
  <c r="AG359" i="1"/>
  <c r="AF358" i="1"/>
  <c r="AG358" i="1"/>
  <c r="AF355" i="1"/>
  <c r="AG355" i="1"/>
  <c r="AF354" i="1"/>
  <c r="AG354" i="1"/>
  <c r="AF351" i="1"/>
  <c r="AG351" i="1"/>
  <c r="AF350" i="1"/>
  <c r="AG350" i="1"/>
  <c r="AF347" i="1"/>
  <c r="AG347" i="1"/>
  <c r="AF346" i="1"/>
  <c r="AG346" i="1"/>
  <c r="AF343" i="1"/>
  <c r="AG343" i="1"/>
  <c r="AF342" i="1"/>
  <c r="AG342" i="1"/>
  <c r="AF341" i="1"/>
  <c r="AG341" i="1"/>
  <c r="AF338" i="1"/>
  <c r="AG338" i="1"/>
  <c r="AF337" i="1"/>
  <c r="AG337" i="1"/>
  <c r="AF336" i="1"/>
  <c r="AG336" i="1"/>
  <c r="AF334" i="1"/>
  <c r="AG334" i="1"/>
  <c r="AF332" i="1"/>
  <c r="AG332" i="1"/>
  <c r="AF331" i="1"/>
  <c r="AG331" i="1"/>
  <c r="AF329" i="1"/>
  <c r="AG329" i="1"/>
  <c r="AF327" i="1"/>
  <c r="AG327" i="1"/>
  <c r="AF326" i="1"/>
  <c r="AG326" i="1"/>
  <c r="AF325" i="1"/>
  <c r="AG325" i="1"/>
  <c r="AF443" i="1"/>
  <c r="AG443" i="1"/>
  <c r="AF442" i="1"/>
  <c r="AG442" i="1"/>
  <c r="AF439" i="1"/>
  <c r="AG439" i="1"/>
  <c r="AF438" i="1"/>
  <c r="AG438" i="1"/>
  <c r="AF435" i="1"/>
  <c r="AG435" i="1"/>
  <c r="AF434" i="1"/>
  <c r="AG434" i="1"/>
  <c r="AF431" i="1"/>
  <c r="AG431" i="1"/>
  <c r="AF430" i="1"/>
  <c r="AG430" i="1"/>
  <c r="AF427" i="1"/>
  <c r="AG427" i="1"/>
  <c r="AF426" i="1"/>
  <c r="AG426" i="1"/>
  <c r="AF423" i="1"/>
  <c r="AG423" i="1"/>
  <c r="AF422" i="1"/>
  <c r="AG422" i="1"/>
  <c r="AF419" i="1"/>
  <c r="AG419" i="1"/>
  <c r="AF418" i="1"/>
  <c r="AG418" i="1"/>
  <c r="AF415" i="1"/>
  <c r="AG415" i="1"/>
  <c r="AF414" i="1"/>
  <c r="AG414" i="1"/>
  <c r="AF411" i="1"/>
  <c r="AG411" i="1"/>
  <c r="AF410" i="1"/>
  <c r="AG410" i="1"/>
  <c r="AF407" i="1"/>
  <c r="AG407" i="1"/>
  <c r="AF406" i="1"/>
  <c r="AG406" i="1"/>
  <c r="AF403" i="1"/>
  <c r="AG403" i="1"/>
  <c r="AF402" i="1"/>
  <c r="AG402" i="1"/>
  <c r="AF399" i="1"/>
  <c r="AG399" i="1"/>
  <c r="AF398" i="1"/>
  <c r="AG398" i="1"/>
  <c r="AF395" i="1"/>
  <c r="AG395" i="1"/>
  <c r="AF394" i="1"/>
  <c r="AG394" i="1"/>
  <c r="AF391" i="1"/>
  <c r="AG391" i="1"/>
  <c r="AF455" i="1"/>
  <c r="AG455" i="1"/>
  <c r="AF451" i="1"/>
  <c r="AG451" i="1"/>
  <c r="AF447" i="1"/>
  <c r="AG447" i="1"/>
  <c r="AF463" i="1"/>
  <c r="AG463" i="1"/>
  <c r="AF459" i="1"/>
  <c r="AG459" i="1"/>
  <c r="AF467" i="1"/>
  <c r="AG467" i="1"/>
  <c r="AF452" i="1"/>
  <c r="AF436" i="1"/>
  <c r="AF420" i="1"/>
  <c r="AF404" i="1"/>
  <c r="AF388" i="1"/>
  <c r="AF372" i="1"/>
  <c r="AF356" i="1"/>
  <c r="AF339" i="1"/>
  <c r="AF317" i="1"/>
  <c r="AF196" i="1"/>
  <c r="AG475" i="1"/>
  <c r="AG471" i="1"/>
  <c r="AG466" i="1"/>
  <c r="AG461" i="1"/>
  <c r="AG453" i="1"/>
  <c r="AG445" i="1"/>
  <c r="AG429" i="1"/>
  <c r="AG413" i="1"/>
  <c r="AG397" i="1"/>
  <c r="AG381" i="1"/>
  <c r="AG365" i="1"/>
  <c r="AG349" i="1"/>
  <c r="AG330" i="1"/>
  <c r="AG308" i="1"/>
  <c r="AG223" i="1"/>
  <c r="AG202" i="1"/>
  <c r="AF464" i="1"/>
  <c r="AF448" i="1"/>
  <c r="AF432" i="1"/>
  <c r="AF416" i="1"/>
  <c r="AF400" i="1"/>
  <c r="AF384" i="1"/>
  <c r="AF368" i="1"/>
  <c r="AF352" i="1"/>
  <c r="AF333" i="1"/>
  <c r="AF312" i="1"/>
  <c r="AF220" i="1"/>
  <c r="AF188" i="1"/>
  <c r="AG474" i="1"/>
  <c r="AG470" i="1"/>
  <c r="AG465" i="1"/>
  <c r="AG458" i="1"/>
  <c r="AG450" i="1"/>
  <c r="AG441" i="1"/>
  <c r="AG425" i="1"/>
  <c r="AG409" i="1"/>
  <c r="AG393" i="1"/>
  <c r="AG377" i="1"/>
  <c r="AG361" i="1"/>
  <c r="AG345" i="1"/>
  <c r="AG324" i="1"/>
  <c r="AG303" i="1"/>
  <c r="AG218" i="1"/>
  <c r="AF460" i="1"/>
  <c r="AF444" i="1"/>
  <c r="AF428" i="1"/>
  <c r="AF412" i="1"/>
  <c r="AF396" i="1"/>
  <c r="AF380" i="1"/>
  <c r="AF364" i="1"/>
  <c r="AF348" i="1"/>
  <c r="AF328" i="1"/>
  <c r="AF307" i="1"/>
  <c r="AF212" i="1"/>
  <c r="AG473" i="1"/>
  <c r="AG469" i="1"/>
  <c r="AG457" i="1"/>
  <c r="AG449" i="1"/>
  <c r="AG437" i="1"/>
  <c r="AG421" i="1"/>
  <c r="AG405" i="1"/>
  <c r="AG389" i="1"/>
  <c r="AG373" i="1"/>
  <c r="AG357" i="1"/>
  <c r="AG340" i="1"/>
  <c r="AG319" i="1"/>
  <c r="AG234" i="1"/>
  <c r="AG191" i="1"/>
  <c r="AG4" i="1"/>
  <c r="O479" i="1"/>
  <c r="O478" i="1"/>
  <c r="O480" i="1"/>
  <c r="R476" i="1"/>
  <c r="R478" i="1"/>
  <c r="R480" i="1"/>
  <c r="R468" i="1"/>
  <c r="O477" i="1"/>
  <c r="Q464" i="1"/>
  <c r="R437" i="1"/>
  <c r="Q468" i="1"/>
  <c r="R479" i="1"/>
  <c r="R398" i="1"/>
  <c r="O462" i="1"/>
  <c r="Q472" i="1"/>
  <c r="Q398" i="1"/>
  <c r="N480" i="1"/>
  <c r="BC480" i="1" s="1"/>
  <c r="BD480" i="1" s="1"/>
  <c r="R417" i="1"/>
  <c r="O417" i="1"/>
  <c r="O416" i="1"/>
  <c r="M472" i="1"/>
  <c r="N472" i="1" s="1"/>
  <c r="BC472" i="1" s="1"/>
  <c r="BD472" i="1" s="1"/>
  <c r="O472" i="1"/>
  <c r="R465" i="1"/>
  <c r="M417" i="1"/>
  <c r="N417" i="1" s="1"/>
  <c r="BC417" i="1" s="1"/>
  <c r="BD417" i="1" s="1"/>
  <c r="R457" i="1"/>
  <c r="O457" i="1"/>
  <c r="R467" i="1"/>
  <c r="Q465" i="1"/>
  <c r="O28" i="1"/>
  <c r="M457" i="1"/>
  <c r="N457" i="1" s="1"/>
  <c r="BC457" i="1" s="1"/>
  <c r="BD457" i="1" s="1"/>
  <c r="M467" i="1"/>
  <c r="N467" i="1" s="1"/>
  <c r="BC467" i="1" s="1"/>
  <c r="BD467" i="1" s="1"/>
  <c r="Q480" i="1"/>
  <c r="N479" i="1"/>
  <c r="BC479" i="1" s="1"/>
  <c r="BD479" i="1" s="1"/>
  <c r="N478" i="1"/>
  <c r="BC478" i="1" s="1"/>
  <c r="BD478" i="1" s="1"/>
  <c r="R233" i="1"/>
  <c r="R332" i="1"/>
  <c r="R471" i="1"/>
  <c r="R469" i="1"/>
  <c r="M464" i="1"/>
  <c r="N464" i="1" s="1"/>
  <c r="BC464" i="1" s="1"/>
  <c r="BD464" i="1" s="1"/>
  <c r="O464" i="1"/>
  <c r="Q118" i="1"/>
  <c r="M331" i="1"/>
  <c r="N331" i="1" s="1"/>
  <c r="BC331" i="1" s="1"/>
  <c r="BD331" i="1" s="1"/>
  <c r="M431" i="1"/>
  <c r="N431" i="1" s="1"/>
  <c r="BC431" i="1" s="1"/>
  <c r="BD431" i="1" s="1"/>
  <c r="R409" i="1"/>
  <c r="O409" i="1"/>
  <c r="R456" i="1"/>
  <c r="O452" i="1"/>
  <c r="O447" i="1"/>
  <c r="O458" i="1"/>
  <c r="R475" i="1"/>
  <c r="R473" i="1"/>
  <c r="M471" i="1"/>
  <c r="N471" i="1" s="1"/>
  <c r="BC471" i="1" s="1"/>
  <c r="BD471" i="1" s="1"/>
  <c r="Q469" i="1"/>
  <c r="O468" i="1"/>
  <c r="O476" i="1"/>
  <c r="Q479" i="1"/>
  <c r="R324" i="1"/>
  <c r="O368" i="1"/>
  <c r="R359" i="1"/>
  <c r="R422" i="1"/>
  <c r="O411" i="1"/>
  <c r="M409" i="1"/>
  <c r="N409" i="1" s="1"/>
  <c r="BC409" i="1" s="1"/>
  <c r="BD409" i="1" s="1"/>
  <c r="M475" i="1"/>
  <c r="N475" i="1" s="1"/>
  <c r="BC475" i="1" s="1"/>
  <c r="BD475" i="1" s="1"/>
  <c r="Q473" i="1"/>
  <c r="R477" i="1"/>
  <c r="Q478" i="1"/>
  <c r="N477" i="1"/>
  <c r="BC477" i="1" s="1"/>
  <c r="BD477" i="1" s="1"/>
  <c r="N465" i="1"/>
  <c r="BC465" i="1" s="1"/>
  <c r="BD465" i="1" s="1"/>
  <c r="N469" i="1"/>
  <c r="BC469" i="1" s="1"/>
  <c r="BD469" i="1" s="1"/>
  <c r="N473" i="1"/>
  <c r="BC473" i="1" s="1"/>
  <c r="BD473" i="1" s="1"/>
  <c r="N476" i="1"/>
  <c r="BC476" i="1" s="1"/>
  <c r="BD476" i="1" s="1"/>
  <c r="Q324" i="1"/>
  <c r="O324" i="1"/>
  <c r="R363" i="1"/>
  <c r="O363" i="1"/>
  <c r="Q332" i="1"/>
  <c r="O332" i="1"/>
  <c r="O325" i="1"/>
  <c r="R438" i="1"/>
  <c r="O438" i="1"/>
  <c r="Q437" i="1"/>
  <c r="R429" i="1"/>
  <c r="Q422" i="1"/>
  <c r="O422" i="1"/>
  <c r="R461" i="1"/>
  <c r="O461" i="1"/>
  <c r="R251" i="1"/>
  <c r="Q219" i="1"/>
  <c r="Q363" i="1"/>
  <c r="R352" i="1"/>
  <c r="R325" i="1"/>
  <c r="R443" i="1"/>
  <c r="M429" i="1"/>
  <c r="N429" i="1" s="1"/>
  <c r="BC429" i="1" s="1"/>
  <c r="BD429" i="1" s="1"/>
  <c r="R411" i="1"/>
  <c r="R405" i="1"/>
  <c r="Q394" i="1"/>
  <c r="R450" i="1"/>
  <c r="M461" i="1"/>
  <c r="N461" i="1" s="1"/>
  <c r="BC461" i="1" s="1"/>
  <c r="BD461" i="1" s="1"/>
  <c r="R458" i="1"/>
  <c r="O473" i="1"/>
  <c r="O469" i="1"/>
  <c r="O465" i="1"/>
  <c r="Q477" i="1"/>
  <c r="R144" i="1"/>
  <c r="R133" i="1"/>
  <c r="M251" i="1"/>
  <c r="N251" i="1" s="1"/>
  <c r="BC251" i="1" s="1"/>
  <c r="BD251" i="1" s="1"/>
  <c r="O222" i="1"/>
  <c r="Q199" i="1"/>
  <c r="R331" i="1"/>
  <c r="R444" i="1"/>
  <c r="Q443" i="1"/>
  <c r="O456" i="1"/>
  <c r="Q450" i="1"/>
  <c r="R462" i="1"/>
  <c r="O475" i="1"/>
  <c r="O471" i="1"/>
  <c r="O467" i="1"/>
  <c r="Q476" i="1"/>
  <c r="M454" i="1"/>
  <c r="N454" i="1" s="1"/>
  <c r="BC454" i="1" s="1"/>
  <c r="BD454" i="1" s="1"/>
  <c r="Q454" i="1"/>
  <c r="R454" i="1"/>
  <c r="M448" i="1"/>
  <c r="N448" i="1" s="1"/>
  <c r="BC448" i="1" s="1"/>
  <c r="BD448" i="1" s="1"/>
  <c r="R448" i="1"/>
  <c r="O474" i="1"/>
  <c r="M474" i="1"/>
  <c r="Q474" i="1"/>
  <c r="O470" i="1"/>
  <c r="M470" i="1"/>
  <c r="Q470" i="1"/>
  <c r="M355" i="1"/>
  <c r="N355" i="1" s="1"/>
  <c r="BC355" i="1" s="1"/>
  <c r="BD355" i="1" s="1"/>
  <c r="R355" i="1"/>
  <c r="Q352" i="1"/>
  <c r="O76" i="1"/>
  <c r="Q281" i="1"/>
  <c r="O265" i="1"/>
  <c r="O262" i="1"/>
  <c r="R243" i="1"/>
  <c r="R197" i="1"/>
  <c r="M189" i="1"/>
  <c r="N189" i="1" s="1"/>
  <c r="BC189" i="1" s="1"/>
  <c r="BD189" i="1" s="1"/>
  <c r="R316" i="1"/>
  <c r="R366" i="1"/>
  <c r="R336" i="1"/>
  <c r="Q336" i="1"/>
  <c r="Q347" i="1"/>
  <c r="R347" i="1"/>
  <c r="R439" i="1"/>
  <c r="M439" i="1"/>
  <c r="N439" i="1" s="1"/>
  <c r="BC439" i="1" s="1"/>
  <c r="BD439" i="1" s="1"/>
  <c r="Q439" i="1"/>
  <c r="O466" i="1"/>
  <c r="M466" i="1"/>
  <c r="Q466" i="1"/>
  <c r="R189" i="1"/>
  <c r="Q308" i="1"/>
  <c r="O352" i="1"/>
  <c r="Q329" i="1"/>
  <c r="R329" i="1"/>
  <c r="M395" i="1"/>
  <c r="N395" i="1" s="1"/>
  <c r="BC395" i="1" s="1"/>
  <c r="BD395" i="1" s="1"/>
  <c r="R395" i="1"/>
  <c r="R474" i="1"/>
  <c r="R470" i="1"/>
  <c r="R466" i="1"/>
  <c r="M172" i="1"/>
  <c r="N172" i="1" s="1"/>
  <c r="BC172" i="1" s="1"/>
  <c r="BD172" i="1" s="1"/>
  <c r="O137" i="1"/>
  <c r="O129" i="1"/>
  <c r="O125" i="1"/>
  <c r="R292" i="1"/>
  <c r="O290" i="1"/>
  <c r="R265" i="1"/>
  <c r="Q237" i="1"/>
  <c r="O233" i="1"/>
  <c r="O219" i="1"/>
  <c r="O214" i="1"/>
  <c r="M316" i="1"/>
  <c r="N316" i="1" s="1"/>
  <c r="BC316" i="1" s="1"/>
  <c r="BD316" i="1" s="1"/>
  <c r="Q301" i="1"/>
  <c r="O389" i="1"/>
  <c r="R343" i="1"/>
  <c r="M329" i="1"/>
  <c r="N329" i="1" s="1"/>
  <c r="BC329" i="1" s="1"/>
  <c r="BD329" i="1" s="1"/>
  <c r="M426" i="1"/>
  <c r="N426" i="1" s="1"/>
  <c r="BC426" i="1" s="1"/>
  <c r="BD426" i="1" s="1"/>
  <c r="R426" i="1"/>
  <c r="R419" i="1"/>
  <c r="M419" i="1"/>
  <c r="N419" i="1" s="1"/>
  <c r="BC419" i="1" s="1"/>
  <c r="BD419" i="1" s="1"/>
  <c r="M410" i="1"/>
  <c r="N410" i="1" s="1"/>
  <c r="BC410" i="1" s="1"/>
  <c r="BD410" i="1" s="1"/>
  <c r="Q410" i="1"/>
  <c r="Q402" i="1"/>
  <c r="M402" i="1"/>
  <c r="N402" i="1" s="1"/>
  <c r="BC402" i="1" s="1"/>
  <c r="BD402" i="1" s="1"/>
  <c r="R460" i="1"/>
  <c r="M460" i="1"/>
  <c r="N460" i="1" s="1"/>
  <c r="BC460" i="1" s="1"/>
  <c r="BD460" i="1" s="1"/>
  <c r="O343" i="1"/>
  <c r="O331" i="1"/>
  <c r="O329" i="1"/>
  <c r="O439" i="1"/>
  <c r="Q435" i="1"/>
  <c r="O419" i="1"/>
  <c r="O412" i="1"/>
  <c r="O410" i="1"/>
  <c r="O402" i="1"/>
  <c r="O395" i="1"/>
  <c r="R452" i="1"/>
  <c r="O448" i="1"/>
  <c r="O460" i="1"/>
  <c r="O336" i="1"/>
  <c r="O451" i="1"/>
  <c r="M463" i="1"/>
  <c r="Q463" i="1"/>
  <c r="R463" i="1"/>
  <c r="O463" i="1"/>
  <c r="O459" i="1"/>
  <c r="M349" i="1"/>
  <c r="N349" i="1" s="1"/>
  <c r="BC349" i="1" s="1"/>
  <c r="BD349" i="1" s="1"/>
  <c r="O349" i="1"/>
  <c r="Q349" i="1"/>
  <c r="M433" i="1"/>
  <c r="N433" i="1" s="1"/>
  <c r="BC433" i="1" s="1"/>
  <c r="BD433" i="1" s="1"/>
  <c r="R433" i="1"/>
  <c r="Q418" i="1"/>
  <c r="M418" i="1"/>
  <c r="N418" i="1" s="1"/>
  <c r="BC418" i="1" s="1"/>
  <c r="BD418" i="1" s="1"/>
  <c r="O418" i="1"/>
  <c r="Q455" i="1"/>
  <c r="M455" i="1"/>
  <c r="R455" i="1"/>
  <c r="M459" i="1"/>
  <c r="Q459" i="1"/>
  <c r="R168" i="1"/>
  <c r="R62" i="1"/>
  <c r="O44" i="1"/>
  <c r="R35" i="1"/>
  <c r="O300" i="1"/>
  <c r="Q257" i="1"/>
  <c r="R247" i="1"/>
  <c r="Q188" i="1"/>
  <c r="R320" i="1"/>
  <c r="O320" i="1"/>
  <c r="M383" i="1"/>
  <c r="N383" i="1" s="1"/>
  <c r="BC383" i="1" s="1"/>
  <c r="BD383" i="1" s="1"/>
  <c r="Q379" i="1"/>
  <c r="R377" i="1"/>
  <c r="Q367" i="1"/>
  <c r="M367" i="1"/>
  <c r="N367" i="1" s="1"/>
  <c r="BC367" i="1" s="1"/>
  <c r="BD367" i="1" s="1"/>
  <c r="Q366" i="1"/>
  <c r="O366" i="1"/>
  <c r="O365" i="1"/>
  <c r="M356" i="1"/>
  <c r="N356" i="1" s="1"/>
  <c r="BC356" i="1" s="1"/>
  <c r="BD356" i="1" s="1"/>
  <c r="R356" i="1"/>
  <c r="Q354" i="1"/>
  <c r="R349" i="1"/>
  <c r="M345" i="1"/>
  <c r="N345" i="1" s="1"/>
  <c r="BC345" i="1" s="1"/>
  <c r="BD345" i="1" s="1"/>
  <c r="R345" i="1"/>
  <c r="M445" i="1"/>
  <c r="N445" i="1" s="1"/>
  <c r="BC445" i="1" s="1"/>
  <c r="BD445" i="1" s="1"/>
  <c r="Q445" i="1"/>
  <c r="R418" i="1"/>
  <c r="O455" i="1"/>
  <c r="Q447" i="1"/>
  <c r="M447" i="1"/>
  <c r="R447" i="1"/>
  <c r="O168" i="1"/>
  <c r="O188" i="1"/>
  <c r="O302" i="1"/>
  <c r="Q383" i="1"/>
  <c r="M365" i="1"/>
  <c r="N365" i="1" s="1"/>
  <c r="BC365" i="1" s="1"/>
  <c r="BD365" i="1" s="1"/>
  <c r="R365" i="1"/>
  <c r="M333" i="1"/>
  <c r="N333" i="1" s="1"/>
  <c r="BC333" i="1" s="1"/>
  <c r="BD333" i="1" s="1"/>
  <c r="Q333" i="1"/>
  <c r="R333" i="1"/>
  <c r="M446" i="1"/>
  <c r="N446" i="1" s="1"/>
  <c r="BC446" i="1" s="1"/>
  <c r="BD446" i="1" s="1"/>
  <c r="R446" i="1"/>
  <c r="M441" i="1"/>
  <c r="N441" i="1" s="1"/>
  <c r="BC441" i="1" s="1"/>
  <c r="BD441" i="1" s="1"/>
  <c r="R441" i="1"/>
  <c r="Q163" i="1"/>
  <c r="O133" i="1"/>
  <c r="M96" i="1"/>
  <c r="N96" i="1" s="1"/>
  <c r="BC96" i="1" s="1"/>
  <c r="BD96" i="1" s="1"/>
  <c r="R300" i="1"/>
  <c r="R281" i="1"/>
  <c r="O281" i="1"/>
  <c r="O258" i="1"/>
  <c r="Q246" i="1"/>
  <c r="Q233" i="1"/>
  <c r="Q224" i="1"/>
  <c r="R205" i="1"/>
  <c r="O321" i="1"/>
  <c r="Q320" i="1"/>
  <c r="M379" i="1"/>
  <c r="N379" i="1" s="1"/>
  <c r="BC379" i="1" s="1"/>
  <c r="BD379" i="1" s="1"/>
  <c r="M377" i="1"/>
  <c r="N377" i="1" s="1"/>
  <c r="BC377" i="1" s="1"/>
  <c r="BD377" i="1" s="1"/>
  <c r="O375" i="1"/>
  <c r="R340" i="1"/>
  <c r="M340" i="1"/>
  <c r="N340" i="1" s="1"/>
  <c r="BC340" i="1" s="1"/>
  <c r="BD340" i="1" s="1"/>
  <c r="Q340" i="1"/>
  <c r="O415" i="1"/>
  <c r="R415" i="1"/>
  <c r="O407" i="1"/>
  <c r="R407" i="1"/>
  <c r="Q451" i="1"/>
  <c r="M451" i="1"/>
  <c r="R451" i="1"/>
  <c r="O340" i="1"/>
  <c r="O334" i="1"/>
  <c r="O333" i="1"/>
  <c r="O446" i="1"/>
  <c r="O445" i="1"/>
  <c r="O356" i="1"/>
  <c r="O339" i="1"/>
  <c r="O326" i="1"/>
  <c r="O435" i="1"/>
  <c r="O431" i="1"/>
  <c r="R425" i="1"/>
  <c r="O425" i="1"/>
  <c r="M405" i="1"/>
  <c r="N405" i="1" s="1"/>
  <c r="BC405" i="1" s="1"/>
  <c r="BD405" i="1" s="1"/>
  <c r="O405" i="1"/>
  <c r="O399" i="1"/>
  <c r="O398" i="1"/>
  <c r="O454" i="1"/>
  <c r="O450" i="1"/>
  <c r="Q462" i="1"/>
  <c r="Q458" i="1"/>
  <c r="R339" i="1"/>
  <c r="M435" i="1"/>
  <c r="N435" i="1" s="1"/>
  <c r="BC435" i="1" s="1"/>
  <c r="BD435" i="1" s="1"/>
  <c r="Q425" i="1"/>
  <c r="R406" i="1"/>
  <c r="R399" i="1"/>
  <c r="N443" i="1"/>
  <c r="BC443" i="1" s="1"/>
  <c r="BD443" i="1" s="1"/>
  <c r="M428" i="1"/>
  <c r="N428" i="1" s="1"/>
  <c r="BC428" i="1" s="1"/>
  <c r="BD428" i="1" s="1"/>
  <c r="R428" i="1"/>
  <c r="M423" i="1"/>
  <c r="R423" i="1"/>
  <c r="M453" i="1"/>
  <c r="Q453" i="1"/>
  <c r="M449" i="1"/>
  <c r="Q449" i="1"/>
  <c r="Q168" i="1"/>
  <c r="O116" i="1"/>
  <c r="O72" i="1"/>
  <c r="Q300" i="1"/>
  <c r="O295" i="1"/>
  <c r="R293" i="1"/>
  <c r="O293" i="1"/>
  <c r="O277" i="1"/>
  <c r="O271" i="1"/>
  <c r="R269" i="1"/>
  <c r="R228" i="1"/>
  <c r="O224" i="1"/>
  <c r="O221" i="1"/>
  <c r="Q215" i="1"/>
  <c r="O215" i="1"/>
  <c r="Q205" i="1"/>
  <c r="O205" i="1"/>
  <c r="O202" i="1"/>
  <c r="R201" i="1"/>
  <c r="O197" i="1"/>
  <c r="O322" i="1"/>
  <c r="O318" i="1"/>
  <c r="Q317" i="1"/>
  <c r="O313" i="1"/>
  <c r="O301" i="1"/>
  <c r="Q387" i="1"/>
  <c r="Q371" i="1"/>
  <c r="R369" i="1"/>
  <c r="O360" i="1"/>
  <c r="Q358" i="1"/>
  <c r="Q355" i="1"/>
  <c r="O355" i="1"/>
  <c r="O346" i="1"/>
  <c r="Q341" i="1"/>
  <c r="Q325" i="1"/>
  <c r="M436" i="1"/>
  <c r="N436" i="1" s="1"/>
  <c r="BC436" i="1" s="1"/>
  <c r="BD436" i="1" s="1"/>
  <c r="R436" i="1"/>
  <c r="R432" i="1"/>
  <c r="M427" i="1"/>
  <c r="R427" i="1"/>
  <c r="Q426" i="1"/>
  <c r="O423" i="1"/>
  <c r="O408" i="1"/>
  <c r="O404" i="1"/>
  <c r="M403" i="1"/>
  <c r="N403" i="1" s="1"/>
  <c r="BC403" i="1" s="1"/>
  <c r="BD403" i="1" s="1"/>
  <c r="R403" i="1"/>
  <c r="R453" i="1"/>
  <c r="O453" i="1"/>
  <c r="R449" i="1"/>
  <c r="O449" i="1"/>
  <c r="Q413" i="1"/>
  <c r="M413" i="1"/>
  <c r="N413" i="1" s="1"/>
  <c r="BC413" i="1" s="1"/>
  <c r="BD413" i="1" s="1"/>
  <c r="R172" i="1"/>
  <c r="R163" i="1"/>
  <c r="O163" i="1"/>
  <c r="O145" i="1"/>
  <c r="O141" i="1"/>
  <c r="R118" i="1"/>
  <c r="O118" i="1"/>
  <c r="R116" i="1"/>
  <c r="O80" i="1"/>
  <c r="O51" i="1"/>
  <c r="Q293" i="1"/>
  <c r="Q284" i="1"/>
  <c r="R277" i="1"/>
  <c r="M269" i="1"/>
  <c r="R261" i="1"/>
  <c r="Q253" i="1"/>
  <c r="O253" i="1"/>
  <c r="Q250" i="1"/>
  <c r="O250" i="1"/>
  <c r="O248" i="1"/>
  <c r="O246" i="1"/>
  <c r="R237" i="1"/>
  <c r="O237" i="1"/>
  <c r="M227" i="1"/>
  <c r="N227" i="1" s="1"/>
  <c r="BC227" i="1" s="1"/>
  <c r="BD227" i="1" s="1"/>
  <c r="M224" i="1"/>
  <c r="N224" i="1" s="1"/>
  <c r="BC224" i="1" s="1"/>
  <c r="BD224" i="1" s="1"/>
  <c r="M215" i="1"/>
  <c r="M201" i="1"/>
  <c r="N201" i="1" s="1"/>
  <c r="BC201" i="1" s="1"/>
  <c r="BD201" i="1" s="1"/>
  <c r="O199" i="1"/>
  <c r="M197" i="1"/>
  <c r="N197" i="1" s="1"/>
  <c r="BC197" i="1" s="1"/>
  <c r="BD197" i="1" s="1"/>
  <c r="R323" i="1"/>
  <c r="Q313" i="1"/>
  <c r="Q309" i="1"/>
  <c r="R307" i="1"/>
  <c r="O307" i="1"/>
  <c r="M301" i="1"/>
  <c r="N301" i="1" s="1"/>
  <c r="BC301" i="1" s="1"/>
  <c r="BD301" i="1" s="1"/>
  <c r="Q389" i="1"/>
  <c r="M387" i="1"/>
  <c r="N387" i="1" s="1"/>
  <c r="BC387" i="1" s="1"/>
  <c r="BD387" i="1" s="1"/>
  <c r="O381" i="1"/>
  <c r="R373" i="1"/>
  <c r="M371" i="1"/>
  <c r="N371" i="1" s="1"/>
  <c r="BC371" i="1" s="1"/>
  <c r="BD371" i="1" s="1"/>
  <c r="M369" i="1"/>
  <c r="N369" i="1" s="1"/>
  <c r="BC369" i="1" s="1"/>
  <c r="BD369" i="1" s="1"/>
  <c r="O364" i="1"/>
  <c r="Q362" i="1"/>
  <c r="R360" i="1"/>
  <c r="Q359" i="1"/>
  <c r="O359" i="1"/>
  <c r="R351" i="1"/>
  <c r="O350" i="1"/>
  <c r="Q345" i="1"/>
  <c r="O342" i="1"/>
  <c r="M341" i="1"/>
  <c r="N341" i="1" s="1"/>
  <c r="BC341" i="1" s="1"/>
  <c r="BD341" i="1" s="1"/>
  <c r="Q337" i="1"/>
  <c r="R335" i="1"/>
  <c r="Q328" i="1"/>
  <c r="O443" i="1"/>
  <c r="R442" i="1"/>
  <c r="O442" i="1"/>
  <c r="Q441" i="1"/>
  <c r="O441" i="1"/>
  <c r="R440" i="1"/>
  <c r="R434" i="1"/>
  <c r="O434" i="1"/>
  <c r="Q433" i="1"/>
  <c r="O433" i="1"/>
  <c r="Q431" i="1"/>
  <c r="O427" i="1"/>
  <c r="O424" i="1"/>
  <c r="O421" i="1"/>
  <c r="M414" i="1"/>
  <c r="N414" i="1" s="1"/>
  <c r="BC414" i="1" s="1"/>
  <c r="BD414" i="1" s="1"/>
  <c r="Q414" i="1"/>
  <c r="R413" i="1"/>
  <c r="O403" i="1"/>
  <c r="N450" i="1"/>
  <c r="BC450" i="1" s="1"/>
  <c r="BD450" i="1" s="1"/>
  <c r="R267" i="1"/>
  <c r="M261" i="1"/>
  <c r="N261" i="1" s="1"/>
  <c r="BC261" i="1" s="1"/>
  <c r="BD261" i="1" s="1"/>
  <c r="M253" i="1"/>
  <c r="M246" i="1"/>
  <c r="N246" i="1" s="1"/>
  <c r="BC246" i="1" s="1"/>
  <c r="BD246" i="1" s="1"/>
  <c r="O194" i="1"/>
  <c r="M321" i="1"/>
  <c r="N321" i="1" s="1"/>
  <c r="BC321" i="1" s="1"/>
  <c r="BD321" i="1" s="1"/>
  <c r="M309" i="1"/>
  <c r="N309" i="1" s="1"/>
  <c r="BC309" i="1" s="1"/>
  <c r="BD309" i="1" s="1"/>
  <c r="Q307" i="1"/>
  <c r="O385" i="1"/>
  <c r="Q375" i="1"/>
  <c r="O345" i="1"/>
  <c r="O338" i="1"/>
  <c r="M337" i="1"/>
  <c r="N337" i="1" s="1"/>
  <c r="BC337" i="1" s="1"/>
  <c r="BD337" i="1" s="1"/>
  <c r="M335" i="1"/>
  <c r="N335" i="1" s="1"/>
  <c r="BC335" i="1" s="1"/>
  <c r="BD335" i="1" s="1"/>
  <c r="M430" i="1"/>
  <c r="R430" i="1"/>
  <c r="R424" i="1"/>
  <c r="Q423" i="1"/>
  <c r="M420" i="1"/>
  <c r="O420" i="1"/>
  <c r="R420" i="1"/>
  <c r="O437" i="1"/>
  <c r="O430" i="1"/>
  <c r="O429" i="1"/>
  <c r="O426" i="1"/>
  <c r="O414" i="1"/>
  <c r="O413" i="1"/>
  <c r="Q406" i="1"/>
  <c r="O406" i="1"/>
  <c r="M394" i="1"/>
  <c r="O394" i="1"/>
  <c r="R391" i="1"/>
  <c r="Q456" i="1"/>
  <c r="Q452" i="1"/>
  <c r="Q448" i="1"/>
  <c r="O391" i="1"/>
  <c r="R184" i="1"/>
  <c r="R180" i="1"/>
  <c r="R176" i="1"/>
  <c r="O157" i="1"/>
  <c r="O121" i="1"/>
  <c r="M120" i="1"/>
  <c r="N120" i="1" s="1"/>
  <c r="BC120" i="1" s="1"/>
  <c r="BD120" i="1" s="1"/>
  <c r="O115" i="1"/>
  <c r="O99" i="1"/>
  <c r="M62" i="1"/>
  <c r="N62" i="1" s="1"/>
  <c r="BC62" i="1" s="1"/>
  <c r="BD62" i="1" s="1"/>
  <c r="O59" i="1"/>
  <c r="M35" i="1"/>
  <c r="N35" i="1" s="1"/>
  <c r="BC35" i="1" s="1"/>
  <c r="BD35" i="1" s="1"/>
  <c r="O296" i="1"/>
  <c r="R289" i="1"/>
  <c r="O287" i="1"/>
  <c r="Q277" i="1"/>
  <c r="O274" i="1"/>
  <c r="Q258" i="1"/>
  <c r="M257" i="1"/>
  <c r="N257" i="1" s="1"/>
  <c r="BC257" i="1" s="1"/>
  <c r="BD257" i="1" s="1"/>
  <c r="O257" i="1"/>
  <c r="O255" i="1"/>
  <c r="Q247" i="1"/>
  <c r="Q229" i="1"/>
  <c r="O225" i="1"/>
  <c r="R216" i="1"/>
  <c r="M203" i="1"/>
  <c r="N203" i="1" s="1"/>
  <c r="BC203" i="1" s="1"/>
  <c r="BD203" i="1" s="1"/>
  <c r="Q203" i="1"/>
  <c r="M184" i="1"/>
  <c r="N184" i="1" s="1"/>
  <c r="BC184" i="1" s="1"/>
  <c r="BD184" i="1" s="1"/>
  <c r="M180" i="1"/>
  <c r="N180" i="1" s="1"/>
  <c r="BC180" i="1" s="1"/>
  <c r="BD180" i="1" s="1"/>
  <c r="M176" i="1"/>
  <c r="N176" i="1" s="1"/>
  <c r="BC176" i="1" s="1"/>
  <c r="BD176" i="1" s="1"/>
  <c r="Q159" i="1"/>
  <c r="Q123" i="1"/>
  <c r="Q102" i="1"/>
  <c r="R43" i="1"/>
  <c r="Q31" i="1"/>
  <c r="Q289" i="1"/>
  <c r="N442" i="1"/>
  <c r="BC442" i="1" s="1"/>
  <c r="BD442" i="1" s="1"/>
  <c r="N440" i="1"/>
  <c r="BC440" i="1" s="1"/>
  <c r="BD440" i="1" s="1"/>
  <c r="N434" i="1"/>
  <c r="BC434" i="1" s="1"/>
  <c r="BD434" i="1" s="1"/>
  <c r="N432" i="1"/>
  <c r="BC432" i="1" s="1"/>
  <c r="BD432" i="1" s="1"/>
  <c r="N425" i="1"/>
  <c r="BC425" i="1" s="1"/>
  <c r="BD425" i="1" s="1"/>
  <c r="R271" i="1"/>
  <c r="O269" i="1"/>
  <c r="Q265" i="1"/>
  <c r="O261" i="1"/>
  <c r="O259" i="1"/>
  <c r="M250" i="1"/>
  <c r="N250" i="1" s="1"/>
  <c r="BC250" i="1" s="1"/>
  <c r="BD250" i="1" s="1"/>
  <c r="Q243" i="1"/>
  <c r="O238" i="1"/>
  <c r="O230" i="1"/>
  <c r="R227" i="1"/>
  <c r="N444" i="1"/>
  <c r="BC444" i="1" s="1"/>
  <c r="BD444" i="1" s="1"/>
  <c r="N438" i="1"/>
  <c r="BC438" i="1" s="1"/>
  <c r="BD438" i="1" s="1"/>
  <c r="M315" i="1"/>
  <c r="O305" i="1"/>
  <c r="M389" i="1"/>
  <c r="M385" i="1"/>
  <c r="M381" i="1"/>
  <c r="M375" i="1"/>
  <c r="M373" i="1"/>
  <c r="N373" i="1" s="1"/>
  <c r="BC373" i="1" s="1"/>
  <c r="BD373" i="1" s="1"/>
  <c r="M351" i="1"/>
  <c r="R348" i="1"/>
  <c r="M347" i="1"/>
  <c r="N347" i="1" s="1"/>
  <c r="BC347" i="1" s="1"/>
  <c r="BD347" i="1" s="1"/>
  <c r="R344" i="1"/>
  <c r="O229" i="1"/>
  <c r="O227" i="1"/>
  <c r="O218" i="1"/>
  <c r="O217" i="1"/>
  <c r="O201" i="1"/>
  <c r="O189" i="1"/>
  <c r="M188" i="1"/>
  <c r="N188" i="1" s="1"/>
  <c r="BC188" i="1" s="1"/>
  <c r="BD188" i="1" s="1"/>
  <c r="O186" i="1"/>
  <c r="M323" i="1"/>
  <c r="N323" i="1" s="1"/>
  <c r="BC323" i="1" s="1"/>
  <c r="BD323" i="1" s="1"/>
  <c r="R321" i="1"/>
  <c r="O317" i="1"/>
  <c r="O316" i="1"/>
  <c r="Q312" i="1"/>
  <c r="O309" i="1"/>
  <c r="M308" i="1"/>
  <c r="N308" i="1" s="1"/>
  <c r="BC308" i="1" s="1"/>
  <c r="BD308" i="1" s="1"/>
  <c r="O308" i="1"/>
  <c r="R389" i="1"/>
  <c r="O387" i="1"/>
  <c r="AX387" i="1" s="1"/>
  <c r="R385" i="1"/>
  <c r="O383" i="1"/>
  <c r="AX383" i="1" s="1"/>
  <c r="R381" i="1"/>
  <c r="O379" i="1"/>
  <c r="AX379" i="1" s="1"/>
  <c r="R378" i="1"/>
  <c r="O377" i="1"/>
  <c r="R375" i="1"/>
  <c r="O371" i="1"/>
  <c r="AX371" i="1" s="1"/>
  <c r="R370" i="1"/>
  <c r="O369" i="1"/>
  <c r="O367" i="1"/>
  <c r="Q365" i="1"/>
  <c r="R362" i="1"/>
  <c r="R358" i="1"/>
  <c r="R354" i="1"/>
  <c r="Q348" i="1"/>
  <c r="Q344" i="1"/>
  <c r="M343" i="1"/>
  <c r="O341" i="1"/>
  <c r="M339" i="1"/>
  <c r="N339" i="1" s="1"/>
  <c r="BC339" i="1" s="1"/>
  <c r="BD339" i="1" s="1"/>
  <c r="O337" i="1"/>
  <c r="O335" i="1"/>
  <c r="M328" i="1"/>
  <c r="N328" i="1" s="1"/>
  <c r="BC328" i="1" s="1"/>
  <c r="BD328" i="1" s="1"/>
  <c r="O328" i="1"/>
  <c r="Q446" i="1"/>
  <c r="O444" i="1"/>
  <c r="Q442" i="1"/>
  <c r="O440" i="1"/>
  <c r="Q438" i="1"/>
  <c r="O436" i="1"/>
  <c r="Q434" i="1"/>
  <c r="O432" i="1"/>
  <c r="Q430" i="1"/>
  <c r="O428" i="1"/>
  <c r="M421" i="1"/>
  <c r="Q421" i="1"/>
  <c r="O203" i="1"/>
  <c r="O198" i="1"/>
  <c r="R315" i="1"/>
  <c r="O310" i="1"/>
  <c r="Q305" i="1"/>
  <c r="O388" i="1"/>
  <c r="O384" i="1"/>
  <c r="O380" i="1"/>
  <c r="R374" i="1"/>
  <c r="O373" i="1"/>
  <c r="O362" i="1"/>
  <c r="O358" i="1"/>
  <c r="O354" i="1"/>
  <c r="O351" i="1"/>
  <c r="O348" i="1"/>
  <c r="O347" i="1"/>
  <c r="O344" i="1"/>
  <c r="Q444" i="1"/>
  <c r="Q440" i="1"/>
  <c r="Q436" i="1"/>
  <c r="Q432" i="1"/>
  <c r="Q428" i="1"/>
  <c r="N422" i="1"/>
  <c r="BC422" i="1" s="1"/>
  <c r="BD422" i="1" s="1"/>
  <c r="Q424" i="1"/>
  <c r="Q420" i="1"/>
  <c r="R416" i="1"/>
  <c r="M416" i="1"/>
  <c r="M415" i="1"/>
  <c r="Q415" i="1"/>
  <c r="R412" i="1"/>
  <c r="M412" i="1"/>
  <c r="M411" i="1"/>
  <c r="Q411" i="1"/>
  <c r="R408" i="1"/>
  <c r="M408" i="1"/>
  <c r="M407" i="1"/>
  <c r="Q407" i="1"/>
  <c r="R404" i="1"/>
  <c r="M404" i="1"/>
  <c r="M401" i="1"/>
  <c r="O401" i="1"/>
  <c r="N398" i="1"/>
  <c r="BC398" i="1" s="1"/>
  <c r="BD398" i="1" s="1"/>
  <c r="M397" i="1"/>
  <c r="O397" i="1"/>
  <c r="M393" i="1"/>
  <c r="O393" i="1"/>
  <c r="R401" i="1"/>
  <c r="M400" i="1"/>
  <c r="Q400" i="1"/>
  <c r="R397" i="1"/>
  <c r="M396" i="1"/>
  <c r="Q396" i="1"/>
  <c r="R393" i="1"/>
  <c r="M392" i="1"/>
  <c r="Q392" i="1"/>
  <c r="O400" i="1"/>
  <c r="O396" i="1"/>
  <c r="O392" i="1"/>
  <c r="Q403" i="1"/>
  <c r="Q399" i="1"/>
  <c r="Q395" i="1"/>
  <c r="Q391" i="1"/>
  <c r="Q278" i="1"/>
  <c r="O278" i="1"/>
  <c r="M193" i="1"/>
  <c r="N193" i="1" s="1"/>
  <c r="BC193" i="1" s="1"/>
  <c r="BD193" i="1" s="1"/>
  <c r="Q193" i="1"/>
  <c r="M147" i="1"/>
  <c r="N147" i="1" s="1"/>
  <c r="BC147" i="1" s="1"/>
  <c r="BD147" i="1" s="1"/>
  <c r="R147" i="1"/>
  <c r="R86" i="1"/>
  <c r="M86" i="1"/>
  <c r="N86" i="1" s="1"/>
  <c r="BC86" i="1" s="1"/>
  <c r="BD86" i="1" s="1"/>
  <c r="Q86" i="1"/>
  <c r="M55" i="1"/>
  <c r="N55" i="1" s="1"/>
  <c r="BC55" i="1" s="1"/>
  <c r="BD55" i="1" s="1"/>
  <c r="Q55" i="1"/>
  <c r="M298" i="1"/>
  <c r="N298" i="1" s="1"/>
  <c r="BC298" i="1" s="1"/>
  <c r="BD298" i="1" s="1"/>
  <c r="R298" i="1"/>
  <c r="R283" i="1"/>
  <c r="O283" i="1"/>
  <c r="R273" i="1"/>
  <c r="M273" i="1"/>
  <c r="N273" i="1" s="1"/>
  <c r="BC273" i="1" s="1"/>
  <c r="BD273" i="1" s="1"/>
  <c r="M207" i="1"/>
  <c r="N207" i="1" s="1"/>
  <c r="BC207" i="1" s="1"/>
  <c r="BD207" i="1" s="1"/>
  <c r="O207" i="1"/>
  <c r="Q207" i="1"/>
  <c r="N374" i="1"/>
  <c r="BC374" i="1" s="1"/>
  <c r="BD374" i="1" s="1"/>
  <c r="M132" i="1"/>
  <c r="N132" i="1" s="1"/>
  <c r="BC132" i="1" s="1"/>
  <c r="BD132" i="1" s="1"/>
  <c r="R132" i="1"/>
  <c r="M100" i="1"/>
  <c r="N100" i="1" s="1"/>
  <c r="BC100" i="1" s="1"/>
  <c r="BD100" i="1" s="1"/>
  <c r="Q100" i="1"/>
  <c r="R100" i="1"/>
  <c r="R53" i="1"/>
  <c r="M53" i="1"/>
  <c r="N53" i="1" s="1"/>
  <c r="BC53" i="1" s="1"/>
  <c r="BD53" i="1" s="1"/>
  <c r="Q294" i="1"/>
  <c r="O294" i="1"/>
  <c r="R193" i="1"/>
  <c r="M143" i="1"/>
  <c r="N143" i="1" s="1"/>
  <c r="BC143" i="1" s="1"/>
  <c r="BD143" i="1" s="1"/>
  <c r="Q143" i="1"/>
  <c r="Q114" i="1"/>
  <c r="M114" i="1"/>
  <c r="N114" i="1" s="1"/>
  <c r="BC114" i="1" s="1"/>
  <c r="BD114" i="1" s="1"/>
  <c r="M49" i="1"/>
  <c r="N49" i="1" s="1"/>
  <c r="BC49" i="1" s="1"/>
  <c r="BD49" i="1" s="1"/>
  <c r="R49" i="1"/>
  <c r="M231" i="1"/>
  <c r="N231" i="1" s="1"/>
  <c r="BC231" i="1" s="1"/>
  <c r="BD231" i="1" s="1"/>
  <c r="Q231" i="1"/>
  <c r="M223" i="1"/>
  <c r="N223" i="1" s="1"/>
  <c r="BC223" i="1" s="1"/>
  <c r="BD223" i="1" s="1"/>
  <c r="R223" i="1"/>
  <c r="M211" i="1"/>
  <c r="N211" i="1" s="1"/>
  <c r="BC211" i="1" s="1"/>
  <c r="BD211" i="1" s="1"/>
  <c r="Q211" i="1"/>
  <c r="N313" i="1"/>
  <c r="BC313" i="1" s="1"/>
  <c r="BD313" i="1" s="1"/>
  <c r="Q147" i="1"/>
  <c r="M75" i="1"/>
  <c r="N75" i="1" s="1"/>
  <c r="BC75" i="1" s="1"/>
  <c r="BD75" i="1" s="1"/>
  <c r="R75" i="1"/>
  <c r="R55" i="1"/>
  <c r="Q273" i="1"/>
  <c r="R241" i="1"/>
  <c r="M241" i="1"/>
  <c r="N241" i="1" s="1"/>
  <c r="BC241" i="1" s="1"/>
  <c r="BD241" i="1" s="1"/>
  <c r="O241" i="1"/>
  <c r="R220" i="1"/>
  <c r="M220" i="1"/>
  <c r="N220" i="1" s="1"/>
  <c r="BC220" i="1" s="1"/>
  <c r="BD220" i="1" s="1"/>
  <c r="R217" i="1"/>
  <c r="R194" i="1"/>
  <c r="M376" i="1"/>
  <c r="Q376" i="1"/>
  <c r="N358" i="1"/>
  <c r="BC358" i="1" s="1"/>
  <c r="BD358" i="1" s="1"/>
  <c r="O153" i="1"/>
  <c r="M152" i="1"/>
  <c r="N152" i="1" s="1"/>
  <c r="BC152" i="1" s="1"/>
  <c r="BD152" i="1" s="1"/>
  <c r="R149" i="1"/>
  <c r="M144" i="1"/>
  <c r="N144" i="1" s="1"/>
  <c r="BC144" i="1" s="1"/>
  <c r="BD144" i="1" s="1"/>
  <c r="O132" i="1"/>
  <c r="Q116" i="1"/>
  <c r="O111" i="1"/>
  <c r="O100" i="1"/>
  <c r="O91" i="1"/>
  <c r="O86" i="1"/>
  <c r="O75" i="1"/>
  <c r="O64" i="1"/>
  <c r="O55" i="1"/>
  <c r="Q54" i="1"/>
  <c r="O53" i="1"/>
  <c r="O49" i="1"/>
  <c r="R44" i="1"/>
  <c r="R299" i="1"/>
  <c r="O298" i="1"/>
  <c r="Q296" i="1"/>
  <c r="O275" i="1"/>
  <c r="O273" i="1"/>
  <c r="R255" i="1"/>
  <c r="M245" i="1"/>
  <c r="N245" i="1" s="1"/>
  <c r="BC245" i="1" s="1"/>
  <c r="BD245" i="1" s="1"/>
  <c r="O244" i="1"/>
  <c r="O242" i="1"/>
  <c r="O234" i="1"/>
  <c r="O231" i="1"/>
  <c r="M229" i="1"/>
  <c r="N229" i="1" s="1"/>
  <c r="BC229" i="1" s="1"/>
  <c r="BD229" i="1" s="1"/>
  <c r="O220" i="1"/>
  <c r="M219" i="1"/>
  <c r="N219" i="1" s="1"/>
  <c r="BC219" i="1" s="1"/>
  <c r="BD219" i="1" s="1"/>
  <c r="Q216" i="1"/>
  <c r="O211" i="1"/>
  <c r="O209" i="1"/>
  <c r="O193" i="1"/>
  <c r="Q321" i="1"/>
  <c r="O319" i="1"/>
  <c r="R317" i="1"/>
  <c r="O314" i="1"/>
  <c r="R312" i="1"/>
  <c r="M304" i="1"/>
  <c r="N304" i="1" s="1"/>
  <c r="BC304" i="1" s="1"/>
  <c r="BD304" i="1" s="1"/>
  <c r="R304" i="1"/>
  <c r="M388" i="1"/>
  <c r="Q388" i="1"/>
  <c r="M384" i="1"/>
  <c r="Q384" i="1"/>
  <c r="M380" i="1"/>
  <c r="Q380" i="1"/>
  <c r="O376" i="1"/>
  <c r="N354" i="1"/>
  <c r="BC354" i="1" s="1"/>
  <c r="BD354" i="1" s="1"/>
  <c r="O251" i="1"/>
  <c r="AX251" i="1" s="1"/>
  <c r="O247" i="1"/>
  <c r="N378" i="1"/>
  <c r="BC378" i="1" s="1"/>
  <c r="BD378" i="1" s="1"/>
  <c r="M372" i="1"/>
  <c r="Q372" i="1"/>
  <c r="N370" i="1"/>
  <c r="BC370" i="1" s="1"/>
  <c r="BD370" i="1" s="1"/>
  <c r="N366" i="1"/>
  <c r="BC366" i="1" s="1"/>
  <c r="BD366" i="1" s="1"/>
  <c r="O184" i="1"/>
  <c r="O180" i="1"/>
  <c r="O176" i="1"/>
  <c r="O161" i="1"/>
  <c r="O147" i="1"/>
  <c r="R123" i="1"/>
  <c r="O123" i="1"/>
  <c r="O107" i="1"/>
  <c r="R102" i="1"/>
  <c r="O102" i="1"/>
  <c r="O87" i="1"/>
  <c r="O62" i="1"/>
  <c r="O48" i="1"/>
  <c r="O37" i="1"/>
  <c r="O35" i="1"/>
  <c r="O33" i="1"/>
  <c r="R284" i="1"/>
  <c r="O243" i="1"/>
  <c r="O206" i="1"/>
  <c r="O323" i="1"/>
  <c r="O315" i="1"/>
  <c r="R314" i="1"/>
  <c r="R313" i="1"/>
  <c r="O312" i="1"/>
  <c r="M390" i="1"/>
  <c r="Q390" i="1"/>
  <c r="O390" i="1"/>
  <c r="M386" i="1"/>
  <c r="Q386" i="1"/>
  <c r="O386" i="1"/>
  <c r="M382" i="1"/>
  <c r="Q382" i="1"/>
  <c r="O382" i="1"/>
  <c r="O372" i="1"/>
  <c r="N362" i="1"/>
  <c r="BC362" i="1" s="1"/>
  <c r="BD362" i="1" s="1"/>
  <c r="O378" i="1"/>
  <c r="O374" i="1"/>
  <c r="O370" i="1"/>
  <c r="M368" i="1"/>
  <c r="Q368" i="1"/>
  <c r="R327" i="1"/>
  <c r="M327" i="1"/>
  <c r="M361" i="1"/>
  <c r="Q361" i="1"/>
  <c r="M357" i="1"/>
  <c r="Q357" i="1"/>
  <c r="M353" i="1"/>
  <c r="Q353" i="1"/>
  <c r="M330" i="1"/>
  <c r="Q330" i="1"/>
  <c r="O330" i="1"/>
  <c r="O311" i="1"/>
  <c r="R305" i="1"/>
  <c r="O304" i="1"/>
  <c r="Q378" i="1"/>
  <c r="Q374" i="1"/>
  <c r="Q370" i="1"/>
  <c r="R368" i="1"/>
  <c r="M364" i="1"/>
  <c r="Q364" i="1"/>
  <c r="R361" i="1"/>
  <c r="O361" i="1"/>
  <c r="R357" i="1"/>
  <c r="O357" i="1"/>
  <c r="R353" i="1"/>
  <c r="O353" i="1"/>
  <c r="Q327" i="1"/>
  <c r="M350" i="1"/>
  <c r="Q350" i="1"/>
  <c r="M346" i="1"/>
  <c r="Q346" i="1"/>
  <c r="M342" i="1"/>
  <c r="Q342" i="1"/>
  <c r="M338" i="1"/>
  <c r="Q338" i="1"/>
  <c r="M334" i="1"/>
  <c r="Q334" i="1"/>
  <c r="N332" i="1"/>
  <c r="BC332" i="1" s="1"/>
  <c r="BD332" i="1" s="1"/>
  <c r="O327" i="1"/>
  <c r="Q360" i="1"/>
  <c r="Q356" i="1"/>
  <c r="M326" i="1"/>
  <c r="Q326" i="1"/>
  <c r="R350" i="1"/>
  <c r="R346" i="1"/>
  <c r="R342" i="1"/>
  <c r="R338" i="1"/>
  <c r="R334" i="1"/>
  <c r="M164" i="1"/>
  <c r="N164" i="1" s="1"/>
  <c r="BC164" i="1" s="1"/>
  <c r="BD164" i="1" s="1"/>
  <c r="Q164" i="1"/>
  <c r="R160" i="1"/>
  <c r="R139" i="1"/>
  <c r="R127" i="1"/>
  <c r="O282" i="1"/>
  <c r="R282" i="1"/>
  <c r="M282" i="1"/>
  <c r="Q282" i="1"/>
  <c r="M279" i="1"/>
  <c r="R279" i="1"/>
  <c r="O173" i="1"/>
  <c r="Q171" i="1"/>
  <c r="R169" i="1"/>
  <c r="M160" i="1"/>
  <c r="N160" i="1" s="1"/>
  <c r="BC160" i="1" s="1"/>
  <c r="BD160" i="1" s="1"/>
  <c r="R155" i="1"/>
  <c r="M141" i="1"/>
  <c r="N141" i="1" s="1"/>
  <c r="BC141" i="1" s="1"/>
  <c r="BD141" i="1" s="1"/>
  <c r="R141" i="1"/>
  <c r="M139" i="1"/>
  <c r="N139" i="1" s="1"/>
  <c r="BC139" i="1" s="1"/>
  <c r="BD139" i="1" s="1"/>
  <c r="R136" i="1"/>
  <c r="M127" i="1"/>
  <c r="N127" i="1" s="1"/>
  <c r="BC127" i="1" s="1"/>
  <c r="BD127" i="1" s="1"/>
  <c r="M125" i="1"/>
  <c r="N125" i="1" s="1"/>
  <c r="BC125" i="1" s="1"/>
  <c r="BD125" i="1" s="1"/>
  <c r="R125" i="1"/>
  <c r="M104" i="1"/>
  <c r="N104" i="1" s="1"/>
  <c r="BC104" i="1" s="1"/>
  <c r="BD104" i="1" s="1"/>
  <c r="R104" i="1"/>
  <c r="M92" i="1"/>
  <c r="N92" i="1" s="1"/>
  <c r="BC92" i="1" s="1"/>
  <c r="BD92" i="1" s="1"/>
  <c r="Q92" i="1"/>
  <c r="M67" i="1"/>
  <c r="R67" i="1"/>
  <c r="O67" i="1"/>
  <c r="M286" i="1"/>
  <c r="R286" i="1"/>
  <c r="Q286" i="1"/>
  <c r="R239" i="1"/>
  <c r="M239" i="1"/>
  <c r="N239" i="1" s="1"/>
  <c r="BC239" i="1" s="1"/>
  <c r="BD239" i="1" s="1"/>
  <c r="O239" i="1"/>
  <c r="Q239" i="1"/>
  <c r="M148" i="1"/>
  <c r="N148" i="1" s="1"/>
  <c r="BC148" i="1" s="1"/>
  <c r="BD148" i="1" s="1"/>
  <c r="Q148" i="1"/>
  <c r="M40" i="1"/>
  <c r="N40" i="1" s="1"/>
  <c r="BC40" i="1" s="1"/>
  <c r="BD40" i="1" s="1"/>
  <c r="R40" i="1"/>
  <c r="O181" i="1"/>
  <c r="O177" i="1"/>
  <c r="Q175" i="1"/>
  <c r="R173" i="1"/>
  <c r="O172" i="1"/>
  <c r="M157" i="1"/>
  <c r="N157" i="1" s="1"/>
  <c r="BC157" i="1" s="1"/>
  <c r="BD157" i="1" s="1"/>
  <c r="R157" i="1"/>
  <c r="M155" i="1"/>
  <c r="N155" i="1" s="1"/>
  <c r="BC155" i="1" s="1"/>
  <c r="BD155" i="1" s="1"/>
  <c r="R152" i="1"/>
  <c r="M136" i="1"/>
  <c r="N136" i="1" s="1"/>
  <c r="BC136" i="1" s="1"/>
  <c r="BD136" i="1" s="1"/>
  <c r="M131" i="1"/>
  <c r="N131" i="1" s="1"/>
  <c r="BC131" i="1" s="1"/>
  <c r="BD131" i="1" s="1"/>
  <c r="R131" i="1"/>
  <c r="R120" i="1"/>
  <c r="R114" i="1"/>
  <c r="M83" i="1"/>
  <c r="N83" i="1" s="1"/>
  <c r="BC83" i="1" s="1"/>
  <c r="BD83" i="1" s="1"/>
  <c r="O83" i="1"/>
  <c r="R83" i="1"/>
  <c r="R78" i="1"/>
  <c r="M78" i="1"/>
  <c r="N78" i="1" s="1"/>
  <c r="BC78" i="1" s="1"/>
  <c r="BD78" i="1" s="1"/>
  <c r="Q78" i="1"/>
  <c r="O127" i="1"/>
  <c r="O114" i="1"/>
  <c r="O103" i="1"/>
  <c r="O84" i="1"/>
  <c r="O78" i="1"/>
  <c r="M66" i="1"/>
  <c r="N66" i="1" s="1"/>
  <c r="BC66" i="1" s="1"/>
  <c r="BD66" i="1" s="1"/>
  <c r="R66" i="1"/>
  <c r="M59" i="1"/>
  <c r="N59" i="1" s="1"/>
  <c r="BC59" i="1" s="1"/>
  <c r="BD59" i="1" s="1"/>
  <c r="R59" i="1"/>
  <c r="M288" i="1"/>
  <c r="Q288" i="1"/>
  <c r="R288" i="1"/>
  <c r="O286" i="1"/>
  <c r="M285" i="1"/>
  <c r="N285" i="1" s="1"/>
  <c r="BC285" i="1" s="1"/>
  <c r="BD285" i="1" s="1"/>
  <c r="Q285" i="1"/>
  <c r="M266" i="1"/>
  <c r="R266" i="1"/>
  <c r="Q266" i="1"/>
  <c r="O266" i="1"/>
  <c r="M263" i="1"/>
  <c r="R263" i="1"/>
  <c r="Q249" i="1"/>
  <c r="M249" i="1"/>
  <c r="N249" i="1" s="1"/>
  <c r="BC249" i="1" s="1"/>
  <c r="BD249" i="1" s="1"/>
  <c r="R249" i="1"/>
  <c r="O235" i="1"/>
  <c r="M235" i="1"/>
  <c r="N235" i="1" s="1"/>
  <c r="BC235" i="1" s="1"/>
  <c r="BD235" i="1" s="1"/>
  <c r="Q235" i="1"/>
  <c r="M306" i="1"/>
  <c r="Q306" i="1"/>
  <c r="O306" i="1"/>
  <c r="R306" i="1"/>
  <c r="R70" i="1"/>
  <c r="M70" i="1"/>
  <c r="N70" i="1" s="1"/>
  <c r="BC70" i="1" s="1"/>
  <c r="BD70" i="1" s="1"/>
  <c r="R303" i="1"/>
  <c r="M303" i="1"/>
  <c r="Q303" i="1"/>
  <c r="O169" i="1"/>
  <c r="O162" i="1"/>
  <c r="R161" i="1"/>
  <c r="O160" i="1"/>
  <c r="O155" i="1"/>
  <c r="O154" i="1"/>
  <c r="R153" i="1"/>
  <c r="O152" i="1"/>
  <c r="O146" i="1"/>
  <c r="R145" i="1"/>
  <c r="O144" i="1"/>
  <c r="O139" i="1"/>
  <c r="O138" i="1"/>
  <c r="R137" i="1"/>
  <c r="O136" i="1"/>
  <c r="Q132" i="1"/>
  <c r="O122" i="1"/>
  <c r="R121" i="1"/>
  <c r="O120" i="1"/>
  <c r="O104" i="1"/>
  <c r="O95" i="1"/>
  <c r="O70" i="1"/>
  <c r="M32" i="1"/>
  <c r="N32" i="1" s="1"/>
  <c r="BC32" i="1" s="1"/>
  <c r="BD32" i="1" s="1"/>
  <c r="R32" i="1"/>
  <c r="O68" i="1"/>
  <c r="O56" i="1"/>
  <c r="Q49" i="1"/>
  <c r="O32" i="1"/>
  <c r="M28" i="1"/>
  <c r="N28" i="1" s="1"/>
  <c r="BC28" i="1" s="1"/>
  <c r="BD28" i="1" s="1"/>
  <c r="R28" i="1"/>
  <c r="Q298" i="1"/>
  <c r="M294" i="1"/>
  <c r="O291" i="1"/>
  <c r="O288" i="1"/>
  <c r="O279" i="1"/>
  <c r="R275" i="1"/>
  <c r="M270" i="1"/>
  <c r="R270" i="1"/>
  <c r="O263" i="1"/>
  <c r="R259" i="1"/>
  <c r="M254" i="1"/>
  <c r="R254" i="1"/>
  <c r="O249" i="1"/>
  <c r="Q223" i="1"/>
  <c r="R214" i="1"/>
  <c r="M214" i="1"/>
  <c r="N214" i="1" s="1"/>
  <c r="BC214" i="1" s="1"/>
  <c r="BD214" i="1" s="1"/>
  <c r="O210" i="1"/>
  <c r="O303" i="1"/>
  <c r="N300" i="1"/>
  <c r="BC300" i="1" s="1"/>
  <c r="BD300" i="1" s="1"/>
  <c r="R294" i="1"/>
  <c r="Q292" i="1"/>
  <c r="O292" i="1"/>
  <c r="M290" i="1"/>
  <c r="R290" i="1"/>
  <c r="M274" i="1"/>
  <c r="R274" i="1"/>
  <c r="O270" i="1"/>
  <c r="O267" i="1"/>
  <c r="M258" i="1"/>
  <c r="R258" i="1"/>
  <c r="O254" i="1"/>
  <c r="R245" i="1"/>
  <c r="N237" i="1"/>
  <c r="BC237" i="1" s="1"/>
  <c r="BD237" i="1" s="1"/>
  <c r="M195" i="1"/>
  <c r="N195" i="1" s="1"/>
  <c r="BC195" i="1" s="1"/>
  <c r="BD195" i="1" s="1"/>
  <c r="Q195" i="1"/>
  <c r="O195" i="1"/>
  <c r="R185" i="1"/>
  <c r="M185" i="1"/>
  <c r="N185" i="1" s="1"/>
  <c r="BC185" i="1" s="1"/>
  <c r="BD185" i="1" s="1"/>
  <c r="O185" i="1"/>
  <c r="Q185" i="1"/>
  <c r="N324" i="1"/>
  <c r="BC324" i="1" s="1"/>
  <c r="BD324" i="1" s="1"/>
  <c r="M322" i="1"/>
  <c r="Q322" i="1"/>
  <c r="R319" i="1"/>
  <c r="M319" i="1"/>
  <c r="N307" i="1"/>
  <c r="BC307" i="1" s="1"/>
  <c r="BD307" i="1" s="1"/>
  <c r="O60" i="1"/>
  <c r="R31" i="1"/>
  <c r="O31" i="1"/>
  <c r="M278" i="1"/>
  <c r="R278" i="1"/>
  <c r="M262" i="1"/>
  <c r="R262" i="1"/>
  <c r="R225" i="1"/>
  <c r="M225" i="1"/>
  <c r="N225" i="1" s="1"/>
  <c r="BC225" i="1" s="1"/>
  <c r="BD225" i="1" s="1"/>
  <c r="Q209" i="1"/>
  <c r="M209" i="1"/>
  <c r="R209" i="1"/>
  <c r="M314" i="1"/>
  <c r="Q314" i="1"/>
  <c r="R311" i="1"/>
  <c r="M311" i="1"/>
  <c r="O29" i="1"/>
  <c r="O289" i="1"/>
  <c r="O285" i="1"/>
  <c r="O284" i="1"/>
  <c r="O245" i="1"/>
  <c r="O223" i="1"/>
  <c r="O216" i="1"/>
  <c r="M318" i="1"/>
  <c r="Q318" i="1"/>
  <c r="M310" i="1"/>
  <c r="Q310" i="1"/>
  <c r="M302" i="1"/>
  <c r="Q302" i="1"/>
  <c r="M191" i="1"/>
  <c r="N191" i="1" s="1"/>
  <c r="BC191" i="1" s="1"/>
  <c r="BD191" i="1" s="1"/>
  <c r="O191" i="1"/>
  <c r="Q191" i="1"/>
  <c r="N320" i="1"/>
  <c r="BC320" i="1" s="1"/>
  <c r="BD320" i="1" s="1"/>
  <c r="N312" i="1"/>
  <c r="BC312" i="1" s="1"/>
  <c r="BD312" i="1" s="1"/>
  <c r="R165" i="1"/>
  <c r="Q151" i="1"/>
  <c r="Q140" i="1"/>
  <c r="Q135" i="1"/>
  <c r="R128" i="1"/>
  <c r="M128" i="1"/>
  <c r="N128" i="1" s="1"/>
  <c r="BC128" i="1" s="1"/>
  <c r="BD128" i="1" s="1"/>
  <c r="N289" i="1"/>
  <c r="BC289" i="1" s="1"/>
  <c r="BD289" i="1" s="1"/>
  <c r="Q182" i="1"/>
  <c r="Q178" i="1"/>
  <c r="M175" i="1"/>
  <c r="N175" i="1" s="1"/>
  <c r="BC175" i="1" s="1"/>
  <c r="BD175" i="1" s="1"/>
  <c r="O175" i="1"/>
  <c r="R171" i="1"/>
  <c r="M167" i="1"/>
  <c r="N167" i="1" s="1"/>
  <c r="BC167" i="1" s="1"/>
  <c r="BD167" i="1" s="1"/>
  <c r="O167" i="1"/>
  <c r="R164" i="1"/>
  <c r="R159" i="1"/>
  <c r="M156" i="1"/>
  <c r="N156" i="1" s="1"/>
  <c r="BC156" i="1" s="1"/>
  <c r="BD156" i="1" s="1"/>
  <c r="O156" i="1"/>
  <c r="M151" i="1"/>
  <c r="N151" i="1" s="1"/>
  <c r="BC151" i="1" s="1"/>
  <c r="BD151" i="1" s="1"/>
  <c r="O151" i="1"/>
  <c r="R148" i="1"/>
  <c r="R143" i="1"/>
  <c r="O142" i="1"/>
  <c r="M140" i="1"/>
  <c r="N140" i="1" s="1"/>
  <c r="BC140" i="1" s="1"/>
  <c r="BD140" i="1" s="1"/>
  <c r="O140" i="1"/>
  <c r="M135" i="1"/>
  <c r="N135" i="1" s="1"/>
  <c r="BC135" i="1" s="1"/>
  <c r="BD135" i="1" s="1"/>
  <c r="O135" i="1"/>
  <c r="Q128" i="1"/>
  <c r="M124" i="1"/>
  <c r="N124" i="1" s="1"/>
  <c r="BC124" i="1" s="1"/>
  <c r="BD124" i="1" s="1"/>
  <c r="R124" i="1"/>
  <c r="M119" i="1"/>
  <c r="N119" i="1" s="1"/>
  <c r="BC119" i="1" s="1"/>
  <c r="BD119" i="1" s="1"/>
  <c r="R119" i="1"/>
  <c r="O88" i="1"/>
  <c r="R88" i="1"/>
  <c r="Q74" i="1"/>
  <c r="R74" i="1"/>
  <c r="M74" i="1"/>
  <c r="N74" i="1" s="1"/>
  <c r="BC74" i="1" s="1"/>
  <c r="BD74" i="1" s="1"/>
  <c r="M63" i="1"/>
  <c r="N63" i="1" s="1"/>
  <c r="BC63" i="1" s="1"/>
  <c r="BD63" i="1" s="1"/>
  <c r="R63" i="1"/>
  <c r="O63" i="1"/>
  <c r="Q58" i="1"/>
  <c r="R58" i="1"/>
  <c r="M58" i="1"/>
  <c r="N58" i="1" s="1"/>
  <c r="BC58" i="1" s="1"/>
  <c r="BD58" i="1" s="1"/>
  <c r="O297" i="1"/>
  <c r="Q167" i="1"/>
  <c r="O165" i="1"/>
  <c r="R154" i="1"/>
  <c r="O149" i="1"/>
  <c r="R138" i="1"/>
  <c r="O112" i="1"/>
  <c r="R112" i="1"/>
  <c r="R110" i="1"/>
  <c r="M110" i="1"/>
  <c r="N110" i="1" s="1"/>
  <c r="BC110" i="1" s="1"/>
  <c r="BD110" i="1" s="1"/>
  <c r="R108" i="1"/>
  <c r="O108" i="1"/>
  <c r="M106" i="1"/>
  <c r="N106" i="1" s="1"/>
  <c r="BC106" i="1" s="1"/>
  <c r="BD106" i="1" s="1"/>
  <c r="R106" i="1"/>
  <c r="M79" i="1"/>
  <c r="N79" i="1" s="1"/>
  <c r="BC79" i="1" s="1"/>
  <c r="BD79" i="1" s="1"/>
  <c r="R79" i="1"/>
  <c r="O79" i="1"/>
  <c r="N299" i="1"/>
  <c r="BC299" i="1" s="1"/>
  <c r="BD299" i="1" s="1"/>
  <c r="N296" i="1"/>
  <c r="BC296" i="1" s="1"/>
  <c r="BD296" i="1" s="1"/>
  <c r="M280" i="1"/>
  <c r="Q280" i="1"/>
  <c r="R280" i="1"/>
  <c r="M276" i="1"/>
  <c r="Q276" i="1"/>
  <c r="R276" i="1"/>
  <c r="M272" i="1"/>
  <c r="Q272" i="1"/>
  <c r="R272" i="1"/>
  <c r="M268" i="1"/>
  <c r="Q268" i="1"/>
  <c r="R268" i="1"/>
  <c r="M264" i="1"/>
  <c r="Q264" i="1"/>
  <c r="R264" i="1"/>
  <c r="M260" i="1"/>
  <c r="Q260" i="1"/>
  <c r="R260" i="1"/>
  <c r="M256" i="1"/>
  <c r="Q256" i="1"/>
  <c r="R256" i="1"/>
  <c r="M252" i="1"/>
  <c r="Q252" i="1"/>
  <c r="R252" i="1"/>
  <c r="Q156" i="1"/>
  <c r="M98" i="1"/>
  <c r="N98" i="1" s="1"/>
  <c r="BC98" i="1" s="1"/>
  <c r="BD98" i="1" s="1"/>
  <c r="R98" i="1"/>
  <c r="M50" i="1"/>
  <c r="N50" i="1" s="1"/>
  <c r="BC50" i="1" s="1"/>
  <c r="BD50" i="1" s="1"/>
  <c r="Q50" i="1"/>
  <c r="R47" i="1"/>
  <c r="M47" i="1"/>
  <c r="O47" i="1"/>
  <c r="M297" i="1"/>
  <c r="Q297" i="1"/>
  <c r="O182" i="1"/>
  <c r="O178" i="1"/>
  <c r="O171" i="1"/>
  <c r="O166" i="1"/>
  <c r="O164" i="1"/>
  <c r="O159" i="1"/>
  <c r="O150" i="1"/>
  <c r="O148" i="1"/>
  <c r="O143" i="1"/>
  <c r="O134" i="1"/>
  <c r="O130" i="1"/>
  <c r="R130" i="1"/>
  <c r="R129" i="1"/>
  <c r="Q112" i="1"/>
  <c r="Q110" i="1"/>
  <c r="Q108" i="1"/>
  <c r="Q106" i="1"/>
  <c r="O96" i="1"/>
  <c r="R96" i="1"/>
  <c r="R94" i="1"/>
  <c r="M94" i="1"/>
  <c r="N94" i="1" s="1"/>
  <c r="BC94" i="1" s="1"/>
  <c r="BD94" i="1" s="1"/>
  <c r="R92" i="1"/>
  <c r="O92" i="1"/>
  <c r="M90" i="1"/>
  <c r="N90" i="1" s="1"/>
  <c r="BC90" i="1" s="1"/>
  <c r="BD90" i="1" s="1"/>
  <c r="R90" i="1"/>
  <c r="M88" i="1"/>
  <c r="N88" i="1" s="1"/>
  <c r="BC88" i="1" s="1"/>
  <c r="BD88" i="1" s="1"/>
  <c r="M82" i="1"/>
  <c r="N82" i="1" s="1"/>
  <c r="BC82" i="1" s="1"/>
  <c r="BD82" i="1" s="1"/>
  <c r="Q82" i="1"/>
  <c r="Q51" i="1"/>
  <c r="R51" i="1"/>
  <c r="M51" i="1"/>
  <c r="N51" i="1" s="1"/>
  <c r="BC51" i="1" s="1"/>
  <c r="BD51" i="1" s="1"/>
  <c r="R39" i="1"/>
  <c r="M39" i="1"/>
  <c r="N39" i="1" s="1"/>
  <c r="BC39" i="1" s="1"/>
  <c r="BD39" i="1" s="1"/>
  <c r="M36" i="1"/>
  <c r="N36" i="1" s="1"/>
  <c r="BC36" i="1" s="1"/>
  <c r="BD36" i="1" s="1"/>
  <c r="O36" i="1"/>
  <c r="O128" i="1"/>
  <c r="O110" i="1"/>
  <c r="O94" i="1"/>
  <c r="O74" i="1"/>
  <c r="R71" i="1"/>
  <c r="Q66" i="1"/>
  <c r="O58" i="1"/>
  <c r="Q43" i="1"/>
  <c r="O39" i="1"/>
  <c r="O299" i="1"/>
  <c r="M291" i="1"/>
  <c r="Q291" i="1"/>
  <c r="M283" i="1"/>
  <c r="Q283" i="1"/>
  <c r="O280" i="1"/>
  <c r="O276" i="1"/>
  <c r="O272" i="1"/>
  <c r="O268" i="1"/>
  <c r="O264" i="1"/>
  <c r="O260" i="1"/>
  <c r="O256" i="1"/>
  <c r="O252" i="1"/>
  <c r="Q200" i="1"/>
  <c r="M200" i="1"/>
  <c r="R200" i="1"/>
  <c r="N293" i="1"/>
  <c r="BC293" i="1" s="1"/>
  <c r="BD293" i="1" s="1"/>
  <c r="N281" i="1"/>
  <c r="BC281" i="1" s="1"/>
  <c r="BD281" i="1" s="1"/>
  <c r="N277" i="1"/>
  <c r="BC277" i="1" s="1"/>
  <c r="BD277" i="1" s="1"/>
  <c r="N265" i="1"/>
  <c r="BC265" i="1" s="1"/>
  <c r="BD265" i="1" s="1"/>
  <c r="O131" i="1"/>
  <c r="O124" i="1"/>
  <c r="O119" i="1"/>
  <c r="O106" i="1"/>
  <c r="O98" i="1"/>
  <c r="O97" i="1"/>
  <c r="O90" i="1"/>
  <c r="O82" i="1"/>
  <c r="O71" i="1"/>
  <c r="O66" i="1"/>
  <c r="O43" i="1"/>
  <c r="O42" i="1"/>
  <c r="O40" i="1"/>
  <c r="Q299" i="1"/>
  <c r="R296" i="1"/>
  <c r="M295" i="1"/>
  <c r="Q295" i="1"/>
  <c r="M287" i="1"/>
  <c r="Q287" i="1"/>
  <c r="M248" i="1"/>
  <c r="Q248" i="1"/>
  <c r="M244" i="1"/>
  <c r="Q244" i="1"/>
  <c r="M240" i="1"/>
  <c r="Q240" i="1"/>
  <c r="O240" i="1"/>
  <c r="M236" i="1"/>
  <c r="Q236" i="1"/>
  <c r="O236" i="1"/>
  <c r="M232" i="1"/>
  <c r="Q232" i="1"/>
  <c r="O232" i="1"/>
  <c r="M226" i="1"/>
  <c r="Q226" i="1"/>
  <c r="Q208" i="1"/>
  <c r="M208" i="1"/>
  <c r="R208" i="1"/>
  <c r="Q279" i="1"/>
  <c r="Q275" i="1"/>
  <c r="Q271" i="1"/>
  <c r="Q267" i="1"/>
  <c r="Q263" i="1"/>
  <c r="Q259" i="1"/>
  <c r="Q255" i="1"/>
  <c r="O226" i="1"/>
  <c r="R248" i="1"/>
  <c r="R244" i="1"/>
  <c r="M242" i="1"/>
  <c r="Q242" i="1"/>
  <c r="M238" i="1"/>
  <c r="Q238" i="1"/>
  <c r="M234" i="1"/>
  <c r="Q234" i="1"/>
  <c r="M230" i="1"/>
  <c r="Q230" i="1"/>
  <c r="N228" i="1"/>
  <c r="BC228" i="1" s="1"/>
  <c r="BD228" i="1" s="1"/>
  <c r="Q222" i="1"/>
  <c r="M222" i="1"/>
  <c r="R222" i="1"/>
  <c r="Q218" i="1"/>
  <c r="M218" i="1"/>
  <c r="R218" i="1"/>
  <c r="O228" i="1"/>
  <c r="Q212" i="1"/>
  <c r="M212" i="1"/>
  <c r="R212" i="1"/>
  <c r="R187" i="1"/>
  <c r="M187" i="1"/>
  <c r="M221" i="1"/>
  <c r="Q221" i="1"/>
  <c r="M217" i="1"/>
  <c r="Q217" i="1"/>
  <c r="M213" i="1"/>
  <c r="Q213" i="1"/>
  <c r="O213" i="1"/>
  <c r="Q204" i="1"/>
  <c r="M204" i="1"/>
  <c r="R204" i="1"/>
  <c r="Q196" i="1"/>
  <c r="M196" i="1"/>
  <c r="R196" i="1"/>
  <c r="M190" i="1"/>
  <c r="Q190" i="1"/>
  <c r="O190" i="1"/>
  <c r="Q228" i="1"/>
  <c r="N199" i="1"/>
  <c r="BC199" i="1" s="1"/>
  <c r="BD199" i="1" s="1"/>
  <c r="Q192" i="1"/>
  <c r="M192" i="1"/>
  <c r="R192" i="1"/>
  <c r="Q187" i="1"/>
  <c r="O212" i="1"/>
  <c r="O208" i="1"/>
  <c r="O204" i="1"/>
  <c r="O200" i="1"/>
  <c r="O196" i="1"/>
  <c r="O192" i="1"/>
  <c r="O187" i="1"/>
  <c r="M186" i="1"/>
  <c r="Q186" i="1"/>
  <c r="R211" i="1"/>
  <c r="M210" i="1"/>
  <c r="Q210" i="1"/>
  <c r="R207" i="1"/>
  <c r="M206" i="1"/>
  <c r="Q206" i="1"/>
  <c r="R203" i="1"/>
  <c r="M202" i="1"/>
  <c r="Q202" i="1"/>
  <c r="R199" i="1"/>
  <c r="M198" i="1"/>
  <c r="Q198" i="1"/>
  <c r="R195" i="1"/>
  <c r="M194" i="1"/>
  <c r="Q194" i="1"/>
  <c r="R191" i="1"/>
  <c r="N182" i="1"/>
  <c r="BC182" i="1" s="1"/>
  <c r="BD182" i="1" s="1"/>
  <c r="N178" i="1"/>
  <c r="BC178" i="1" s="1"/>
  <c r="BD178" i="1" s="1"/>
  <c r="M170" i="1"/>
  <c r="Q170" i="1"/>
  <c r="M158" i="1"/>
  <c r="Q158" i="1"/>
  <c r="Q105" i="1"/>
  <c r="M105" i="1"/>
  <c r="R105" i="1"/>
  <c r="Q89" i="1"/>
  <c r="M89" i="1"/>
  <c r="R89" i="1"/>
  <c r="Q46" i="1"/>
  <c r="R46" i="1"/>
  <c r="M174" i="1"/>
  <c r="Q174" i="1"/>
  <c r="M126" i="1"/>
  <c r="Q126" i="1"/>
  <c r="M95" i="1"/>
  <c r="Q95" i="1"/>
  <c r="R95" i="1"/>
  <c r="R81" i="1"/>
  <c r="M81" i="1"/>
  <c r="N71" i="1"/>
  <c r="BC71" i="1" s="1"/>
  <c r="BD71" i="1" s="1"/>
  <c r="R65" i="1"/>
  <c r="M65" i="1"/>
  <c r="N54" i="1"/>
  <c r="BC54" i="1" s="1"/>
  <c r="BD54" i="1" s="1"/>
  <c r="M183" i="1"/>
  <c r="O183" i="1"/>
  <c r="R179" i="1"/>
  <c r="M179" i="1"/>
  <c r="O179" i="1"/>
  <c r="O174" i="1"/>
  <c r="O170" i="1"/>
  <c r="O158" i="1"/>
  <c r="N118" i="1"/>
  <c r="BC118" i="1" s="1"/>
  <c r="BD118" i="1" s="1"/>
  <c r="M115" i="1"/>
  <c r="Q115" i="1"/>
  <c r="R115" i="1"/>
  <c r="N108" i="1"/>
  <c r="BC108" i="1" s="1"/>
  <c r="BD108" i="1" s="1"/>
  <c r="N102" i="1"/>
  <c r="BC102" i="1" s="1"/>
  <c r="BD102" i="1" s="1"/>
  <c r="Q183" i="1"/>
  <c r="Q113" i="1"/>
  <c r="M113" i="1"/>
  <c r="R113" i="1"/>
  <c r="N112" i="1"/>
  <c r="BC112" i="1" s="1"/>
  <c r="BD112" i="1" s="1"/>
  <c r="M103" i="1"/>
  <c r="Q103" i="1"/>
  <c r="R103" i="1"/>
  <c r="Q93" i="1"/>
  <c r="M93" i="1"/>
  <c r="R93" i="1"/>
  <c r="R73" i="1"/>
  <c r="M73" i="1"/>
  <c r="R57" i="1"/>
  <c r="M57" i="1"/>
  <c r="M46" i="1"/>
  <c r="O46" i="1"/>
  <c r="R170" i="1"/>
  <c r="M166" i="1"/>
  <c r="Q166" i="1"/>
  <c r="M162" i="1"/>
  <c r="Q162" i="1"/>
  <c r="M154" i="1"/>
  <c r="Q154" i="1"/>
  <c r="M150" i="1"/>
  <c r="Q150" i="1"/>
  <c r="M146" i="1"/>
  <c r="Q146" i="1"/>
  <c r="M142" i="1"/>
  <c r="Q142" i="1"/>
  <c r="M138" i="1"/>
  <c r="Q138" i="1"/>
  <c r="M134" i="1"/>
  <c r="Q134" i="1"/>
  <c r="M130" i="1"/>
  <c r="Q130" i="1"/>
  <c r="M122" i="1"/>
  <c r="Q122" i="1"/>
  <c r="M111" i="1"/>
  <c r="Q111" i="1"/>
  <c r="R111" i="1"/>
  <c r="O126" i="1"/>
  <c r="Q109" i="1"/>
  <c r="M109" i="1"/>
  <c r="R109" i="1"/>
  <c r="R182" i="1"/>
  <c r="M181" i="1"/>
  <c r="Q181" i="1"/>
  <c r="R178" i="1"/>
  <c r="M177" i="1"/>
  <c r="Q177" i="1"/>
  <c r="N168" i="1"/>
  <c r="BC168" i="1" s="1"/>
  <c r="BD168" i="1" s="1"/>
  <c r="Q117" i="1"/>
  <c r="M117" i="1"/>
  <c r="R117" i="1"/>
  <c r="N116" i="1"/>
  <c r="BC116" i="1" s="1"/>
  <c r="BD116" i="1" s="1"/>
  <c r="M107" i="1"/>
  <c r="Q107" i="1"/>
  <c r="R107" i="1"/>
  <c r="Q101" i="1"/>
  <c r="M101" i="1"/>
  <c r="R101" i="1"/>
  <c r="N97" i="1"/>
  <c r="BC97" i="1" s="1"/>
  <c r="BD97" i="1" s="1"/>
  <c r="Q97" i="1"/>
  <c r="R97" i="1"/>
  <c r="N31" i="1"/>
  <c r="BC31" i="1" s="1"/>
  <c r="BD31" i="1" s="1"/>
  <c r="O117" i="1"/>
  <c r="O113" i="1"/>
  <c r="O109" i="1"/>
  <c r="O105" i="1"/>
  <c r="O101" i="1"/>
  <c r="M87" i="1"/>
  <c r="Q87" i="1"/>
  <c r="R87" i="1"/>
  <c r="R85" i="1"/>
  <c r="M85" i="1"/>
  <c r="R77" i="1"/>
  <c r="M77" i="1"/>
  <c r="R69" i="1"/>
  <c r="M69" i="1"/>
  <c r="R61" i="1"/>
  <c r="M61" i="1"/>
  <c r="M52" i="1"/>
  <c r="Q52" i="1"/>
  <c r="R52" i="1"/>
  <c r="O52" i="1"/>
  <c r="N42" i="1"/>
  <c r="BC42" i="1" s="1"/>
  <c r="BD42" i="1" s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M99" i="1"/>
  <c r="Q99" i="1"/>
  <c r="M91" i="1"/>
  <c r="Q91" i="1"/>
  <c r="R91" i="1"/>
  <c r="O93" i="1"/>
  <c r="O89" i="1"/>
  <c r="O85" i="1"/>
  <c r="O81" i="1"/>
  <c r="O77" i="1"/>
  <c r="O73" i="1"/>
  <c r="O69" i="1"/>
  <c r="O65" i="1"/>
  <c r="O61" i="1"/>
  <c r="O57" i="1"/>
  <c r="N43" i="1"/>
  <c r="BC43" i="1" s="1"/>
  <c r="BD43" i="1" s="1"/>
  <c r="Q38" i="1"/>
  <c r="R38" i="1"/>
  <c r="Q34" i="1"/>
  <c r="R34" i="1"/>
  <c r="Q30" i="1"/>
  <c r="R30" i="1"/>
  <c r="M84" i="1"/>
  <c r="Q84" i="1"/>
  <c r="M80" i="1"/>
  <c r="Q80" i="1"/>
  <c r="M76" i="1"/>
  <c r="Q76" i="1"/>
  <c r="M72" i="1"/>
  <c r="Q72" i="1"/>
  <c r="M68" i="1"/>
  <c r="Q68" i="1"/>
  <c r="M64" i="1"/>
  <c r="Q64" i="1"/>
  <c r="M60" i="1"/>
  <c r="Q60" i="1"/>
  <c r="M56" i="1"/>
  <c r="Q56" i="1"/>
  <c r="M48" i="1"/>
  <c r="Q48" i="1"/>
  <c r="R48" i="1"/>
  <c r="Q42" i="1"/>
  <c r="R42" i="1"/>
  <c r="M38" i="1"/>
  <c r="O38" i="1"/>
  <c r="M34" i="1"/>
  <c r="O34" i="1"/>
  <c r="M30" i="1"/>
  <c r="O30" i="1"/>
  <c r="M45" i="1"/>
  <c r="Q45" i="1"/>
  <c r="M41" i="1"/>
  <c r="Q41" i="1"/>
  <c r="M37" i="1"/>
  <c r="Q37" i="1"/>
  <c r="M33" i="1"/>
  <c r="Q33" i="1"/>
  <c r="M29" i="1"/>
  <c r="Q29" i="1"/>
  <c r="Q83" i="1"/>
  <c r="Q79" i="1"/>
  <c r="Q75" i="1"/>
  <c r="Q71" i="1"/>
  <c r="Q67" i="1"/>
  <c r="Q63" i="1"/>
  <c r="Q59" i="1"/>
  <c r="R54" i="1"/>
  <c r="O54" i="1"/>
  <c r="R50" i="1"/>
  <c r="O50" i="1"/>
  <c r="O45" i="1"/>
  <c r="O41" i="1"/>
  <c r="Q44" i="1"/>
  <c r="Q40" i="1"/>
  <c r="Q36" i="1"/>
  <c r="Q32" i="1"/>
  <c r="Q28" i="1"/>
  <c r="O11" i="1"/>
  <c r="R26" i="1"/>
  <c r="R11" i="1"/>
  <c r="R27" i="1"/>
  <c r="O27" i="1"/>
  <c r="O5" i="1"/>
  <c r="N27" i="1"/>
  <c r="BC27" i="1" s="1"/>
  <c r="BD27" i="1" s="1"/>
  <c r="R24" i="1"/>
  <c r="R20" i="1"/>
  <c r="R16" i="1"/>
  <c r="O15" i="1"/>
  <c r="R12" i="1"/>
  <c r="O12" i="1"/>
  <c r="R8" i="1"/>
  <c r="O8" i="1"/>
  <c r="O7" i="1"/>
  <c r="O26" i="1"/>
  <c r="R22" i="1"/>
  <c r="R18" i="1"/>
  <c r="O17" i="1"/>
  <c r="R14" i="1"/>
  <c r="O14" i="1"/>
  <c r="O13" i="1"/>
  <c r="R10" i="1"/>
  <c r="O10" i="1"/>
  <c r="O9" i="1"/>
  <c r="R6" i="1"/>
  <c r="O6" i="1"/>
  <c r="Q27" i="1"/>
  <c r="N16" i="1"/>
  <c r="BC16" i="1" s="1"/>
  <c r="BD16" i="1" s="1"/>
  <c r="O23" i="1"/>
  <c r="M23" i="1"/>
  <c r="Q23" i="1"/>
  <c r="N20" i="1"/>
  <c r="BC20" i="1" s="1"/>
  <c r="BD20" i="1" s="1"/>
  <c r="N11" i="1"/>
  <c r="BC11" i="1" s="1"/>
  <c r="BD11" i="1" s="1"/>
  <c r="N12" i="1"/>
  <c r="BC12" i="1" s="1"/>
  <c r="BD12" i="1" s="1"/>
  <c r="N8" i="1"/>
  <c r="BC8" i="1" s="1"/>
  <c r="BD8" i="1" s="1"/>
  <c r="N26" i="1"/>
  <c r="BC26" i="1" s="1"/>
  <c r="BD26" i="1" s="1"/>
  <c r="O21" i="1"/>
  <c r="M21" i="1"/>
  <c r="Q21" i="1"/>
  <c r="N18" i="1"/>
  <c r="BC18" i="1" s="1"/>
  <c r="BD18" i="1" s="1"/>
  <c r="N14" i="1"/>
  <c r="BC14" i="1" s="1"/>
  <c r="BD14" i="1" s="1"/>
  <c r="N10" i="1"/>
  <c r="BC10" i="1" s="1"/>
  <c r="BD10" i="1" s="1"/>
  <c r="N6" i="1"/>
  <c r="BC6" i="1" s="1"/>
  <c r="BD6" i="1" s="1"/>
  <c r="O25" i="1"/>
  <c r="M25" i="1"/>
  <c r="Q25" i="1"/>
  <c r="N22" i="1"/>
  <c r="BC22" i="1" s="1"/>
  <c r="BD22" i="1" s="1"/>
  <c r="N24" i="1"/>
  <c r="BC24" i="1" s="1"/>
  <c r="BD24" i="1" s="1"/>
  <c r="O19" i="1"/>
  <c r="M19" i="1"/>
  <c r="Q19" i="1"/>
  <c r="O24" i="1"/>
  <c r="O22" i="1"/>
  <c r="O20" i="1"/>
  <c r="O18" i="1"/>
  <c r="Q17" i="1"/>
  <c r="M17" i="1"/>
  <c r="O16" i="1"/>
  <c r="Q15" i="1"/>
  <c r="M15" i="1"/>
  <c r="Q13" i="1"/>
  <c r="M13" i="1"/>
  <c r="Q11" i="1"/>
  <c r="Q9" i="1"/>
  <c r="M9" i="1"/>
  <c r="Q7" i="1"/>
  <c r="M7" i="1"/>
  <c r="Q5" i="1"/>
  <c r="M5" i="1"/>
  <c r="Q26" i="1"/>
  <c r="Q24" i="1"/>
  <c r="Q22" i="1"/>
  <c r="Q20" i="1"/>
  <c r="Q18" i="1"/>
  <c r="Q16" i="1"/>
  <c r="Q14" i="1"/>
  <c r="Q12" i="1"/>
  <c r="Q10" i="1"/>
  <c r="Q8" i="1"/>
  <c r="Q6" i="1"/>
  <c r="R4" i="1"/>
  <c r="Q4" i="1"/>
  <c r="O4" i="1"/>
  <c r="AX4" i="1" s="1"/>
  <c r="CB481" i="1" l="1"/>
  <c r="Q25" i="2" s="1"/>
  <c r="CA481" i="1"/>
  <c r="S25" i="2" s="1"/>
  <c r="BZ481" i="1"/>
  <c r="M25" i="2" s="1"/>
  <c r="BX481" i="1"/>
  <c r="U25" i="2" s="1"/>
  <c r="BY481" i="1"/>
  <c r="O25" i="2" s="1"/>
  <c r="BW481" i="1"/>
  <c r="K25" i="2" s="1"/>
  <c r="BU481" i="1"/>
  <c r="AC39" i="2" s="1"/>
  <c r="BT481" i="1"/>
  <c r="Y39" i="2" s="1"/>
  <c r="BS481" i="1"/>
  <c r="W39" i="2" s="1"/>
  <c r="BR481" i="1"/>
  <c r="I39" i="2" s="1"/>
  <c r="BQ481" i="1"/>
  <c r="K39" i="2" s="1"/>
  <c r="BO481" i="1"/>
  <c r="S39" i="2" s="1"/>
  <c r="BP481" i="1"/>
  <c r="Q39" i="2" s="1"/>
  <c r="BL481" i="1"/>
  <c r="U39" i="2" s="1"/>
  <c r="BN481" i="1"/>
  <c r="O39" i="2" s="1"/>
  <c r="BM481" i="1"/>
  <c r="M39" i="2" s="1"/>
  <c r="BK481" i="1"/>
  <c r="AA39" i="2" s="1"/>
  <c r="BJ481" i="1"/>
  <c r="G39" i="2" s="1"/>
  <c r="BI481" i="1"/>
  <c r="E39" i="2" s="1"/>
  <c r="BH481" i="1"/>
  <c r="C39" i="2" s="1"/>
  <c r="P17" i="1"/>
  <c r="AX17" i="1"/>
  <c r="P38" i="1"/>
  <c r="AX38" i="1"/>
  <c r="P126" i="1"/>
  <c r="AX126" i="1"/>
  <c r="P158" i="1"/>
  <c r="AX158" i="1"/>
  <c r="P97" i="1"/>
  <c r="T97" i="1" s="1"/>
  <c r="AX97" i="1"/>
  <c r="P94" i="1"/>
  <c r="T94" i="1" s="1"/>
  <c r="AX94" i="1"/>
  <c r="P96" i="1"/>
  <c r="T96" i="1" s="1"/>
  <c r="AX96" i="1"/>
  <c r="P134" i="1"/>
  <c r="AX134" i="1"/>
  <c r="P159" i="1"/>
  <c r="T159" i="1" s="1"/>
  <c r="AX159" i="1"/>
  <c r="P47" i="1"/>
  <c r="AX47" i="1"/>
  <c r="P112" i="1"/>
  <c r="T112" i="1" s="1"/>
  <c r="AX112" i="1"/>
  <c r="P284" i="1"/>
  <c r="T284" i="1" s="1"/>
  <c r="AX284" i="1"/>
  <c r="P292" i="1"/>
  <c r="T292" i="1" s="1"/>
  <c r="AX292" i="1"/>
  <c r="P32" i="1"/>
  <c r="T32" i="1" s="1"/>
  <c r="AX32" i="1"/>
  <c r="P160" i="1"/>
  <c r="T160" i="1" s="1"/>
  <c r="AX160" i="1"/>
  <c r="P83" i="1"/>
  <c r="T83" i="1" s="1"/>
  <c r="AX83" i="1"/>
  <c r="P374" i="1"/>
  <c r="T374" i="1" s="1"/>
  <c r="AX374" i="1"/>
  <c r="P48" i="1"/>
  <c r="AX48" i="1"/>
  <c r="P147" i="1"/>
  <c r="T147" i="1" s="1"/>
  <c r="AX147" i="1"/>
  <c r="P209" i="1"/>
  <c r="AX209" i="1"/>
  <c r="P242" i="1"/>
  <c r="AX242" i="1"/>
  <c r="P384" i="1"/>
  <c r="AX384" i="1"/>
  <c r="P367" i="1"/>
  <c r="T367" i="1" s="1"/>
  <c r="AX367" i="1"/>
  <c r="P201" i="1"/>
  <c r="T201" i="1" s="1"/>
  <c r="AX201" i="1"/>
  <c r="P261" i="1"/>
  <c r="T261" i="1" s="1"/>
  <c r="AX261" i="1"/>
  <c r="P274" i="1"/>
  <c r="AX274" i="1"/>
  <c r="P99" i="1"/>
  <c r="AX99" i="1"/>
  <c r="P429" i="1"/>
  <c r="T429" i="1" s="1"/>
  <c r="AX429" i="1"/>
  <c r="P338" i="1"/>
  <c r="AX338" i="1"/>
  <c r="P442" i="1"/>
  <c r="T442" i="1" s="1"/>
  <c r="AX442" i="1"/>
  <c r="P246" i="1"/>
  <c r="T246" i="1" s="1"/>
  <c r="AX246" i="1"/>
  <c r="P80" i="1"/>
  <c r="AX80" i="1"/>
  <c r="P346" i="1"/>
  <c r="AX346" i="1"/>
  <c r="P205" i="1"/>
  <c r="T205" i="1" s="1"/>
  <c r="AX205" i="1"/>
  <c r="P295" i="1"/>
  <c r="AX295" i="1"/>
  <c r="P336" i="1"/>
  <c r="T336" i="1" s="1"/>
  <c r="AX336" i="1"/>
  <c r="P76" i="1"/>
  <c r="AX76" i="1"/>
  <c r="P467" i="1"/>
  <c r="T467" i="1" s="1"/>
  <c r="AX467" i="1"/>
  <c r="P324" i="1"/>
  <c r="T324" i="1" s="1"/>
  <c r="AX324" i="1"/>
  <c r="P411" i="1"/>
  <c r="AX411" i="1"/>
  <c r="P458" i="1"/>
  <c r="T458" i="1" s="1"/>
  <c r="AX458" i="1"/>
  <c r="P479" i="1"/>
  <c r="T479" i="1" s="1"/>
  <c r="AX479" i="1"/>
  <c r="P22" i="1"/>
  <c r="T22" i="1" s="1"/>
  <c r="AX22" i="1"/>
  <c r="P19" i="1"/>
  <c r="AX19" i="1"/>
  <c r="P21" i="1"/>
  <c r="AX21" i="1"/>
  <c r="P23" i="1"/>
  <c r="AX23" i="1"/>
  <c r="P13" i="1"/>
  <c r="AX13" i="1"/>
  <c r="P8" i="1"/>
  <c r="T8" i="1" s="1"/>
  <c r="AX8" i="1"/>
  <c r="P15" i="1"/>
  <c r="AX15" i="1"/>
  <c r="P41" i="1"/>
  <c r="AX41" i="1"/>
  <c r="P54" i="1"/>
  <c r="T54" i="1" s="1"/>
  <c r="AX54" i="1"/>
  <c r="P69" i="1"/>
  <c r="AX69" i="1"/>
  <c r="P85" i="1"/>
  <c r="AX85" i="1"/>
  <c r="P109" i="1"/>
  <c r="AX109" i="1"/>
  <c r="P46" i="1"/>
  <c r="AX46" i="1"/>
  <c r="P170" i="1"/>
  <c r="AX170" i="1"/>
  <c r="P187" i="1"/>
  <c r="AX187" i="1"/>
  <c r="P204" i="1"/>
  <c r="AX204" i="1"/>
  <c r="P226" i="1"/>
  <c r="AX226" i="1"/>
  <c r="P236" i="1"/>
  <c r="AX236" i="1"/>
  <c r="P40" i="1"/>
  <c r="T40" i="1" s="1"/>
  <c r="AX40" i="1"/>
  <c r="P71" i="1"/>
  <c r="T71" i="1" s="1"/>
  <c r="AX71" i="1"/>
  <c r="P98" i="1"/>
  <c r="T98" i="1" s="1"/>
  <c r="AX98" i="1"/>
  <c r="P131" i="1"/>
  <c r="T131" i="1" s="1"/>
  <c r="AX131" i="1"/>
  <c r="P252" i="1"/>
  <c r="AX252" i="1"/>
  <c r="P268" i="1"/>
  <c r="AX268" i="1"/>
  <c r="P299" i="1"/>
  <c r="T299" i="1" s="1"/>
  <c r="AX299" i="1"/>
  <c r="P110" i="1"/>
  <c r="T110" i="1" s="1"/>
  <c r="AX110" i="1"/>
  <c r="P143" i="1"/>
  <c r="T143" i="1" s="1"/>
  <c r="AX143" i="1"/>
  <c r="P164" i="1"/>
  <c r="T164" i="1" s="1"/>
  <c r="AX164" i="1"/>
  <c r="P182" i="1"/>
  <c r="T182" i="1" s="1"/>
  <c r="AX182" i="1"/>
  <c r="P88" i="1"/>
  <c r="T88" i="1" s="1"/>
  <c r="AX88" i="1"/>
  <c r="P140" i="1"/>
  <c r="T140" i="1" s="1"/>
  <c r="AX140" i="1"/>
  <c r="P191" i="1"/>
  <c r="T191" i="1" s="1"/>
  <c r="AX191" i="1"/>
  <c r="P216" i="1"/>
  <c r="T216" i="1" s="1"/>
  <c r="AX216" i="1"/>
  <c r="P285" i="1"/>
  <c r="T285" i="1" s="1"/>
  <c r="AX285" i="1"/>
  <c r="P31" i="1"/>
  <c r="T31" i="1" s="1"/>
  <c r="AX31" i="1"/>
  <c r="P210" i="1"/>
  <c r="AX210" i="1"/>
  <c r="P249" i="1"/>
  <c r="T249" i="1" s="1"/>
  <c r="AX249" i="1"/>
  <c r="P263" i="1"/>
  <c r="AX263" i="1"/>
  <c r="P279" i="1"/>
  <c r="AX279" i="1"/>
  <c r="P120" i="1"/>
  <c r="T120" i="1" s="1"/>
  <c r="AX120" i="1"/>
  <c r="P136" i="1"/>
  <c r="T136" i="1" s="1"/>
  <c r="AX136" i="1"/>
  <c r="P144" i="1"/>
  <c r="T144" i="1" s="1"/>
  <c r="AX144" i="1"/>
  <c r="P266" i="1"/>
  <c r="AX266" i="1"/>
  <c r="P103" i="1"/>
  <c r="AX103" i="1"/>
  <c r="P239" i="1"/>
  <c r="T239" i="1" s="1"/>
  <c r="AX239" i="1"/>
  <c r="P173" i="1"/>
  <c r="T173" i="1" s="1"/>
  <c r="AX173" i="1"/>
  <c r="P357" i="1"/>
  <c r="AX357" i="1"/>
  <c r="P311" i="1"/>
  <c r="AX311" i="1"/>
  <c r="P378" i="1"/>
  <c r="T378" i="1" s="1"/>
  <c r="AX378" i="1"/>
  <c r="P312" i="1"/>
  <c r="T312" i="1" s="1"/>
  <c r="AX312" i="1"/>
  <c r="P323" i="1"/>
  <c r="T323" i="1" s="1"/>
  <c r="AX323" i="1"/>
  <c r="P33" i="1"/>
  <c r="AX33" i="1"/>
  <c r="P62" i="1"/>
  <c r="T62" i="1" s="1"/>
  <c r="AX62" i="1"/>
  <c r="P107" i="1"/>
  <c r="AX107" i="1"/>
  <c r="P161" i="1"/>
  <c r="T161" i="1" s="1"/>
  <c r="AX161" i="1"/>
  <c r="P376" i="1"/>
  <c r="AX376" i="1"/>
  <c r="P319" i="1"/>
  <c r="AX319" i="1"/>
  <c r="P211" i="1"/>
  <c r="T211" i="1" s="1"/>
  <c r="AX211" i="1"/>
  <c r="P244" i="1"/>
  <c r="AX244" i="1"/>
  <c r="P275" i="1"/>
  <c r="T275" i="1" s="1"/>
  <c r="AX275" i="1"/>
  <c r="P55" i="1"/>
  <c r="T55" i="1" s="1"/>
  <c r="AX55" i="1"/>
  <c r="P91" i="1"/>
  <c r="AX91" i="1"/>
  <c r="P132" i="1"/>
  <c r="T132" i="1" s="1"/>
  <c r="AX132" i="1"/>
  <c r="P153" i="1"/>
  <c r="T153" i="1" s="1"/>
  <c r="AX153" i="1"/>
  <c r="P241" i="1"/>
  <c r="T241" i="1" s="1"/>
  <c r="AX241" i="1"/>
  <c r="P392" i="1"/>
  <c r="AX392" i="1"/>
  <c r="P393" i="1"/>
  <c r="AX393" i="1"/>
  <c r="P351" i="1"/>
  <c r="AX351" i="1"/>
  <c r="P373" i="1"/>
  <c r="T373" i="1" s="1"/>
  <c r="AX373" i="1"/>
  <c r="P388" i="1"/>
  <c r="AX388" i="1"/>
  <c r="P198" i="1"/>
  <c r="AX198" i="1"/>
  <c r="P428" i="1"/>
  <c r="T428" i="1" s="1"/>
  <c r="AX428" i="1"/>
  <c r="P436" i="1"/>
  <c r="T436" i="1" s="1"/>
  <c r="AX436" i="1"/>
  <c r="P444" i="1"/>
  <c r="T444" i="1" s="1"/>
  <c r="AX444" i="1"/>
  <c r="P335" i="1"/>
  <c r="T335" i="1" s="1"/>
  <c r="AX335" i="1"/>
  <c r="P369" i="1"/>
  <c r="T369" i="1" s="1"/>
  <c r="AX369" i="1"/>
  <c r="P377" i="1"/>
  <c r="T377" i="1" s="1"/>
  <c r="AX377" i="1"/>
  <c r="P308" i="1"/>
  <c r="T308" i="1" s="1"/>
  <c r="AX308" i="1"/>
  <c r="P316" i="1"/>
  <c r="T316" i="1" s="1"/>
  <c r="AX316" i="1"/>
  <c r="P186" i="1"/>
  <c r="AX186" i="1"/>
  <c r="P217" i="1"/>
  <c r="AX217" i="1"/>
  <c r="P225" i="1"/>
  <c r="T225" i="1" s="1"/>
  <c r="AX225" i="1"/>
  <c r="P257" i="1"/>
  <c r="T257" i="1" s="1"/>
  <c r="AX257" i="1"/>
  <c r="P115" i="1"/>
  <c r="AX115" i="1"/>
  <c r="P394" i="1"/>
  <c r="AX394" i="1"/>
  <c r="P413" i="1"/>
  <c r="T413" i="1" s="1"/>
  <c r="AX413" i="1"/>
  <c r="P430" i="1"/>
  <c r="AX430" i="1"/>
  <c r="P345" i="1"/>
  <c r="T345" i="1" s="1"/>
  <c r="AX345" i="1"/>
  <c r="P403" i="1"/>
  <c r="T403" i="1" s="1"/>
  <c r="AX403" i="1"/>
  <c r="P421" i="1"/>
  <c r="AX421" i="1"/>
  <c r="P433" i="1"/>
  <c r="T433" i="1" s="1"/>
  <c r="AX433" i="1"/>
  <c r="P350" i="1"/>
  <c r="AX350" i="1"/>
  <c r="P199" i="1"/>
  <c r="T199" i="1" s="1"/>
  <c r="AX199" i="1"/>
  <c r="P248" i="1"/>
  <c r="AX248" i="1"/>
  <c r="P145" i="1"/>
  <c r="T145" i="1" s="1"/>
  <c r="AX145" i="1"/>
  <c r="P453" i="1"/>
  <c r="AX453" i="1"/>
  <c r="P404" i="1"/>
  <c r="AX404" i="1"/>
  <c r="P355" i="1"/>
  <c r="T355" i="1" s="1"/>
  <c r="AX355" i="1"/>
  <c r="P313" i="1"/>
  <c r="T313" i="1" s="1"/>
  <c r="AX313" i="1"/>
  <c r="P197" i="1"/>
  <c r="T197" i="1" s="1"/>
  <c r="AX197" i="1"/>
  <c r="P224" i="1"/>
  <c r="T224" i="1" s="1"/>
  <c r="AX224" i="1"/>
  <c r="P277" i="1"/>
  <c r="T277" i="1" s="1"/>
  <c r="AX277" i="1"/>
  <c r="P450" i="1"/>
  <c r="T450" i="1" s="1"/>
  <c r="AX450" i="1"/>
  <c r="P405" i="1"/>
  <c r="T405" i="1" s="1"/>
  <c r="AX405" i="1"/>
  <c r="P431" i="1"/>
  <c r="T431" i="1" s="1"/>
  <c r="AX431" i="1"/>
  <c r="P356" i="1"/>
  <c r="T356" i="1" s="1"/>
  <c r="AX356" i="1"/>
  <c r="P334" i="1"/>
  <c r="AX334" i="1"/>
  <c r="P415" i="1"/>
  <c r="AX415" i="1"/>
  <c r="P375" i="1"/>
  <c r="AX375" i="1"/>
  <c r="P321" i="1"/>
  <c r="T321" i="1" s="1"/>
  <c r="AX321" i="1"/>
  <c r="P168" i="1"/>
  <c r="T168" i="1" s="1"/>
  <c r="AX168" i="1"/>
  <c r="P455" i="1"/>
  <c r="AX455" i="1"/>
  <c r="P460" i="1"/>
  <c r="T460" i="1" s="1"/>
  <c r="AX460" i="1"/>
  <c r="P402" i="1"/>
  <c r="T402" i="1" s="1"/>
  <c r="AX402" i="1"/>
  <c r="P343" i="1"/>
  <c r="AX343" i="1"/>
  <c r="P214" i="1"/>
  <c r="T214" i="1" s="1"/>
  <c r="AX214" i="1"/>
  <c r="P129" i="1"/>
  <c r="T129" i="1" s="1"/>
  <c r="AX129" i="1"/>
  <c r="P262" i="1"/>
  <c r="AX262" i="1"/>
  <c r="P474" i="1"/>
  <c r="AX474" i="1"/>
  <c r="P471" i="1"/>
  <c r="T471" i="1" s="1"/>
  <c r="AX471" i="1"/>
  <c r="P456" i="1"/>
  <c r="T456" i="1" s="1"/>
  <c r="AX456" i="1"/>
  <c r="P473" i="1"/>
  <c r="T473" i="1" s="1"/>
  <c r="AX473" i="1"/>
  <c r="P422" i="1"/>
  <c r="T422" i="1" s="1"/>
  <c r="AX422" i="1"/>
  <c r="P438" i="1"/>
  <c r="T438" i="1" s="1"/>
  <c r="AX438" i="1"/>
  <c r="P447" i="1"/>
  <c r="AX447" i="1"/>
  <c r="P464" i="1"/>
  <c r="T464" i="1" s="1"/>
  <c r="AX464" i="1"/>
  <c r="P416" i="1"/>
  <c r="AX416" i="1"/>
  <c r="P477" i="1"/>
  <c r="T477" i="1" s="1"/>
  <c r="AX477" i="1"/>
  <c r="P156" i="1"/>
  <c r="T156" i="1" s="1"/>
  <c r="AX156" i="1"/>
  <c r="P303" i="1"/>
  <c r="AX303" i="1"/>
  <c r="P104" i="1"/>
  <c r="T104" i="1" s="1"/>
  <c r="AX104" i="1"/>
  <c r="P152" i="1"/>
  <c r="T152" i="1" s="1"/>
  <c r="AX152" i="1"/>
  <c r="P84" i="1"/>
  <c r="AX84" i="1"/>
  <c r="P315" i="1"/>
  <c r="AX315" i="1"/>
  <c r="P220" i="1"/>
  <c r="T220" i="1" s="1"/>
  <c r="AX220" i="1"/>
  <c r="P86" i="1"/>
  <c r="T86" i="1" s="1"/>
  <c r="AX86" i="1"/>
  <c r="P362" i="1"/>
  <c r="T362" i="1" s="1"/>
  <c r="AX362" i="1"/>
  <c r="P255" i="1"/>
  <c r="T255" i="1" s="1"/>
  <c r="AX255" i="1"/>
  <c r="P296" i="1"/>
  <c r="T296" i="1" s="1"/>
  <c r="AX296" i="1"/>
  <c r="P391" i="1"/>
  <c r="T391" i="1" s="1"/>
  <c r="AX391" i="1"/>
  <c r="P253" i="1"/>
  <c r="AX253" i="1"/>
  <c r="P141" i="1"/>
  <c r="T141" i="1" s="1"/>
  <c r="AX141" i="1"/>
  <c r="P360" i="1"/>
  <c r="T360" i="1" s="1"/>
  <c r="AX360" i="1"/>
  <c r="P322" i="1"/>
  <c r="AX322" i="1"/>
  <c r="P271" i="1"/>
  <c r="T271" i="1" s="1"/>
  <c r="AX271" i="1"/>
  <c r="P399" i="1"/>
  <c r="T399" i="1" s="1"/>
  <c r="AX399" i="1"/>
  <c r="P333" i="1"/>
  <c r="T333" i="1" s="1"/>
  <c r="AX333" i="1"/>
  <c r="P366" i="1"/>
  <c r="T366" i="1" s="1"/>
  <c r="AX366" i="1"/>
  <c r="P395" i="1"/>
  <c r="T395" i="1" s="1"/>
  <c r="AX395" i="1"/>
  <c r="P331" i="1"/>
  <c r="T331" i="1" s="1"/>
  <c r="AX331" i="1"/>
  <c r="P466" i="1"/>
  <c r="AX466" i="1"/>
  <c r="P469" i="1"/>
  <c r="T469" i="1" s="1"/>
  <c r="AX469" i="1"/>
  <c r="P332" i="1"/>
  <c r="T332" i="1" s="1"/>
  <c r="AX332" i="1"/>
  <c r="P409" i="1"/>
  <c r="T409" i="1" s="1"/>
  <c r="AX409" i="1"/>
  <c r="P9" i="1"/>
  <c r="AX9" i="1"/>
  <c r="P45" i="1"/>
  <c r="AX45" i="1"/>
  <c r="P73" i="1"/>
  <c r="AX73" i="1"/>
  <c r="P89" i="1"/>
  <c r="AX89" i="1"/>
  <c r="P113" i="1"/>
  <c r="AX113" i="1"/>
  <c r="P174" i="1"/>
  <c r="AX174" i="1"/>
  <c r="P183" i="1"/>
  <c r="AX183" i="1"/>
  <c r="P192" i="1"/>
  <c r="AX192" i="1"/>
  <c r="P208" i="1"/>
  <c r="AX208" i="1"/>
  <c r="P190" i="1"/>
  <c r="AX190" i="1"/>
  <c r="P232" i="1"/>
  <c r="AX232" i="1"/>
  <c r="P42" i="1"/>
  <c r="T42" i="1" s="1"/>
  <c r="AX42" i="1"/>
  <c r="P82" i="1"/>
  <c r="T82" i="1" s="1"/>
  <c r="AX82" i="1"/>
  <c r="P106" i="1"/>
  <c r="T106" i="1" s="1"/>
  <c r="AX106" i="1"/>
  <c r="P256" i="1"/>
  <c r="AX256" i="1"/>
  <c r="P272" i="1"/>
  <c r="AX272" i="1"/>
  <c r="P39" i="1"/>
  <c r="T39" i="1" s="1"/>
  <c r="AX39" i="1"/>
  <c r="P128" i="1"/>
  <c r="T128" i="1" s="1"/>
  <c r="AX128" i="1"/>
  <c r="P148" i="1"/>
  <c r="T148" i="1" s="1"/>
  <c r="AX148" i="1"/>
  <c r="P166" i="1"/>
  <c r="AX166" i="1"/>
  <c r="P79" i="1"/>
  <c r="T79" i="1" s="1"/>
  <c r="AX79" i="1"/>
  <c r="P149" i="1"/>
  <c r="T149" i="1" s="1"/>
  <c r="AX149" i="1"/>
  <c r="P297" i="1"/>
  <c r="AX297" i="1"/>
  <c r="P63" i="1"/>
  <c r="T63" i="1" s="1"/>
  <c r="AX63" i="1"/>
  <c r="P151" i="1"/>
  <c r="T151" i="1" s="1"/>
  <c r="AX151" i="1"/>
  <c r="P223" i="1"/>
  <c r="T223" i="1" s="1"/>
  <c r="AX223" i="1"/>
  <c r="P289" i="1"/>
  <c r="T289" i="1" s="1"/>
  <c r="AX289" i="1"/>
  <c r="P195" i="1"/>
  <c r="T195" i="1" s="1"/>
  <c r="AX195" i="1"/>
  <c r="P267" i="1"/>
  <c r="T267" i="1" s="1"/>
  <c r="AX267" i="1"/>
  <c r="P288" i="1"/>
  <c r="AX288" i="1"/>
  <c r="P56" i="1"/>
  <c r="AX56" i="1"/>
  <c r="P70" i="1"/>
  <c r="T70" i="1" s="1"/>
  <c r="AX70" i="1"/>
  <c r="P154" i="1"/>
  <c r="AX154" i="1"/>
  <c r="P162" i="1"/>
  <c r="AX162" i="1"/>
  <c r="P306" i="1"/>
  <c r="AX306" i="1"/>
  <c r="P114" i="1"/>
  <c r="T114" i="1" s="1"/>
  <c r="AX114" i="1"/>
  <c r="P177" i="1"/>
  <c r="AX177" i="1"/>
  <c r="P327" i="1"/>
  <c r="AX327" i="1"/>
  <c r="P330" i="1"/>
  <c r="AX330" i="1"/>
  <c r="P390" i="1"/>
  <c r="AX390" i="1"/>
  <c r="P206" i="1"/>
  <c r="AX206" i="1"/>
  <c r="P35" i="1"/>
  <c r="T35" i="1" s="1"/>
  <c r="AX35" i="1"/>
  <c r="P87" i="1"/>
  <c r="AX87" i="1"/>
  <c r="P123" i="1"/>
  <c r="T123" i="1" s="1"/>
  <c r="AX123" i="1"/>
  <c r="P176" i="1"/>
  <c r="T176" i="1" s="1"/>
  <c r="AX176" i="1"/>
  <c r="P247" i="1"/>
  <c r="T247" i="1" s="1"/>
  <c r="AX247" i="1"/>
  <c r="P231" i="1"/>
  <c r="T231" i="1" s="1"/>
  <c r="AX231" i="1"/>
  <c r="P49" i="1"/>
  <c r="T49" i="1" s="1"/>
  <c r="AX49" i="1"/>
  <c r="P64" i="1"/>
  <c r="AX64" i="1"/>
  <c r="P100" i="1"/>
  <c r="T100" i="1" s="1"/>
  <c r="AX100" i="1"/>
  <c r="P207" i="1"/>
  <c r="T207" i="1" s="1"/>
  <c r="AX207" i="1"/>
  <c r="P283" i="1"/>
  <c r="AX283" i="1"/>
  <c r="P396" i="1"/>
  <c r="AX396" i="1"/>
  <c r="P401" i="1"/>
  <c r="AX401" i="1"/>
  <c r="P344" i="1"/>
  <c r="T344" i="1" s="1"/>
  <c r="AX344" i="1"/>
  <c r="P354" i="1"/>
  <c r="T354" i="1" s="1"/>
  <c r="AX354" i="1"/>
  <c r="P203" i="1"/>
  <c r="T203" i="1" s="1"/>
  <c r="AX203" i="1"/>
  <c r="P337" i="1"/>
  <c r="T337" i="1" s="1"/>
  <c r="AX337" i="1"/>
  <c r="P317" i="1"/>
  <c r="T317" i="1" s="1"/>
  <c r="AX317" i="1"/>
  <c r="P218" i="1"/>
  <c r="AX218" i="1"/>
  <c r="P305" i="1"/>
  <c r="T305" i="1" s="1"/>
  <c r="AX305" i="1"/>
  <c r="P269" i="1"/>
  <c r="AX269" i="1"/>
  <c r="P287" i="1"/>
  <c r="AX287" i="1"/>
  <c r="P59" i="1"/>
  <c r="T59" i="1" s="1"/>
  <c r="AX59" i="1"/>
  <c r="P414" i="1"/>
  <c r="T414" i="1" s="1"/>
  <c r="AX414" i="1"/>
  <c r="P437" i="1"/>
  <c r="T437" i="1" s="1"/>
  <c r="AX437" i="1"/>
  <c r="P424" i="1"/>
  <c r="T424" i="1" s="1"/>
  <c r="AX424" i="1"/>
  <c r="P441" i="1"/>
  <c r="T441" i="1" s="1"/>
  <c r="AX441" i="1"/>
  <c r="P443" i="1"/>
  <c r="T443" i="1" s="1"/>
  <c r="AX443" i="1"/>
  <c r="P237" i="1"/>
  <c r="T237" i="1" s="1"/>
  <c r="AX237" i="1"/>
  <c r="P250" i="1"/>
  <c r="T250" i="1" s="1"/>
  <c r="AX250" i="1"/>
  <c r="P118" i="1"/>
  <c r="T118" i="1" s="1"/>
  <c r="AX118" i="1"/>
  <c r="P163" i="1"/>
  <c r="T163" i="1" s="1"/>
  <c r="AX163" i="1"/>
  <c r="P408" i="1"/>
  <c r="AX408" i="1"/>
  <c r="P215" i="1"/>
  <c r="AX215" i="1"/>
  <c r="P293" i="1"/>
  <c r="T293" i="1" s="1"/>
  <c r="AX293" i="1"/>
  <c r="P72" i="1"/>
  <c r="AX72" i="1"/>
  <c r="P454" i="1"/>
  <c r="T454" i="1" s="1"/>
  <c r="AX454" i="1"/>
  <c r="P435" i="1"/>
  <c r="T435" i="1" s="1"/>
  <c r="AX435" i="1"/>
  <c r="P445" i="1"/>
  <c r="T445" i="1" s="1"/>
  <c r="AX445" i="1"/>
  <c r="P340" i="1"/>
  <c r="T340" i="1" s="1"/>
  <c r="AX340" i="1"/>
  <c r="P258" i="1"/>
  <c r="AX258" i="1"/>
  <c r="P44" i="1"/>
  <c r="T44" i="1" s="1"/>
  <c r="AX44" i="1"/>
  <c r="P418" i="1"/>
  <c r="T418" i="1" s="1"/>
  <c r="AX418" i="1"/>
  <c r="P459" i="1"/>
  <c r="AX459" i="1"/>
  <c r="P448" i="1"/>
  <c r="T448" i="1" s="1"/>
  <c r="AX448" i="1"/>
  <c r="P410" i="1"/>
  <c r="T410" i="1" s="1"/>
  <c r="AX410" i="1"/>
  <c r="P439" i="1"/>
  <c r="T439" i="1" s="1"/>
  <c r="AX439" i="1"/>
  <c r="P389" i="1"/>
  <c r="AX389" i="1"/>
  <c r="P219" i="1"/>
  <c r="T219" i="1" s="1"/>
  <c r="AX219" i="1"/>
  <c r="P290" i="1"/>
  <c r="AX290" i="1"/>
  <c r="P137" i="1"/>
  <c r="T137" i="1" s="1"/>
  <c r="AX137" i="1"/>
  <c r="P265" i="1"/>
  <c r="T265" i="1" s="1"/>
  <c r="AX265" i="1"/>
  <c r="P470" i="1"/>
  <c r="AX470" i="1"/>
  <c r="P475" i="1"/>
  <c r="T475" i="1" s="1"/>
  <c r="AX475" i="1"/>
  <c r="P222" i="1"/>
  <c r="AX222" i="1"/>
  <c r="P363" i="1"/>
  <c r="T363" i="1" s="1"/>
  <c r="AX363" i="1"/>
  <c r="P476" i="1"/>
  <c r="T476" i="1" s="1"/>
  <c r="AX476" i="1"/>
  <c r="P452" i="1"/>
  <c r="T452" i="1" s="1"/>
  <c r="AX452" i="1"/>
  <c r="P417" i="1"/>
  <c r="T417" i="1" s="1"/>
  <c r="AX417" i="1"/>
  <c r="P480" i="1"/>
  <c r="T480" i="1" s="1"/>
  <c r="AX480" i="1"/>
  <c r="P16" i="1"/>
  <c r="T16" i="1" s="1"/>
  <c r="AX16" i="1"/>
  <c r="P20" i="1"/>
  <c r="T20" i="1" s="1"/>
  <c r="AX20" i="1"/>
  <c r="P6" i="1"/>
  <c r="T6" i="1" s="1"/>
  <c r="AX6" i="1"/>
  <c r="P7" i="1"/>
  <c r="AX7" i="1"/>
  <c r="P30" i="1"/>
  <c r="AX30" i="1"/>
  <c r="P65" i="1"/>
  <c r="AX65" i="1"/>
  <c r="P81" i="1"/>
  <c r="AX81" i="1"/>
  <c r="P52" i="1"/>
  <c r="AX52" i="1"/>
  <c r="P105" i="1"/>
  <c r="AX105" i="1"/>
  <c r="P200" i="1"/>
  <c r="AX200" i="1"/>
  <c r="P240" i="1"/>
  <c r="AX240" i="1"/>
  <c r="P66" i="1"/>
  <c r="T66" i="1" s="1"/>
  <c r="AX66" i="1"/>
  <c r="P124" i="1"/>
  <c r="T124" i="1" s="1"/>
  <c r="AX124" i="1"/>
  <c r="P264" i="1"/>
  <c r="AX264" i="1"/>
  <c r="P280" i="1"/>
  <c r="AX280" i="1"/>
  <c r="P58" i="1"/>
  <c r="T58" i="1" s="1"/>
  <c r="AX58" i="1"/>
  <c r="P178" i="1"/>
  <c r="T178" i="1" s="1"/>
  <c r="AX178" i="1"/>
  <c r="P165" i="1"/>
  <c r="T165" i="1" s="1"/>
  <c r="AX165" i="1"/>
  <c r="P167" i="1"/>
  <c r="T167" i="1" s="1"/>
  <c r="AX167" i="1"/>
  <c r="P139" i="1"/>
  <c r="T139" i="1" s="1"/>
  <c r="AX139" i="1"/>
  <c r="P382" i="1"/>
  <c r="AX382" i="1"/>
  <c r="P184" i="1"/>
  <c r="T184" i="1" s="1"/>
  <c r="AX184" i="1"/>
  <c r="P273" i="1"/>
  <c r="T273" i="1" s="1"/>
  <c r="AX273" i="1"/>
  <c r="P348" i="1"/>
  <c r="T348" i="1" s="1"/>
  <c r="AX348" i="1"/>
  <c r="P341" i="1"/>
  <c r="T341" i="1" s="1"/>
  <c r="AX341" i="1"/>
  <c r="P229" i="1"/>
  <c r="T229" i="1" s="1"/>
  <c r="AX229" i="1"/>
  <c r="P238" i="1"/>
  <c r="AX238" i="1"/>
  <c r="P157" i="1"/>
  <c r="T157" i="1" s="1"/>
  <c r="AX157" i="1"/>
  <c r="P420" i="1"/>
  <c r="AX420" i="1"/>
  <c r="P301" i="1"/>
  <c r="T301" i="1" s="1"/>
  <c r="AX301" i="1"/>
  <c r="P221" i="1"/>
  <c r="AX221" i="1"/>
  <c r="P339" i="1"/>
  <c r="T339" i="1" s="1"/>
  <c r="AX339" i="1"/>
  <c r="P188" i="1"/>
  <c r="T188" i="1" s="1"/>
  <c r="AX188" i="1"/>
  <c r="P300" i="1"/>
  <c r="T300" i="1" s="1"/>
  <c r="AX300" i="1"/>
  <c r="P349" i="1"/>
  <c r="T349" i="1" s="1"/>
  <c r="AX349" i="1"/>
  <c r="P419" i="1"/>
  <c r="T419" i="1" s="1"/>
  <c r="AX419" i="1"/>
  <c r="P125" i="1"/>
  <c r="T125" i="1" s="1"/>
  <c r="AX125" i="1"/>
  <c r="P28" i="1"/>
  <c r="T28" i="1" s="1"/>
  <c r="AX28" i="1"/>
  <c r="P24" i="1"/>
  <c r="T24" i="1" s="1"/>
  <c r="AX24" i="1"/>
  <c r="P25" i="1"/>
  <c r="AX25" i="1"/>
  <c r="P14" i="1"/>
  <c r="T14" i="1" s="1"/>
  <c r="AX14" i="1"/>
  <c r="P5" i="1"/>
  <c r="AX5" i="1"/>
  <c r="P34" i="1"/>
  <c r="AX34" i="1"/>
  <c r="P57" i="1"/>
  <c r="AX57" i="1"/>
  <c r="P18" i="1"/>
  <c r="T18" i="1" s="1"/>
  <c r="AX18" i="1"/>
  <c r="P10" i="1"/>
  <c r="T10" i="1" s="1"/>
  <c r="AX10" i="1"/>
  <c r="P26" i="1"/>
  <c r="T26" i="1" s="1"/>
  <c r="AX26" i="1"/>
  <c r="P12" i="1"/>
  <c r="T12" i="1" s="1"/>
  <c r="AX12" i="1"/>
  <c r="P27" i="1"/>
  <c r="T27" i="1" s="1"/>
  <c r="AX27" i="1"/>
  <c r="P11" i="1"/>
  <c r="T11" i="1" s="1"/>
  <c r="AX11" i="1"/>
  <c r="P50" i="1"/>
  <c r="T50" i="1" s="1"/>
  <c r="AX50" i="1"/>
  <c r="P61" i="1"/>
  <c r="AX61" i="1"/>
  <c r="P77" i="1"/>
  <c r="AX77" i="1"/>
  <c r="P93" i="1"/>
  <c r="AX93" i="1"/>
  <c r="P101" i="1"/>
  <c r="AX101" i="1"/>
  <c r="P117" i="1"/>
  <c r="AX117" i="1"/>
  <c r="P179" i="1"/>
  <c r="AX179" i="1"/>
  <c r="P196" i="1"/>
  <c r="AX196" i="1"/>
  <c r="P212" i="1"/>
  <c r="AX212" i="1"/>
  <c r="P213" i="1"/>
  <c r="AX213" i="1"/>
  <c r="P228" i="1"/>
  <c r="T228" i="1" s="1"/>
  <c r="AX228" i="1"/>
  <c r="P43" i="1"/>
  <c r="T43" i="1" s="1"/>
  <c r="AX43" i="1"/>
  <c r="P90" i="1"/>
  <c r="T90" i="1" s="1"/>
  <c r="AX90" i="1"/>
  <c r="P119" i="1"/>
  <c r="T119" i="1" s="1"/>
  <c r="AX119" i="1"/>
  <c r="P260" i="1"/>
  <c r="AX260" i="1"/>
  <c r="P276" i="1"/>
  <c r="AX276" i="1"/>
  <c r="P74" i="1"/>
  <c r="T74" i="1" s="1"/>
  <c r="AX74" i="1"/>
  <c r="P36" i="1"/>
  <c r="T36" i="1" s="1"/>
  <c r="AX36" i="1"/>
  <c r="P92" i="1"/>
  <c r="T92" i="1" s="1"/>
  <c r="AX92" i="1"/>
  <c r="P130" i="1"/>
  <c r="AX130" i="1"/>
  <c r="P150" i="1"/>
  <c r="AX150" i="1"/>
  <c r="P171" i="1"/>
  <c r="T171" i="1" s="1"/>
  <c r="AX171" i="1"/>
  <c r="P108" i="1"/>
  <c r="T108" i="1" s="1"/>
  <c r="AX108" i="1"/>
  <c r="P135" i="1"/>
  <c r="T135" i="1" s="1"/>
  <c r="AX135" i="1"/>
  <c r="P142" i="1"/>
  <c r="AX142" i="1"/>
  <c r="P175" i="1"/>
  <c r="T175" i="1" s="1"/>
  <c r="AX175" i="1"/>
  <c r="P245" i="1"/>
  <c r="T245" i="1" s="1"/>
  <c r="AX245" i="1"/>
  <c r="P29" i="1"/>
  <c r="AX29" i="1"/>
  <c r="P60" i="1"/>
  <c r="AX60" i="1"/>
  <c r="P185" i="1"/>
  <c r="T185" i="1" s="1"/>
  <c r="AX185" i="1"/>
  <c r="P254" i="1"/>
  <c r="AX254" i="1"/>
  <c r="P270" i="1"/>
  <c r="AX270" i="1"/>
  <c r="P291" i="1"/>
  <c r="AX291" i="1"/>
  <c r="P68" i="1"/>
  <c r="AX68" i="1"/>
  <c r="P95" i="1"/>
  <c r="AX95" i="1"/>
  <c r="P122" i="1"/>
  <c r="AX122" i="1"/>
  <c r="P138" i="1"/>
  <c r="AX138" i="1"/>
  <c r="P146" i="1"/>
  <c r="AX146" i="1"/>
  <c r="P155" i="1"/>
  <c r="T155" i="1" s="1"/>
  <c r="AX155" i="1"/>
  <c r="P169" i="1"/>
  <c r="T169" i="1" s="1"/>
  <c r="AX169" i="1"/>
  <c r="P235" i="1"/>
  <c r="T235" i="1" s="1"/>
  <c r="AX235" i="1"/>
  <c r="P286" i="1"/>
  <c r="AX286" i="1"/>
  <c r="P78" i="1"/>
  <c r="T78" i="1" s="1"/>
  <c r="AX78" i="1"/>
  <c r="P127" i="1"/>
  <c r="T127" i="1" s="1"/>
  <c r="AX127" i="1"/>
  <c r="P172" i="1"/>
  <c r="T172" i="1" s="1"/>
  <c r="AX172" i="1"/>
  <c r="P181" i="1"/>
  <c r="AX181" i="1"/>
  <c r="P67" i="1"/>
  <c r="AX67" i="1"/>
  <c r="P282" i="1"/>
  <c r="AX282" i="1"/>
  <c r="P353" i="1"/>
  <c r="AX353" i="1"/>
  <c r="P361" i="1"/>
  <c r="AX361" i="1"/>
  <c r="P304" i="1"/>
  <c r="T304" i="1" s="1"/>
  <c r="AX304" i="1"/>
  <c r="P370" i="1"/>
  <c r="T370" i="1" s="1"/>
  <c r="AX370" i="1"/>
  <c r="P372" i="1"/>
  <c r="AX372" i="1"/>
  <c r="P386" i="1"/>
  <c r="AX386" i="1"/>
  <c r="P243" i="1"/>
  <c r="T243" i="1" s="1"/>
  <c r="AX243" i="1"/>
  <c r="P37" i="1"/>
  <c r="AX37" i="1"/>
  <c r="P102" i="1"/>
  <c r="T102" i="1" s="1"/>
  <c r="AX102" i="1"/>
  <c r="P180" i="1"/>
  <c r="T180" i="1" s="1"/>
  <c r="AX180" i="1"/>
  <c r="P314" i="1"/>
  <c r="AX314" i="1"/>
  <c r="P193" i="1"/>
  <c r="T193" i="1" s="1"/>
  <c r="AX193" i="1"/>
  <c r="P234" i="1"/>
  <c r="AX234" i="1"/>
  <c r="P298" i="1"/>
  <c r="T298" i="1" s="1"/>
  <c r="AX298" i="1"/>
  <c r="P53" i="1"/>
  <c r="T53" i="1" s="1"/>
  <c r="AX53" i="1"/>
  <c r="P75" i="1"/>
  <c r="T75" i="1" s="1"/>
  <c r="AX75" i="1"/>
  <c r="P111" i="1"/>
  <c r="AX111" i="1"/>
  <c r="P294" i="1"/>
  <c r="AX294" i="1"/>
  <c r="P278" i="1"/>
  <c r="AX278" i="1"/>
  <c r="P400" i="1"/>
  <c r="AX400" i="1"/>
  <c r="P397" i="1"/>
  <c r="AX397" i="1"/>
  <c r="P347" i="1"/>
  <c r="T347" i="1" s="1"/>
  <c r="AX347" i="1"/>
  <c r="P358" i="1"/>
  <c r="T358" i="1" s="1"/>
  <c r="AX358" i="1"/>
  <c r="P380" i="1"/>
  <c r="AX380" i="1"/>
  <c r="P310" i="1"/>
  <c r="AX310" i="1"/>
  <c r="P432" i="1"/>
  <c r="T432" i="1" s="1"/>
  <c r="AX432" i="1"/>
  <c r="P440" i="1"/>
  <c r="T440" i="1" s="1"/>
  <c r="AX440" i="1"/>
  <c r="P328" i="1"/>
  <c r="T328" i="1" s="1"/>
  <c r="AX328" i="1"/>
  <c r="P309" i="1"/>
  <c r="T309" i="1" s="1"/>
  <c r="AX309" i="1"/>
  <c r="P189" i="1"/>
  <c r="T189" i="1" s="1"/>
  <c r="AX189" i="1"/>
  <c r="P227" i="1"/>
  <c r="T227" i="1" s="1"/>
  <c r="AX227" i="1"/>
  <c r="P230" i="1"/>
  <c r="AX230" i="1"/>
  <c r="P259" i="1"/>
  <c r="T259" i="1" s="1"/>
  <c r="AX259" i="1"/>
  <c r="P121" i="1"/>
  <c r="T121" i="1" s="1"/>
  <c r="AX121" i="1"/>
  <c r="P406" i="1"/>
  <c r="T406" i="1" s="1"/>
  <c r="AX406" i="1"/>
  <c r="P426" i="1"/>
  <c r="T426" i="1" s="1"/>
  <c r="AX426" i="1"/>
  <c r="P385" i="1"/>
  <c r="AX385" i="1"/>
  <c r="P194" i="1"/>
  <c r="AX194" i="1"/>
  <c r="P427" i="1"/>
  <c r="AX427" i="1"/>
  <c r="P434" i="1"/>
  <c r="T434" i="1" s="1"/>
  <c r="AX434" i="1"/>
  <c r="P342" i="1"/>
  <c r="AX342" i="1"/>
  <c r="P359" i="1"/>
  <c r="T359" i="1" s="1"/>
  <c r="AX359" i="1"/>
  <c r="P364" i="1"/>
  <c r="AX364" i="1"/>
  <c r="P381" i="1"/>
  <c r="AX381" i="1"/>
  <c r="P307" i="1"/>
  <c r="T307" i="1" s="1"/>
  <c r="AX307" i="1"/>
  <c r="P51" i="1"/>
  <c r="T51" i="1" s="1"/>
  <c r="AX51" i="1"/>
  <c r="P449" i="1"/>
  <c r="AX449" i="1"/>
  <c r="P423" i="1"/>
  <c r="AX423" i="1"/>
  <c r="P318" i="1"/>
  <c r="AX318" i="1"/>
  <c r="P202" i="1"/>
  <c r="AX202" i="1"/>
  <c r="P116" i="1"/>
  <c r="T116" i="1" s="1"/>
  <c r="AX116" i="1"/>
  <c r="P398" i="1"/>
  <c r="T398" i="1" s="1"/>
  <c r="AX398" i="1"/>
  <c r="P425" i="1"/>
  <c r="T425" i="1" s="1"/>
  <c r="AX425" i="1"/>
  <c r="P326" i="1"/>
  <c r="AX326" i="1"/>
  <c r="P446" i="1"/>
  <c r="T446" i="1" s="1"/>
  <c r="AX446" i="1"/>
  <c r="P407" i="1"/>
  <c r="AX407" i="1"/>
  <c r="P281" i="1"/>
  <c r="T281" i="1" s="1"/>
  <c r="AX281" i="1"/>
  <c r="P133" i="1"/>
  <c r="T133" i="1" s="1"/>
  <c r="AX133" i="1"/>
  <c r="P302" i="1"/>
  <c r="AX302" i="1"/>
  <c r="P365" i="1"/>
  <c r="T365" i="1" s="1"/>
  <c r="AX365" i="1"/>
  <c r="P320" i="1"/>
  <c r="T320" i="1" s="1"/>
  <c r="AX320" i="1"/>
  <c r="P463" i="1"/>
  <c r="AX463" i="1"/>
  <c r="P451" i="1"/>
  <c r="AX451" i="1"/>
  <c r="P412" i="1"/>
  <c r="AX412" i="1"/>
  <c r="P329" i="1"/>
  <c r="T329" i="1" s="1"/>
  <c r="AX329" i="1"/>
  <c r="P233" i="1"/>
  <c r="T233" i="1" s="1"/>
  <c r="AX233" i="1"/>
  <c r="P352" i="1"/>
  <c r="T352" i="1" s="1"/>
  <c r="AX352" i="1"/>
  <c r="P465" i="1"/>
  <c r="T465" i="1" s="1"/>
  <c r="AX465" i="1"/>
  <c r="P461" i="1"/>
  <c r="T461" i="1" s="1"/>
  <c r="AX461" i="1"/>
  <c r="P325" i="1"/>
  <c r="T325" i="1" s="1"/>
  <c r="AX325" i="1"/>
  <c r="P368" i="1"/>
  <c r="AX368" i="1"/>
  <c r="P468" i="1"/>
  <c r="T468" i="1" s="1"/>
  <c r="AX468" i="1"/>
  <c r="P457" i="1"/>
  <c r="T457" i="1" s="1"/>
  <c r="AX457" i="1"/>
  <c r="P472" i="1"/>
  <c r="T472" i="1" s="1"/>
  <c r="AX472" i="1"/>
  <c r="P462" i="1"/>
  <c r="T462" i="1" s="1"/>
  <c r="AX462" i="1"/>
  <c r="P478" i="1"/>
  <c r="T478" i="1" s="1"/>
  <c r="AX478" i="1"/>
  <c r="P4" i="1"/>
  <c r="T4" i="1" s="1"/>
  <c r="AT4" i="1"/>
  <c r="U5" i="2" s="1"/>
  <c r="AV4" i="1"/>
  <c r="M5" i="2" s="1"/>
  <c r="AU4" i="1"/>
  <c r="S5" i="2" s="1"/>
  <c r="AS4" i="1"/>
  <c r="Q5" i="2" s="1"/>
  <c r="AQ4" i="1"/>
  <c r="K5" i="2" s="1"/>
  <c r="AR4" i="1"/>
  <c r="O5" i="2" s="1"/>
  <c r="S452" i="1"/>
  <c r="AI4" i="1"/>
  <c r="C6" i="2" s="1"/>
  <c r="AH4" i="1"/>
  <c r="E6" i="2" s="1"/>
  <c r="S145" i="1"/>
  <c r="S479" i="1"/>
  <c r="S462" i="1"/>
  <c r="S478" i="1"/>
  <c r="S313" i="1"/>
  <c r="S352" i="1"/>
  <c r="S464" i="1"/>
  <c r="S476" i="1"/>
  <c r="S472" i="1"/>
  <c r="S457" i="1"/>
  <c r="S480" i="1"/>
  <c r="S332" i="1"/>
  <c r="S153" i="1"/>
  <c r="S121" i="1"/>
  <c r="S337" i="1"/>
  <c r="S461" i="1"/>
  <c r="S180" i="1"/>
  <c r="S422" i="1"/>
  <c r="S253" i="1"/>
  <c r="S438" i="1"/>
  <c r="S471" i="1"/>
  <c r="S468" i="1"/>
  <c r="S336" i="1"/>
  <c r="S271" i="1"/>
  <c r="S219" i="1"/>
  <c r="S259" i="1"/>
  <c r="S360" i="1"/>
  <c r="S442" i="1"/>
  <c r="S137" i="1"/>
  <c r="S305" i="1"/>
  <c r="S477" i="1"/>
  <c r="S281" i="1"/>
  <c r="S141" i="1"/>
  <c r="S363" i="1"/>
  <c r="S133" i="1"/>
  <c r="S184" i="1"/>
  <c r="S229" i="1"/>
  <c r="S227" i="1"/>
  <c r="S289" i="1"/>
  <c r="S301" i="1"/>
  <c r="S341" i="1"/>
  <c r="S53" i="1"/>
  <c r="S409" i="1"/>
  <c r="S215" i="1"/>
  <c r="S237" i="1"/>
  <c r="S118" i="1"/>
  <c r="S163" i="1"/>
  <c r="S399" i="1"/>
  <c r="S473" i="1"/>
  <c r="S265" i="1"/>
  <c r="S275" i="1"/>
  <c r="S417" i="1"/>
  <c r="S445" i="1"/>
  <c r="S348" i="1"/>
  <c r="S315" i="1"/>
  <c r="S467" i="1"/>
  <c r="S243" i="1"/>
  <c r="S448" i="1"/>
  <c r="S458" i="1"/>
  <c r="S325" i="1"/>
  <c r="S129" i="1"/>
  <c r="S160" i="1"/>
  <c r="S333" i="1"/>
  <c r="S456" i="1"/>
  <c r="S331" i="1"/>
  <c r="S321" i="1"/>
  <c r="S257" i="1"/>
  <c r="S394" i="1"/>
  <c r="S320" i="1"/>
  <c r="S168" i="1"/>
  <c r="S123" i="1"/>
  <c r="S251" i="1"/>
  <c r="S317" i="1"/>
  <c r="S147" i="1"/>
  <c r="S419" i="1"/>
  <c r="S298" i="1"/>
  <c r="S373" i="1"/>
  <c r="S429" i="1"/>
  <c r="S340" i="1"/>
  <c r="S365" i="1"/>
  <c r="S460" i="1"/>
  <c r="S189" i="1"/>
  <c r="S465" i="1"/>
  <c r="S172" i="1"/>
  <c r="S366" i="1"/>
  <c r="S410" i="1"/>
  <c r="S413" i="1"/>
  <c r="N394" i="1"/>
  <c r="BC394" i="1" s="1"/>
  <c r="BD394" i="1" s="1"/>
  <c r="S362" i="1"/>
  <c r="S426" i="1"/>
  <c r="S454" i="1"/>
  <c r="S430" i="1"/>
  <c r="S116" i="1"/>
  <c r="S188" i="1"/>
  <c r="S199" i="1"/>
  <c r="N253" i="1"/>
  <c r="BC253" i="1" s="1"/>
  <c r="BD253" i="1" s="1"/>
  <c r="P251" i="1"/>
  <c r="T251" i="1" s="1"/>
  <c r="S324" i="1"/>
  <c r="S300" i="1"/>
  <c r="S349" i="1"/>
  <c r="S269" i="1"/>
  <c r="S439" i="1"/>
  <c r="S205" i="1"/>
  <c r="S469" i="1"/>
  <c r="S185" i="1"/>
  <c r="S405" i="1"/>
  <c r="S233" i="1"/>
  <c r="S450" i="1"/>
  <c r="S475" i="1"/>
  <c r="S470" i="1"/>
  <c r="N470" i="1"/>
  <c r="BC470" i="1" s="1"/>
  <c r="BD470" i="1" s="1"/>
  <c r="S44" i="1"/>
  <c r="S216" i="1"/>
  <c r="S277" i="1"/>
  <c r="S292" i="1"/>
  <c r="S344" i="1"/>
  <c r="S255" i="1"/>
  <c r="S398" i="1"/>
  <c r="S425" i="1"/>
  <c r="S418" i="1"/>
  <c r="S71" i="1"/>
  <c r="S207" i="1"/>
  <c r="S224" i="1"/>
  <c r="S106" i="1"/>
  <c r="N315" i="1"/>
  <c r="BC315" i="1" s="1"/>
  <c r="BD315" i="1" s="1"/>
  <c r="S328" i="1"/>
  <c r="S197" i="1"/>
  <c r="S395" i="1"/>
  <c r="S402" i="1"/>
  <c r="S355" i="1"/>
  <c r="S466" i="1"/>
  <c r="N466" i="1"/>
  <c r="BC466" i="1" s="1"/>
  <c r="BD466" i="1" s="1"/>
  <c r="S203" i="1"/>
  <c r="S246" i="1"/>
  <c r="S261" i="1"/>
  <c r="N269" i="1"/>
  <c r="BC269" i="1" s="1"/>
  <c r="BD269" i="1" s="1"/>
  <c r="S249" i="1"/>
  <c r="S345" i="1"/>
  <c r="S356" i="1"/>
  <c r="S339" i="1"/>
  <c r="S354" i="1"/>
  <c r="S329" i="1"/>
  <c r="S441" i="1"/>
  <c r="S446" i="1"/>
  <c r="S474" i="1"/>
  <c r="N474" i="1"/>
  <c r="BC474" i="1" s="1"/>
  <c r="BD474" i="1" s="1"/>
  <c r="S11" i="1"/>
  <c r="S323" i="1"/>
  <c r="N447" i="1"/>
  <c r="BC447" i="1" s="1"/>
  <c r="BD447" i="1" s="1"/>
  <c r="S447" i="1"/>
  <c r="S312" i="1"/>
  <c r="S347" i="1"/>
  <c r="S367" i="1"/>
  <c r="S433" i="1"/>
  <c r="N430" i="1"/>
  <c r="BC430" i="1" s="1"/>
  <c r="BD430" i="1" s="1"/>
  <c r="S43" i="1"/>
  <c r="S443" i="1"/>
  <c r="S459" i="1"/>
  <c r="N459" i="1"/>
  <c r="BC459" i="1" s="1"/>
  <c r="BD459" i="1" s="1"/>
  <c r="S120" i="1"/>
  <c r="S370" i="1"/>
  <c r="S55" i="1"/>
  <c r="S414" i="1"/>
  <c r="S403" i="1"/>
  <c r="S435" i="1"/>
  <c r="S201" i="1"/>
  <c r="N451" i="1"/>
  <c r="BC451" i="1" s="1"/>
  <c r="BD451" i="1" s="1"/>
  <c r="S451" i="1"/>
  <c r="S431" i="1"/>
  <c r="N455" i="1"/>
  <c r="BC455" i="1" s="1"/>
  <c r="BD455" i="1" s="1"/>
  <c r="S455" i="1"/>
  <c r="S463" i="1"/>
  <c r="N463" i="1"/>
  <c r="BC463" i="1" s="1"/>
  <c r="BD463" i="1" s="1"/>
  <c r="N423" i="1"/>
  <c r="BC423" i="1" s="1"/>
  <c r="BD423" i="1" s="1"/>
  <c r="S423" i="1"/>
  <c r="S75" i="1"/>
  <c r="S132" i="1"/>
  <c r="S157" i="1"/>
  <c r="S35" i="1"/>
  <c r="S250" i="1"/>
  <c r="S235" i="1"/>
  <c r="S316" i="1"/>
  <c r="S309" i="1"/>
  <c r="S377" i="1"/>
  <c r="S358" i="1"/>
  <c r="S437" i="1"/>
  <c r="S434" i="1"/>
  <c r="N427" i="1"/>
  <c r="BC427" i="1" s="1"/>
  <c r="BD427" i="1" s="1"/>
  <c r="S427" i="1"/>
  <c r="S449" i="1"/>
  <c r="N449" i="1"/>
  <c r="BC449" i="1" s="1"/>
  <c r="BD449" i="1" s="1"/>
  <c r="N215" i="1"/>
  <c r="BC215" i="1" s="1"/>
  <c r="BD215" i="1" s="1"/>
  <c r="S293" i="1"/>
  <c r="S307" i="1"/>
  <c r="S308" i="1"/>
  <c r="S369" i="1"/>
  <c r="S359" i="1"/>
  <c r="S453" i="1"/>
  <c r="N453" i="1"/>
  <c r="BC453" i="1" s="1"/>
  <c r="BD453" i="1" s="1"/>
  <c r="S296" i="1"/>
  <c r="S406" i="1"/>
  <c r="S391" i="1"/>
  <c r="N420" i="1"/>
  <c r="BC420" i="1" s="1"/>
  <c r="BD420" i="1" s="1"/>
  <c r="S420" i="1"/>
  <c r="S424" i="1"/>
  <c r="S51" i="1"/>
  <c r="S92" i="1"/>
  <c r="N351" i="1"/>
  <c r="BC351" i="1" s="1"/>
  <c r="BD351" i="1" s="1"/>
  <c r="S351" i="1"/>
  <c r="N385" i="1"/>
  <c r="BC385" i="1" s="1"/>
  <c r="BD385" i="1" s="1"/>
  <c r="S385" i="1"/>
  <c r="S110" i="1"/>
  <c r="S148" i="1"/>
  <c r="S245" i="1"/>
  <c r="S288" i="1"/>
  <c r="S67" i="1"/>
  <c r="S100" i="1"/>
  <c r="S86" i="1"/>
  <c r="S400" i="1"/>
  <c r="N400" i="1"/>
  <c r="BC400" i="1" s="1"/>
  <c r="BD400" i="1" s="1"/>
  <c r="S393" i="1"/>
  <c r="N393" i="1"/>
  <c r="BC393" i="1" s="1"/>
  <c r="BD393" i="1" s="1"/>
  <c r="S421" i="1"/>
  <c r="N421" i="1"/>
  <c r="BC421" i="1" s="1"/>
  <c r="BD421" i="1" s="1"/>
  <c r="P371" i="1"/>
  <c r="T371" i="1" s="1"/>
  <c r="S371" i="1"/>
  <c r="P379" i="1"/>
  <c r="T379" i="1" s="1"/>
  <c r="S379" i="1"/>
  <c r="P387" i="1"/>
  <c r="T387" i="1" s="1"/>
  <c r="S387" i="1"/>
  <c r="N389" i="1"/>
  <c r="BC389" i="1" s="1"/>
  <c r="BD389" i="1" s="1"/>
  <c r="S389" i="1"/>
  <c r="S428" i="1"/>
  <c r="S436" i="1"/>
  <c r="S444" i="1"/>
  <c r="S335" i="1"/>
  <c r="S440" i="1"/>
  <c r="S59" i="1"/>
  <c r="S83" i="1"/>
  <c r="S152" i="1"/>
  <c r="S125" i="1"/>
  <c r="S396" i="1"/>
  <c r="N396" i="1"/>
  <c r="BC396" i="1" s="1"/>
  <c r="BD396" i="1" s="1"/>
  <c r="S397" i="1"/>
  <c r="N397" i="1"/>
  <c r="BC397" i="1" s="1"/>
  <c r="BD397" i="1" s="1"/>
  <c r="N407" i="1"/>
  <c r="BC407" i="1" s="1"/>
  <c r="BD407" i="1" s="1"/>
  <c r="S407" i="1"/>
  <c r="N411" i="1"/>
  <c r="BC411" i="1" s="1"/>
  <c r="BD411" i="1" s="1"/>
  <c r="S411" i="1"/>
  <c r="N415" i="1"/>
  <c r="BC415" i="1" s="1"/>
  <c r="BD415" i="1" s="1"/>
  <c r="S415" i="1"/>
  <c r="N375" i="1"/>
  <c r="BC375" i="1" s="1"/>
  <c r="BD375" i="1" s="1"/>
  <c r="S375" i="1"/>
  <c r="S31" i="1"/>
  <c r="S231" i="1"/>
  <c r="S273" i="1"/>
  <c r="S392" i="1"/>
  <c r="N392" i="1"/>
  <c r="BC392" i="1" s="1"/>
  <c r="BD392" i="1" s="1"/>
  <c r="S401" i="1"/>
  <c r="N401" i="1"/>
  <c r="BC401" i="1" s="1"/>
  <c r="BD401" i="1" s="1"/>
  <c r="N404" i="1"/>
  <c r="BC404" i="1" s="1"/>
  <c r="BD404" i="1" s="1"/>
  <c r="S404" i="1"/>
  <c r="N408" i="1"/>
  <c r="BC408" i="1" s="1"/>
  <c r="BD408" i="1" s="1"/>
  <c r="S408" i="1"/>
  <c r="N412" i="1"/>
  <c r="BC412" i="1" s="1"/>
  <c r="BD412" i="1" s="1"/>
  <c r="S412" i="1"/>
  <c r="N416" i="1"/>
  <c r="BC416" i="1" s="1"/>
  <c r="BD416" i="1" s="1"/>
  <c r="S416" i="1"/>
  <c r="S343" i="1"/>
  <c r="N343" i="1"/>
  <c r="BC343" i="1" s="1"/>
  <c r="BD343" i="1" s="1"/>
  <c r="P383" i="1"/>
  <c r="T383" i="1" s="1"/>
  <c r="S383" i="1"/>
  <c r="N381" i="1"/>
  <c r="BC381" i="1" s="1"/>
  <c r="BD381" i="1" s="1"/>
  <c r="S381" i="1"/>
  <c r="S432" i="1"/>
  <c r="N334" i="1"/>
  <c r="BC334" i="1" s="1"/>
  <c r="BD334" i="1" s="1"/>
  <c r="S334" i="1"/>
  <c r="S357" i="1"/>
  <c r="N357" i="1"/>
  <c r="BC357" i="1" s="1"/>
  <c r="BD357" i="1" s="1"/>
  <c r="S62" i="1"/>
  <c r="S144" i="1"/>
  <c r="S228" i="1"/>
  <c r="N288" i="1"/>
  <c r="BC288" i="1" s="1"/>
  <c r="BD288" i="1" s="1"/>
  <c r="S372" i="1"/>
  <c r="N372" i="1"/>
  <c r="BC372" i="1" s="1"/>
  <c r="BD372" i="1" s="1"/>
  <c r="S380" i="1"/>
  <c r="N380" i="1"/>
  <c r="BC380" i="1" s="1"/>
  <c r="BD380" i="1" s="1"/>
  <c r="S388" i="1"/>
  <c r="N388" i="1"/>
  <c r="BC388" i="1" s="1"/>
  <c r="BD388" i="1" s="1"/>
  <c r="S376" i="1"/>
  <c r="N376" i="1"/>
  <c r="BC376" i="1" s="1"/>
  <c r="BD376" i="1" s="1"/>
  <c r="S374" i="1"/>
  <c r="S49" i="1"/>
  <c r="S40" i="1"/>
  <c r="S285" i="1"/>
  <c r="S119" i="1"/>
  <c r="S156" i="1"/>
  <c r="S211" i="1"/>
  <c r="S223" i="1"/>
  <c r="S247" i="1"/>
  <c r="S304" i="1"/>
  <c r="S136" i="1"/>
  <c r="S326" i="1"/>
  <c r="N326" i="1"/>
  <c r="BC326" i="1" s="1"/>
  <c r="BD326" i="1" s="1"/>
  <c r="N342" i="1"/>
  <c r="BC342" i="1" s="1"/>
  <c r="BD342" i="1" s="1"/>
  <c r="S342" i="1"/>
  <c r="N350" i="1"/>
  <c r="BC350" i="1" s="1"/>
  <c r="BD350" i="1" s="1"/>
  <c r="S350" i="1"/>
  <c r="S382" i="1"/>
  <c r="N382" i="1"/>
  <c r="BC382" i="1" s="1"/>
  <c r="BD382" i="1" s="1"/>
  <c r="S36" i="1"/>
  <c r="S214" i="1"/>
  <c r="S139" i="1"/>
  <c r="S167" i="1"/>
  <c r="S114" i="1"/>
  <c r="S195" i="1"/>
  <c r="S193" i="1"/>
  <c r="S220" i="1"/>
  <c r="S164" i="1"/>
  <c r="N338" i="1"/>
  <c r="BC338" i="1" s="1"/>
  <c r="BD338" i="1" s="1"/>
  <c r="S338" i="1"/>
  <c r="N346" i="1"/>
  <c r="BC346" i="1" s="1"/>
  <c r="BD346" i="1" s="1"/>
  <c r="S346" i="1"/>
  <c r="S353" i="1"/>
  <c r="N353" i="1"/>
  <c r="BC353" i="1" s="1"/>
  <c r="BD353" i="1" s="1"/>
  <c r="S361" i="1"/>
  <c r="N361" i="1"/>
  <c r="BC361" i="1" s="1"/>
  <c r="BD361" i="1" s="1"/>
  <c r="N368" i="1"/>
  <c r="BC368" i="1" s="1"/>
  <c r="BD368" i="1" s="1"/>
  <c r="S368" i="1"/>
  <c r="S390" i="1"/>
  <c r="N390" i="1"/>
  <c r="BC390" i="1" s="1"/>
  <c r="BD390" i="1" s="1"/>
  <c r="S378" i="1"/>
  <c r="S74" i="1"/>
  <c r="N67" i="1"/>
  <c r="BC67" i="1" s="1"/>
  <c r="BD67" i="1" s="1"/>
  <c r="S131" i="1"/>
  <c r="S135" i="1"/>
  <c r="S140" i="1"/>
  <c r="S149" i="1"/>
  <c r="S161" i="1"/>
  <c r="S173" i="1"/>
  <c r="S176" i="1"/>
  <c r="S102" i="1"/>
  <c r="S28" i="1"/>
  <c r="S104" i="1"/>
  <c r="S225" i="1"/>
  <c r="S241" i="1"/>
  <c r="S364" i="1"/>
  <c r="N364" i="1"/>
  <c r="BC364" i="1" s="1"/>
  <c r="BD364" i="1" s="1"/>
  <c r="S330" i="1"/>
  <c r="N330" i="1"/>
  <c r="BC330" i="1" s="1"/>
  <c r="BD330" i="1" s="1"/>
  <c r="S327" i="1"/>
  <c r="N327" i="1"/>
  <c r="BC327" i="1" s="1"/>
  <c r="BD327" i="1" s="1"/>
  <c r="S386" i="1"/>
  <c r="N386" i="1"/>
  <c r="BC386" i="1" s="1"/>
  <c r="BD386" i="1" s="1"/>
  <c r="S384" i="1"/>
  <c r="N384" i="1"/>
  <c r="BC384" i="1" s="1"/>
  <c r="BD384" i="1" s="1"/>
  <c r="N209" i="1"/>
  <c r="BC209" i="1" s="1"/>
  <c r="BD209" i="1" s="1"/>
  <c r="S209" i="1"/>
  <c r="N274" i="1"/>
  <c r="BC274" i="1" s="1"/>
  <c r="BD274" i="1" s="1"/>
  <c r="S274" i="1"/>
  <c r="N294" i="1"/>
  <c r="BC294" i="1" s="1"/>
  <c r="BD294" i="1" s="1"/>
  <c r="S294" i="1"/>
  <c r="S70" i="1"/>
  <c r="S96" i="1"/>
  <c r="S127" i="1"/>
  <c r="S155" i="1"/>
  <c r="S32" i="1"/>
  <c r="S191" i="1"/>
  <c r="S39" i="1"/>
  <c r="S90" i="1"/>
  <c r="S98" i="1"/>
  <c r="S318" i="1"/>
  <c r="N318" i="1"/>
  <c r="BC318" i="1" s="1"/>
  <c r="BD318" i="1" s="1"/>
  <c r="S322" i="1"/>
  <c r="N322" i="1"/>
  <c r="BC322" i="1" s="1"/>
  <c r="BD322" i="1" s="1"/>
  <c r="S267" i="1"/>
  <c r="S306" i="1"/>
  <c r="N306" i="1"/>
  <c r="BC306" i="1" s="1"/>
  <c r="BD306" i="1" s="1"/>
  <c r="N263" i="1"/>
  <c r="BC263" i="1" s="1"/>
  <c r="BD263" i="1" s="1"/>
  <c r="S263" i="1"/>
  <c r="N266" i="1"/>
  <c r="BC266" i="1" s="1"/>
  <c r="BD266" i="1" s="1"/>
  <c r="S266" i="1"/>
  <c r="N286" i="1"/>
  <c r="BC286" i="1" s="1"/>
  <c r="BD286" i="1" s="1"/>
  <c r="S286" i="1"/>
  <c r="S311" i="1"/>
  <c r="N311" i="1"/>
  <c r="BC311" i="1" s="1"/>
  <c r="BD311" i="1" s="1"/>
  <c r="N278" i="1"/>
  <c r="BC278" i="1" s="1"/>
  <c r="BD278" i="1" s="1"/>
  <c r="S278" i="1"/>
  <c r="S66" i="1"/>
  <c r="S124" i="1"/>
  <c r="S128" i="1"/>
  <c r="S178" i="1"/>
  <c r="S239" i="1"/>
  <c r="S310" i="1"/>
  <c r="N310" i="1"/>
  <c r="BC310" i="1" s="1"/>
  <c r="BD310" i="1" s="1"/>
  <c r="N262" i="1"/>
  <c r="BC262" i="1" s="1"/>
  <c r="BD262" i="1" s="1"/>
  <c r="S262" i="1"/>
  <c r="S319" i="1"/>
  <c r="N319" i="1"/>
  <c r="BC319" i="1" s="1"/>
  <c r="BD319" i="1" s="1"/>
  <c r="N290" i="1"/>
  <c r="BC290" i="1" s="1"/>
  <c r="BD290" i="1" s="1"/>
  <c r="S290" i="1"/>
  <c r="S303" i="1"/>
  <c r="N303" i="1"/>
  <c r="BC303" i="1" s="1"/>
  <c r="BD303" i="1" s="1"/>
  <c r="N282" i="1"/>
  <c r="BC282" i="1" s="1"/>
  <c r="BD282" i="1" s="1"/>
  <c r="S282" i="1"/>
  <c r="N279" i="1"/>
  <c r="BC279" i="1" s="1"/>
  <c r="BD279" i="1" s="1"/>
  <c r="S279" i="1"/>
  <c r="S14" i="1"/>
  <c r="S78" i="1"/>
  <c r="S97" i="1"/>
  <c r="S165" i="1"/>
  <c r="S169" i="1"/>
  <c r="S175" i="1"/>
  <c r="S284" i="1"/>
  <c r="S79" i="1"/>
  <c r="S112" i="1"/>
  <c r="S58" i="1"/>
  <c r="S88" i="1"/>
  <c r="S159" i="1"/>
  <c r="S171" i="1"/>
  <c r="N302" i="1"/>
  <c r="BC302" i="1" s="1"/>
  <c r="BD302" i="1" s="1"/>
  <c r="S302" i="1"/>
  <c r="S314" i="1"/>
  <c r="N314" i="1"/>
  <c r="BC314" i="1" s="1"/>
  <c r="BD314" i="1" s="1"/>
  <c r="N258" i="1"/>
  <c r="BC258" i="1" s="1"/>
  <c r="BD258" i="1" s="1"/>
  <c r="S258" i="1"/>
  <c r="N254" i="1"/>
  <c r="BC254" i="1" s="1"/>
  <c r="BD254" i="1" s="1"/>
  <c r="S254" i="1"/>
  <c r="N270" i="1"/>
  <c r="BC270" i="1" s="1"/>
  <c r="BD270" i="1" s="1"/>
  <c r="S270" i="1"/>
  <c r="N198" i="1"/>
  <c r="BC198" i="1" s="1"/>
  <c r="BD198" i="1" s="1"/>
  <c r="S198" i="1"/>
  <c r="S186" i="1"/>
  <c r="N186" i="1"/>
  <c r="BC186" i="1" s="1"/>
  <c r="BD186" i="1" s="1"/>
  <c r="S196" i="1"/>
  <c r="N196" i="1"/>
  <c r="BC196" i="1" s="1"/>
  <c r="BD196" i="1" s="1"/>
  <c r="S187" i="1"/>
  <c r="N187" i="1"/>
  <c r="BC187" i="1" s="1"/>
  <c r="BD187" i="1" s="1"/>
  <c r="N222" i="1"/>
  <c r="BC222" i="1" s="1"/>
  <c r="BD222" i="1" s="1"/>
  <c r="S222" i="1"/>
  <c r="N47" i="1"/>
  <c r="BC47" i="1" s="1"/>
  <c r="BD47" i="1" s="1"/>
  <c r="S47" i="1"/>
  <c r="S256" i="1"/>
  <c r="N256" i="1"/>
  <c r="BC256" i="1" s="1"/>
  <c r="BD256" i="1" s="1"/>
  <c r="S272" i="1"/>
  <c r="N272" i="1"/>
  <c r="BC272" i="1" s="1"/>
  <c r="BD272" i="1" s="1"/>
  <c r="S42" i="1"/>
  <c r="S182" i="1"/>
  <c r="S108" i="1"/>
  <c r="S194" i="1"/>
  <c r="N194" i="1"/>
  <c r="BC194" i="1" s="1"/>
  <c r="BD194" i="1" s="1"/>
  <c r="N210" i="1"/>
  <c r="BC210" i="1" s="1"/>
  <c r="BD210" i="1" s="1"/>
  <c r="S210" i="1"/>
  <c r="N217" i="1"/>
  <c r="BC217" i="1" s="1"/>
  <c r="BD217" i="1" s="1"/>
  <c r="S217" i="1"/>
  <c r="N218" i="1"/>
  <c r="BC218" i="1" s="1"/>
  <c r="BD218" i="1" s="1"/>
  <c r="S218" i="1"/>
  <c r="S234" i="1"/>
  <c r="N234" i="1"/>
  <c r="BC234" i="1" s="1"/>
  <c r="BD234" i="1" s="1"/>
  <c r="S242" i="1"/>
  <c r="N242" i="1"/>
  <c r="BC242" i="1" s="1"/>
  <c r="BD242" i="1" s="1"/>
  <c r="S226" i="1"/>
  <c r="N226" i="1"/>
  <c r="BC226" i="1" s="1"/>
  <c r="BD226" i="1" s="1"/>
  <c r="S287" i="1"/>
  <c r="N287" i="1"/>
  <c r="BC287" i="1" s="1"/>
  <c r="BD287" i="1" s="1"/>
  <c r="N283" i="1"/>
  <c r="BC283" i="1" s="1"/>
  <c r="BD283" i="1" s="1"/>
  <c r="S283" i="1"/>
  <c r="N291" i="1"/>
  <c r="BC291" i="1" s="1"/>
  <c r="BD291" i="1" s="1"/>
  <c r="S291" i="1"/>
  <c r="S252" i="1"/>
  <c r="N252" i="1"/>
  <c r="BC252" i="1" s="1"/>
  <c r="BD252" i="1" s="1"/>
  <c r="S268" i="1"/>
  <c r="N268" i="1"/>
  <c r="BC268" i="1" s="1"/>
  <c r="BD268" i="1" s="1"/>
  <c r="S299" i="1"/>
  <c r="S295" i="1"/>
  <c r="N295" i="1"/>
  <c r="BC295" i="1" s="1"/>
  <c r="BD295" i="1" s="1"/>
  <c r="S94" i="1"/>
  <c r="S63" i="1"/>
  <c r="N206" i="1"/>
  <c r="BC206" i="1" s="1"/>
  <c r="BD206" i="1" s="1"/>
  <c r="S206" i="1"/>
  <c r="S240" i="1"/>
  <c r="N240" i="1"/>
  <c r="BC240" i="1" s="1"/>
  <c r="BD240" i="1" s="1"/>
  <c r="N248" i="1"/>
  <c r="BC248" i="1" s="1"/>
  <c r="BD248" i="1" s="1"/>
  <c r="S248" i="1"/>
  <c r="S297" i="1"/>
  <c r="N297" i="1"/>
  <c r="BC297" i="1" s="1"/>
  <c r="BD297" i="1" s="1"/>
  <c r="S264" i="1"/>
  <c r="N264" i="1"/>
  <c r="BC264" i="1" s="1"/>
  <c r="BD264" i="1" s="1"/>
  <c r="S280" i="1"/>
  <c r="N280" i="1"/>
  <c r="BC280" i="1" s="1"/>
  <c r="BD280" i="1" s="1"/>
  <c r="S192" i="1"/>
  <c r="N192" i="1"/>
  <c r="BC192" i="1" s="1"/>
  <c r="BD192" i="1" s="1"/>
  <c r="S190" i="1"/>
  <c r="N190" i="1"/>
  <c r="BC190" i="1" s="1"/>
  <c r="BD190" i="1" s="1"/>
  <c r="S232" i="1"/>
  <c r="N232" i="1"/>
  <c r="BC232" i="1" s="1"/>
  <c r="BD232" i="1" s="1"/>
  <c r="N244" i="1"/>
  <c r="BC244" i="1" s="1"/>
  <c r="BD244" i="1" s="1"/>
  <c r="S244" i="1"/>
  <c r="S50" i="1"/>
  <c r="S82" i="1"/>
  <c r="S143" i="1"/>
  <c r="S151" i="1"/>
  <c r="N202" i="1"/>
  <c r="BC202" i="1" s="1"/>
  <c r="BD202" i="1" s="1"/>
  <c r="S202" i="1"/>
  <c r="S204" i="1"/>
  <c r="N204" i="1"/>
  <c r="BC204" i="1" s="1"/>
  <c r="BD204" i="1" s="1"/>
  <c r="S213" i="1"/>
  <c r="N213" i="1"/>
  <c r="BC213" i="1" s="1"/>
  <c r="BD213" i="1" s="1"/>
  <c r="N221" i="1"/>
  <c r="BC221" i="1" s="1"/>
  <c r="BD221" i="1" s="1"/>
  <c r="S221" i="1"/>
  <c r="S212" i="1"/>
  <c r="N212" i="1"/>
  <c r="BC212" i="1" s="1"/>
  <c r="BD212" i="1" s="1"/>
  <c r="S230" i="1"/>
  <c r="N230" i="1"/>
  <c r="BC230" i="1" s="1"/>
  <c r="BD230" i="1" s="1"/>
  <c r="S238" i="1"/>
  <c r="N238" i="1"/>
  <c r="BC238" i="1" s="1"/>
  <c r="BD238" i="1" s="1"/>
  <c r="S208" i="1"/>
  <c r="N208" i="1"/>
  <c r="BC208" i="1" s="1"/>
  <c r="BD208" i="1" s="1"/>
  <c r="S236" i="1"/>
  <c r="N236" i="1"/>
  <c r="BC236" i="1" s="1"/>
  <c r="BD236" i="1" s="1"/>
  <c r="S200" i="1"/>
  <c r="N200" i="1"/>
  <c r="BC200" i="1" s="1"/>
  <c r="BD200" i="1" s="1"/>
  <c r="S260" i="1"/>
  <c r="N260" i="1"/>
  <c r="BC260" i="1" s="1"/>
  <c r="BD260" i="1" s="1"/>
  <c r="S276" i="1"/>
  <c r="N276" i="1"/>
  <c r="BC276" i="1" s="1"/>
  <c r="BD276" i="1" s="1"/>
  <c r="S117" i="1"/>
  <c r="N117" i="1"/>
  <c r="BC117" i="1" s="1"/>
  <c r="BD117" i="1" s="1"/>
  <c r="N177" i="1"/>
  <c r="BC177" i="1" s="1"/>
  <c r="BD177" i="1" s="1"/>
  <c r="S177" i="1"/>
  <c r="S109" i="1"/>
  <c r="N109" i="1"/>
  <c r="BC109" i="1" s="1"/>
  <c r="BD109" i="1" s="1"/>
  <c r="S113" i="1"/>
  <c r="N113" i="1"/>
  <c r="BC113" i="1" s="1"/>
  <c r="BD113" i="1" s="1"/>
  <c r="N115" i="1"/>
  <c r="BC115" i="1" s="1"/>
  <c r="BD115" i="1" s="1"/>
  <c r="S115" i="1"/>
  <c r="S174" i="1"/>
  <c r="N174" i="1"/>
  <c r="BC174" i="1" s="1"/>
  <c r="BD174" i="1" s="1"/>
  <c r="S170" i="1"/>
  <c r="N170" i="1"/>
  <c r="BC170" i="1" s="1"/>
  <c r="BD170" i="1" s="1"/>
  <c r="S68" i="1"/>
  <c r="N68" i="1"/>
  <c r="BC68" i="1" s="1"/>
  <c r="BD68" i="1" s="1"/>
  <c r="S76" i="1"/>
  <c r="N76" i="1"/>
  <c r="BC76" i="1" s="1"/>
  <c r="BD76" i="1" s="1"/>
  <c r="S84" i="1"/>
  <c r="N84" i="1"/>
  <c r="BC84" i="1" s="1"/>
  <c r="BD84" i="1" s="1"/>
  <c r="S85" i="1"/>
  <c r="N85" i="1"/>
  <c r="BC85" i="1" s="1"/>
  <c r="BD85" i="1" s="1"/>
  <c r="N87" i="1"/>
  <c r="BC87" i="1" s="1"/>
  <c r="BD87" i="1" s="1"/>
  <c r="S87" i="1"/>
  <c r="N181" i="1"/>
  <c r="BC181" i="1" s="1"/>
  <c r="BD181" i="1" s="1"/>
  <c r="S181" i="1"/>
  <c r="S138" i="1"/>
  <c r="N138" i="1"/>
  <c r="BC138" i="1" s="1"/>
  <c r="BD138" i="1" s="1"/>
  <c r="S154" i="1"/>
  <c r="N154" i="1"/>
  <c r="BC154" i="1" s="1"/>
  <c r="BD154" i="1" s="1"/>
  <c r="S166" i="1"/>
  <c r="N166" i="1"/>
  <c r="BC166" i="1" s="1"/>
  <c r="BD166" i="1" s="1"/>
  <c r="S57" i="1"/>
  <c r="N57" i="1"/>
  <c r="BC57" i="1" s="1"/>
  <c r="BD57" i="1" s="1"/>
  <c r="S95" i="1"/>
  <c r="N95" i="1"/>
  <c r="BC95" i="1" s="1"/>
  <c r="BD95" i="1" s="1"/>
  <c r="S105" i="1"/>
  <c r="N105" i="1"/>
  <c r="BC105" i="1" s="1"/>
  <c r="BD105" i="1" s="1"/>
  <c r="S33" i="1"/>
  <c r="N33" i="1"/>
  <c r="BC33" i="1" s="1"/>
  <c r="BD33" i="1" s="1"/>
  <c r="S30" i="1"/>
  <c r="N30" i="1"/>
  <c r="BC30" i="1" s="1"/>
  <c r="BD30" i="1" s="1"/>
  <c r="N48" i="1"/>
  <c r="BC48" i="1" s="1"/>
  <c r="BD48" i="1" s="1"/>
  <c r="S48" i="1"/>
  <c r="S56" i="1"/>
  <c r="N56" i="1"/>
  <c r="BC56" i="1" s="1"/>
  <c r="BD56" i="1" s="1"/>
  <c r="S64" i="1"/>
  <c r="N64" i="1"/>
  <c r="BC64" i="1" s="1"/>
  <c r="BD64" i="1" s="1"/>
  <c r="S72" i="1"/>
  <c r="N72" i="1"/>
  <c r="BC72" i="1" s="1"/>
  <c r="BD72" i="1" s="1"/>
  <c r="S80" i="1"/>
  <c r="N80" i="1"/>
  <c r="BC80" i="1" s="1"/>
  <c r="BD80" i="1" s="1"/>
  <c r="S61" i="1"/>
  <c r="N61" i="1"/>
  <c r="BC61" i="1" s="1"/>
  <c r="BD61" i="1" s="1"/>
  <c r="S77" i="1"/>
  <c r="N77" i="1"/>
  <c r="BC77" i="1" s="1"/>
  <c r="BD77" i="1" s="1"/>
  <c r="S111" i="1"/>
  <c r="N111" i="1"/>
  <c r="BC111" i="1" s="1"/>
  <c r="BD111" i="1" s="1"/>
  <c r="S122" i="1"/>
  <c r="N122" i="1"/>
  <c r="BC122" i="1" s="1"/>
  <c r="BD122" i="1" s="1"/>
  <c r="S134" i="1"/>
  <c r="N134" i="1"/>
  <c r="BC134" i="1" s="1"/>
  <c r="BD134" i="1" s="1"/>
  <c r="S142" i="1"/>
  <c r="N142" i="1"/>
  <c r="BC142" i="1" s="1"/>
  <c r="BD142" i="1" s="1"/>
  <c r="S150" i="1"/>
  <c r="N150" i="1"/>
  <c r="BC150" i="1" s="1"/>
  <c r="BD150" i="1" s="1"/>
  <c r="S162" i="1"/>
  <c r="N162" i="1"/>
  <c r="BC162" i="1" s="1"/>
  <c r="BD162" i="1" s="1"/>
  <c r="S65" i="1"/>
  <c r="N65" i="1"/>
  <c r="BC65" i="1" s="1"/>
  <c r="BD65" i="1" s="1"/>
  <c r="S81" i="1"/>
  <c r="N81" i="1"/>
  <c r="BC81" i="1" s="1"/>
  <c r="BD81" i="1" s="1"/>
  <c r="S60" i="1"/>
  <c r="N60" i="1"/>
  <c r="BC60" i="1" s="1"/>
  <c r="BD60" i="1" s="1"/>
  <c r="S69" i="1"/>
  <c r="N69" i="1"/>
  <c r="BC69" i="1" s="1"/>
  <c r="BD69" i="1" s="1"/>
  <c r="S130" i="1"/>
  <c r="N130" i="1"/>
  <c r="BC130" i="1" s="1"/>
  <c r="BD130" i="1" s="1"/>
  <c r="S146" i="1"/>
  <c r="N146" i="1"/>
  <c r="BC146" i="1" s="1"/>
  <c r="BD146" i="1" s="1"/>
  <c r="S73" i="1"/>
  <c r="N73" i="1"/>
  <c r="BC73" i="1" s="1"/>
  <c r="BD73" i="1" s="1"/>
  <c r="S179" i="1"/>
  <c r="N179" i="1"/>
  <c r="BC179" i="1" s="1"/>
  <c r="BD179" i="1" s="1"/>
  <c r="S41" i="1"/>
  <c r="N41" i="1"/>
  <c r="BC41" i="1" s="1"/>
  <c r="BD41" i="1" s="1"/>
  <c r="S38" i="1"/>
  <c r="N38" i="1"/>
  <c r="BC38" i="1" s="1"/>
  <c r="BD38" i="1" s="1"/>
  <c r="N52" i="1"/>
  <c r="BC52" i="1" s="1"/>
  <c r="BD52" i="1" s="1"/>
  <c r="S52" i="1"/>
  <c r="S29" i="1"/>
  <c r="N29" i="1"/>
  <c r="BC29" i="1" s="1"/>
  <c r="BD29" i="1" s="1"/>
  <c r="S37" i="1"/>
  <c r="N37" i="1"/>
  <c r="BC37" i="1" s="1"/>
  <c r="BD37" i="1" s="1"/>
  <c r="N45" i="1"/>
  <c r="BC45" i="1" s="1"/>
  <c r="BD45" i="1" s="1"/>
  <c r="S45" i="1"/>
  <c r="S34" i="1"/>
  <c r="N34" i="1"/>
  <c r="BC34" i="1" s="1"/>
  <c r="BD34" i="1" s="1"/>
  <c r="S91" i="1"/>
  <c r="N91" i="1"/>
  <c r="BC91" i="1" s="1"/>
  <c r="BD91" i="1" s="1"/>
  <c r="N99" i="1"/>
  <c r="BC99" i="1" s="1"/>
  <c r="BD99" i="1" s="1"/>
  <c r="S99" i="1"/>
  <c r="S101" i="1"/>
  <c r="N101" i="1"/>
  <c r="BC101" i="1" s="1"/>
  <c r="BD101" i="1" s="1"/>
  <c r="S107" i="1"/>
  <c r="N107" i="1"/>
  <c r="BC107" i="1" s="1"/>
  <c r="BD107" i="1" s="1"/>
  <c r="S46" i="1"/>
  <c r="N46" i="1"/>
  <c r="BC46" i="1" s="1"/>
  <c r="BD46" i="1" s="1"/>
  <c r="S93" i="1"/>
  <c r="N93" i="1"/>
  <c r="BC93" i="1" s="1"/>
  <c r="BD93" i="1" s="1"/>
  <c r="N103" i="1"/>
  <c r="BC103" i="1" s="1"/>
  <c r="BD103" i="1" s="1"/>
  <c r="S103" i="1"/>
  <c r="S183" i="1"/>
  <c r="N183" i="1"/>
  <c r="BC183" i="1" s="1"/>
  <c r="BD183" i="1" s="1"/>
  <c r="S54" i="1"/>
  <c r="S126" i="1"/>
  <c r="N126" i="1"/>
  <c r="BC126" i="1" s="1"/>
  <c r="BD126" i="1" s="1"/>
  <c r="S89" i="1"/>
  <c r="N89" i="1"/>
  <c r="BC89" i="1" s="1"/>
  <c r="BD89" i="1" s="1"/>
  <c r="S158" i="1"/>
  <c r="N158" i="1"/>
  <c r="BC158" i="1" s="1"/>
  <c r="BD158" i="1" s="1"/>
  <c r="S6" i="1"/>
  <c r="S27" i="1"/>
  <c r="S8" i="1"/>
  <c r="S10" i="1"/>
  <c r="S26" i="1"/>
  <c r="S12" i="1"/>
  <c r="S22" i="1"/>
  <c r="S25" i="1"/>
  <c r="N25" i="1"/>
  <c r="BC25" i="1" s="1"/>
  <c r="BD25" i="1" s="1"/>
  <c r="S13" i="1"/>
  <c r="N13" i="1"/>
  <c r="BC13" i="1" s="1"/>
  <c r="BD13" i="1" s="1"/>
  <c r="S19" i="1"/>
  <c r="N19" i="1"/>
  <c r="BC19" i="1" s="1"/>
  <c r="BD19" i="1" s="1"/>
  <c r="S20" i="1"/>
  <c r="S7" i="1"/>
  <c r="N7" i="1"/>
  <c r="BC7" i="1" s="1"/>
  <c r="BD7" i="1" s="1"/>
  <c r="S5" i="1"/>
  <c r="N5" i="1"/>
  <c r="BC5" i="1" s="1"/>
  <c r="BD5" i="1" s="1"/>
  <c r="S9" i="1"/>
  <c r="N9" i="1"/>
  <c r="BC9" i="1" s="1"/>
  <c r="BD9" i="1" s="1"/>
  <c r="S17" i="1"/>
  <c r="N17" i="1"/>
  <c r="BC17" i="1" s="1"/>
  <c r="BD17" i="1" s="1"/>
  <c r="S16" i="1"/>
  <c r="S18" i="1"/>
  <c r="S23" i="1"/>
  <c r="N23" i="1"/>
  <c r="BC23" i="1" s="1"/>
  <c r="BD23" i="1" s="1"/>
  <c r="S15" i="1"/>
  <c r="N15" i="1"/>
  <c r="BC15" i="1" s="1"/>
  <c r="BD15" i="1" s="1"/>
  <c r="S24" i="1"/>
  <c r="S21" i="1"/>
  <c r="N21" i="1"/>
  <c r="BC21" i="1" s="1"/>
  <c r="BD21" i="1" s="1"/>
  <c r="S4" i="1"/>
  <c r="AZ383" i="1" l="1"/>
  <c r="CD383" i="1"/>
  <c r="AZ379" i="1"/>
  <c r="CD379" i="1"/>
  <c r="AZ462" i="1"/>
  <c r="CD462" i="1"/>
  <c r="AZ457" i="1"/>
  <c r="CD457" i="1"/>
  <c r="AZ461" i="1"/>
  <c r="CD461" i="1"/>
  <c r="AZ352" i="1"/>
  <c r="CD352" i="1"/>
  <c r="AZ329" i="1"/>
  <c r="CD329" i="1"/>
  <c r="AZ320" i="1"/>
  <c r="CD320" i="1"/>
  <c r="AZ281" i="1"/>
  <c r="CD281" i="1"/>
  <c r="AZ446" i="1"/>
  <c r="CD446" i="1"/>
  <c r="AZ425" i="1"/>
  <c r="CD425" i="1"/>
  <c r="AZ116" i="1"/>
  <c r="CD116" i="1"/>
  <c r="AZ307" i="1"/>
  <c r="CD307" i="1"/>
  <c r="AZ406" i="1"/>
  <c r="CD406" i="1"/>
  <c r="AZ259" i="1"/>
  <c r="CD259" i="1"/>
  <c r="AZ227" i="1"/>
  <c r="CD227" i="1"/>
  <c r="AZ309" i="1"/>
  <c r="CD309" i="1"/>
  <c r="AZ440" i="1"/>
  <c r="CD440" i="1"/>
  <c r="AZ358" i="1"/>
  <c r="CD358" i="1"/>
  <c r="AZ53" i="1"/>
  <c r="CD53" i="1"/>
  <c r="AZ102" i="1"/>
  <c r="CD102" i="1"/>
  <c r="AZ243" i="1"/>
  <c r="CD243" i="1"/>
  <c r="AZ304" i="1"/>
  <c r="CD304" i="1"/>
  <c r="AZ172" i="1"/>
  <c r="CD172" i="1"/>
  <c r="AZ78" i="1"/>
  <c r="CD78" i="1"/>
  <c r="AZ235" i="1"/>
  <c r="CD235" i="1"/>
  <c r="AZ155" i="1"/>
  <c r="CD155" i="1"/>
  <c r="AZ245" i="1"/>
  <c r="CD245" i="1"/>
  <c r="AZ108" i="1"/>
  <c r="CD108" i="1"/>
  <c r="AZ92" i="1"/>
  <c r="CD92" i="1"/>
  <c r="AZ74" i="1"/>
  <c r="CD74" i="1"/>
  <c r="AZ90" i="1"/>
  <c r="CD90" i="1"/>
  <c r="AZ228" i="1"/>
  <c r="CD228" i="1"/>
  <c r="AZ50" i="1"/>
  <c r="CD50" i="1"/>
  <c r="AZ27" i="1"/>
  <c r="CD27" i="1"/>
  <c r="AZ26" i="1"/>
  <c r="CD26" i="1"/>
  <c r="AZ18" i="1"/>
  <c r="CD18" i="1"/>
  <c r="AZ14" i="1"/>
  <c r="CD14" i="1"/>
  <c r="AZ24" i="1"/>
  <c r="CD24" i="1"/>
  <c r="AZ125" i="1"/>
  <c r="CD125" i="1"/>
  <c r="AZ349" i="1"/>
  <c r="CD349" i="1"/>
  <c r="AZ188" i="1"/>
  <c r="CD188" i="1"/>
  <c r="AZ341" i="1"/>
  <c r="CD341" i="1"/>
  <c r="AZ273" i="1"/>
  <c r="CD273" i="1"/>
  <c r="AZ167" i="1"/>
  <c r="CD167" i="1"/>
  <c r="AZ178" i="1"/>
  <c r="CD178" i="1"/>
  <c r="AZ124" i="1"/>
  <c r="CD124" i="1"/>
  <c r="AZ6" i="1"/>
  <c r="CD6" i="1"/>
  <c r="AZ16" i="1"/>
  <c r="CD16" i="1"/>
  <c r="AZ417" i="1"/>
  <c r="CD417" i="1"/>
  <c r="AZ476" i="1"/>
  <c r="CD476" i="1"/>
  <c r="AZ137" i="1"/>
  <c r="CD137" i="1"/>
  <c r="AZ219" i="1"/>
  <c r="CD219" i="1"/>
  <c r="AZ439" i="1"/>
  <c r="CD439" i="1"/>
  <c r="AZ448" i="1"/>
  <c r="CD448" i="1"/>
  <c r="AZ418" i="1"/>
  <c r="CD418" i="1"/>
  <c r="AZ445" i="1"/>
  <c r="CD445" i="1"/>
  <c r="AZ454" i="1"/>
  <c r="CD454" i="1"/>
  <c r="AZ293" i="1"/>
  <c r="CD293" i="1"/>
  <c r="AZ118" i="1"/>
  <c r="CD118" i="1"/>
  <c r="AZ237" i="1"/>
  <c r="CD237" i="1"/>
  <c r="AZ441" i="1"/>
  <c r="CD441" i="1"/>
  <c r="AZ437" i="1"/>
  <c r="CD437" i="1"/>
  <c r="AZ59" i="1"/>
  <c r="CD59" i="1"/>
  <c r="AZ337" i="1"/>
  <c r="CD337" i="1"/>
  <c r="AZ354" i="1"/>
  <c r="CD354" i="1"/>
  <c r="AZ100" i="1"/>
  <c r="CD100" i="1"/>
  <c r="AZ49" i="1"/>
  <c r="CD49" i="1"/>
  <c r="AZ247" i="1"/>
  <c r="CD247" i="1"/>
  <c r="AZ123" i="1"/>
  <c r="CD123" i="1"/>
  <c r="AZ35" i="1"/>
  <c r="CD35" i="1"/>
  <c r="AZ114" i="1"/>
  <c r="CD114" i="1"/>
  <c r="AZ70" i="1"/>
  <c r="CD70" i="1"/>
  <c r="AZ195" i="1"/>
  <c r="CD195" i="1"/>
  <c r="AZ223" i="1"/>
  <c r="CD223" i="1"/>
  <c r="AZ63" i="1"/>
  <c r="CD63" i="1"/>
  <c r="AZ149" i="1"/>
  <c r="CD149" i="1"/>
  <c r="AZ128" i="1"/>
  <c r="CD128" i="1"/>
  <c r="AZ106" i="1"/>
  <c r="CD106" i="1"/>
  <c r="AZ42" i="1"/>
  <c r="CD42" i="1"/>
  <c r="AZ409" i="1"/>
  <c r="CD409" i="1"/>
  <c r="AZ469" i="1"/>
  <c r="CD469" i="1"/>
  <c r="AZ331" i="1"/>
  <c r="CD331" i="1"/>
  <c r="AZ366" i="1"/>
  <c r="CD366" i="1"/>
  <c r="AZ399" i="1"/>
  <c r="CD399" i="1"/>
  <c r="AZ141" i="1"/>
  <c r="CD141" i="1"/>
  <c r="AZ391" i="1"/>
  <c r="CD391" i="1"/>
  <c r="AZ255" i="1"/>
  <c r="CD255" i="1"/>
  <c r="AZ86" i="1"/>
  <c r="CD86" i="1"/>
  <c r="AZ152" i="1"/>
  <c r="CD152" i="1"/>
  <c r="AZ477" i="1"/>
  <c r="CD477" i="1"/>
  <c r="AZ464" i="1"/>
  <c r="CD464" i="1"/>
  <c r="AZ438" i="1"/>
  <c r="CD438" i="1"/>
  <c r="AZ473" i="1"/>
  <c r="CD473" i="1"/>
  <c r="AZ471" i="1"/>
  <c r="CD471" i="1"/>
  <c r="AZ214" i="1"/>
  <c r="CD214" i="1"/>
  <c r="AZ402" i="1"/>
  <c r="CD402" i="1"/>
  <c r="AZ321" i="1"/>
  <c r="CD321" i="1"/>
  <c r="AZ356" i="1"/>
  <c r="CD356" i="1"/>
  <c r="AZ405" i="1"/>
  <c r="CD405" i="1"/>
  <c r="AZ277" i="1"/>
  <c r="CD277" i="1"/>
  <c r="AZ197" i="1"/>
  <c r="CD197" i="1"/>
  <c r="AZ355" i="1"/>
  <c r="CD355" i="1"/>
  <c r="AZ345" i="1"/>
  <c r="CD345" i="1"/>
  <c r="AZ413" i="1"/>
  <c r="CD413" i="1"/>
  <c r="AZ225" i="1"/>
  <c r="CD225" i="1"/>
  <c r="AZ308" i="1"/>
  <c r="CD308" i="1"/>
  <c r="AZ369" i="1"/>
  <c r="CD369" i="1"/>
  <c r="AZ444" i="1"/>
  <c r="CD444" i="1"/>
  <c r="AZ428" i="1"/>
  <c r="CD428" i="1"/>
  <c r="AZ153" i="1"/>
  <c r="CD153" i="1"/>
  <c r="AZ275" i="1"/>
  <c r="CD275" i="1"/>
  <c r="AZ211" i="1"/>
  <c r="CD211" i="1"/>
  <c r="AZ312" i="1"/>
  <c r="CD312" i="1"/>
  <c r="AZ173" i="1"/>
  <c r="CD173" i="1"/>
  <c r="AZ144" i="1"/>
  <c r="CD144" i="1"/>
  <c r="AZ120" i="1"/>
  <c r="CD120" i="1"/>
  <c r="AZ285" i="1"/>
  <c r="CD285" i="1"/>
  <c r="AZ191" i="1"/>
  <c r="CD191" i="1"/>
  <c r="AZ88" i="1"/>
  <c r="CD88" i="1"/>
  <c r="AZ164" i="1"/>
  <c r="CD164" i="1"/>
  <c r="AZ110" i="1"/>
  <c r="CD110" i="1"/>
  <c r="AZ131" i="1"/>
  <c r="CD131" i="1"/>
  <c r="AZ71" i="1"/>
  <c r="CD71" i="1"/>
  <c r="AZ8" i="1"/>
  <c r="CD8" i="1"/>
  <c r="AZ479" i="1"/>
  <c r="CD479" i="1"/>
  <c r="AZ467" i="1"/>
  <c r="CD467" i="1"/>
  <c r="AZ336" i="1"/>
  <c r="CD336" i="1"/>
  <c r="AZ205" i="1"/>
  <c r="CD205" i="1"/>
  <c r="AZ442" i="1"/>
  <c r="CD442" i="1"/>
  <c r="AZ429" i="1"/>
  <c r="CD429" i="1"/>
  <c r="AZ201" i="1"/>
  <c r="CD201" i="1"/>
  <c r="AZ83" i="1"/>
  <c r="CD83" i="1"/>
  <c r="AZ32" i="1"/>
  <c r="CD32" i="1"/>
  <c r="AZ284" i="1"/>
  <c r="CD284" i="1"/>
  <c r="AZ94" i="1"/>
  <c r="CD94" i="1"/>
  <c r="AZ387" i="1"/>
  <c r="CD387" i="1"/>
  <c r="AZ371" i="1"/>
  <c r="CD371" i="1"/>
  <c r="AZ251" i="1"/>
  <c r="CD251" i="1"/>
  <c r="AZ478" i="1"/>
  <c r="CD478" i="1"/>
  <c r="AZ472" i="1"/>
  <c r="CD472" i="1"/>
  <c r="AZ468" i="1"/>
  <c r="CD468" i="1"/>
  <c r="AZ325" i="1"/>
  <c r="CD325" i="1"/>
  <c r="AZ465" i="1"/>
  <c r="CD465" i="1"/>
  <c r="AZ233" i="1"/>
  <c r="CD233" i="1"/>
  <c r="AZ365" i="1"/>
  <c r="CD365" i="1"/>
  <c r="AZ133" i="1"/>
  <c r="CD133" i="1"/>
  <c r="AZ398" i="1"/>
  <c r="CD398" i="1"/>
  <c r="AZ51" i="1"/>
  <c r="CD51" i="1"/>
  <c r="AZ359" i="1"/>
  <c r="CD359" i="1"/>
  <c r="AZ434" i="1"/>
  <c r="CD434" i="1"/>
  <c r="AZ426" i="1"/>
  <c r="CD426" i="1"/>
  <c r="AZ121" i="1"/>
  <c r="CD121" i="1"/>
  <c r="AZ189" i="1"/>
  <c r="CD189" i="1"/>
  <c r="AZ328" i="1"/>
  <c r="CD328" i="1"/>
  <c r="AZ432" i="1"/>
  <c r="CD432" i="1"/>
  <c r="AZ347" i="1"/>
  <c r="CD347" i="1"/>
  <c r="AZ75" i="1"/>
  <c r="CD75" i="1"/>
  <c r="AZ298" i="1"/>
  <c r="CD298" i="1"/>
  <c r="AZ193" i="1"/>
  <c r="CD193" i="1"/>
  <c r="AZ180" i="1"/>
  <c r="CD180" i="1"/>
  <c r="AZ370" i="1"/>
  <c r="CD370" i="1"/>
  <c r="AZ127" i="1"/>
  <c r="CD127" i="1"/>
  <c r="AZ169" i="1"/>
  <c r="CD169" i="1"/>
  <c r="AZ185" i="1"/>
  <c r="CD185" i="1"/>
  <c r="AZ175" i="1"/>
  <c r="CD175" i="1"/>
  <c r="AZ135" i="1"/>
  <c r="CD135" i="1"/>
  <c r="AZ171" i="1"/>
  <c r="CD171" i="1"/>
  <c r="AZ36" i="1"/>
  <c r="CD36" i="1"/>
  <c r="AZ119" i="1"/>
  <c r="CD119" i="1"/>
  <c r="AZ43" i="1"/>
  <c r="CD43" i="1"/>
  <c r="AZ11" i="1"/>
  <c r="CD11" i="1"/>
  <c r="AZ12" i="1"/>
  <c r="CD12" i="1"/>
  <c r="AZ10" i="1"/>
  <c r="CD10" i="1"/>
  <c r="AZ28" i="1"/>
  <c r="CD28" i="1"/>
  <c r="AZ419" i="1"/>
  <c r="CD419" i="1"/>
  <c r="AZ300" i="1"/>
  <c r="CD300" i="1"/>
  <c r="AZ339" i="1"/>
  <c r="CD339" i="1"/>
  <c r="AZ301" i="1"/>
  <c r="CD301" i="1"/>
  <c r="AZ157" i="1"/>
  <c r="CD157" i="1"/>
  <c r="AZ229" i="1"/>
  <c r="CD229" i="1"/>
  <c r="AZ348" i="1"/>
  <c r="CD348" i="1"/>
  <c r="AZ184" i="1"/>
  <c r="CD184" i="1"/>
  <c r="AZ139" i="1"/>
  <c r="CD139" i="1"/>
  <c r="AZ165" i="1"/>
  <c r="CD165" i="1"/>
  <c r="AZ58" i="1"/>
  <c r="CD58" i="1"/>
  <c r="AZ66" i="1"/>
  <c r="CD66" i="1"/>
  <c r="AZ20" i="1"/>
  <c r="CD20" i="1"/>
  <c r="AZ480" i="1"/>
  <c r="CD480" i="1"/>
  <c r="AZ452" i="1"/>
  <c r="CD452" i="1"/>
  <c r="AZ363" i="1"/>
  <c r="CD363" i="1"/>
  <c r="AZ475" i="1"/>
  <c r="CD475" i="1"/>
  <c r="AZ265" i="1"/>
  <c r="CD265" i="1"/>
  <c r="AZ410" i="1"/>
  <c r="CD410" i="1"/>
  <c r="AZ44" i="1"/>
  <c r="CD44" i="1"/>
  <c r="AZ340" i="1"/>
  <c r="CD340" i="1"/>
  <c r="AZ435" i="1"/>
  <c r="CD435" i="1"/>
  <c r="AZ163" i="1"/>
  <c r="CD163" i="1"/>
  <c r="AZ250" i="1"/>
  <c r="CD250" i="1"/>
  <c r="AZ443" i="1"/>
  <c r="CD443" i="1"/>
  <c r="AZ424" i="1"/>
  <c r="CD424" i="1"/>
  <c r="AZ414" i="1"/>
  <c r="CD414" i="1"/>
  <c r="AZ305" i="1"/>
  <c r="CD305" i="1"/>
  <c r="AZ317" i="1"/>
  <c r="CD317" i="1"/>
  <c r="AZ203" i="1"/>
  <c r="CD203" i="1"/>
  <c r="AZ344" i="1"/>
  <c r="CD344" i="1"/>
  <c r="AZ207" i="1"/>
  <c r="CD207" i="1"/>
  <c r="AZ231" i="1"/>
  <c r="CD231" i="1"/>
  <c r="AZ176" i="1"/>
  <c r="CD176" i="1"/>
  <c r="AZ267" i="1"/>
  <c r="CD267" i="1"/>
  <c r="AZ289" i="1"/>
  <c r="CD289" i="1"/>
  <c r="AZ151" i="1"/>
  <c r="CD151" i="1"/>
  <c r="AZ79" i="1"/>
  <c r="CD79" i="1"/>
  <c r="AZ148" i="1"/>
  <c r="CD148" i="1"/>
  <c r="AZ39" i="1"/>
  <c r="CD39" i="1"/>
  <c r="AZ82" i="1"/>
  <c r="CD82" i="1"/>
  <c r="AZ332" i="1"/>
  <c r="CD332" i="1"/>
  <c r="AZ395" i="1"/>
  <c r="CD395" i="1"/>
  <c r="AZ333" i="1"/>
  <c r="CD333" i="1"/>
  <c r="AZ271" i="1"/>
  <c r="CD271" i="1"/>
  <c r="AZ360" i="1"/>
  <c r="CD360" i="1"/>
  <c r="AZ296" i="1"/>
  <c r="CD296" i="1"/>
  <c r="AZ362" i="1"/>
  <c r="CD362" i="1"/>
  <c r="AZ220" i="1"/>
  <c r="CD220" i="1"/>
  <c r="AZ104" i="1"/>
  <c r="CD104" i="1"/>
  <c r="AZ156" i="1"/>
  <c r="CD156" i="1"/>
  <c r="AZ422" i="1"/>
  <c r="CD422" i="1"/>
  <c r="AZ456" i="1"/>
  <c r="CD456" i="1"/>
  <c r="AZ129" i="1"/>
  <c r="CD129" i="1"/>
  <c r="AZ460" i="1"/>
  <c r="CD460" i="1"/>
  <c r="AZ168" i="1"/>
  <c r="CD168" i="1"/>
  <c r="AZ431" i="1"/>
  <c r="CD431" i="1"/>
  <c r="AZ450" i="1"/>
  <c r="CD450" i="1"/>
  <c r="AZ224" i="1"/>
  <c r="CD224" i="1"/>
  <c r="AZ313" i="1"/>
  <c r="CD313" i="1"/>
  <c r="AZ145" i="1"/>
  <c r="CD145" i="1"/>
  <c r="AZ199" i="1"/>
  <c r="CD199" i="1"/>
  <c r="AZ433" i="1"/>
  <c r="CD433" i="1"/>
  <c r="AZ403" i="1"/>
  <c r="CD403" i="1"/>
  <c r="AZ257" i="1"/>
  <c r="CD257" i="1"/>
  <c r="AZ316" i="1"/>
  <c r="CD316" i="1"/>
  <c r="AZ377" i="1"/>
  <c r="CD377" i="1"/>
  <c r="AZ335" i="1"/>
  <c r="CD335" i="1"/>
  <c r="AZ436" i="1"/>
  <c r="CD436" i="1"/>
  <c r="AZ373" i="1"/>
  <c r="CD373" i="1"/>
  <c r="AZ241" i="1"/>
  <c r="CD241" i="1"/>
  <c r="AZ132" i="1"/>
  <c r="CD132" i="1"/>
  <c r="AZ55" i="1"/>
  <c r="CD55" i="1"/>
  <c r="AZ161" i="1"/>
  <c r="CD161" i="1"/>
  <c r="AZ62" i="1"/>
  <c r="CD62" i="1"/>
  <c r="AZ323" i="1"/>
  <c r="CD323" i="1"/>
  <c r="AZ378" i="1"/>
  <c r="CD378" i="1"/>
  <c r="AZ239" i="1"/>
  <c r="CD239" i="1"/>
  <c r="AZ136" i="1"/>
  <c r="CD136" i="1"/>
  <c r="AZ249" i="1"/>
  <c r="CD249" i="1"/>
  <c r="AZ31" i="1"/>
  <c r="CD31" i="1"/>
  <c r="AZ216" i="1"/>
  <c r="CD216" i="1"/>
  <c r="AZ140" i="1"/>
  <c r="CD140" i="1"/>
  <c r="AZ182" i="1"/>
  <c r="CD182" i="1"/>
  <c r="AZ143" i="1"/>
  <c r="CD143" i="1"/>
  <c r="AZ299" i="1"/>
  <c r="CD299" i="1"/>
  <c r="AZ98" i="1"/>
  <c r="CD98" i="1"/>
  <c r="AZ40" i="1"/>
  <c r="CD40" i="1"/>
  <c r="AZ54" i="1"/>
  <c r="CD54" i="1"/>
  <c r="AZ22" i="1"/>
  <c r="CD22" i="1"/>
  <c r="AZ458" i="1"/>
  <c r="CD458" i="1"/>
  <c r="AZ324" i="1"/>
  <c r="CD324" i="1"/>
  <c r="AZ246" i="1"/>
  <c r="CD246" i="1"/>
  <c r="AZ261" i="1"/>
  <c r="CD261" i="1"/>
  <c r="AZ367" i="1"/>
  <c r="CD367" i="1"/>
  <c r="AZ147" i="1"/>
  <c r="CD147" i="1"/>
  <c r="AZ374" i="1"/>
  <c r="CD374" i="1"/>
  <c r="AZ160" i="1"/>
  <c r="CD160" i="1"/>
  <c r="AZ292" i="1"/>
  <c r="CD292" i="1"/>
  <c r="AZ112" i="1"/>
  <c r="CD112" i="1"/>
  <c r="AZ159" i="1"/>
  <c r="CD159" i="1"/>
  <c r="AZ96" i="1"/>
  <c r="CD96" i="1"/>
  <c r="AZ97" i="1"/>
  <c r="CD97" i="1"/>
  <c r="AZ4" i="1"/>
  <c r="CD4" i="1"/>
  <c r="BF4" i="1"/>
  <c r="G23" i="2" s="1"/>
  <c r="T15" i="1"/>
  <c r="T93" i="1"/>
  <c r="T38" i="1"/>
  <c r="T56" i="1"/>
  <c r="T87" i="1"/>
  <c r="T244" i="1"/>
  <c r="T206" i="1"/>
  <c r="T196" i="1"/>
  <c r="T380" i="1"/>
  <c r="T334" i="1"/>
  <c r="U334" i="1" s="1"/>
  <c r="CG334" i="1" s="1"/>
  <c r="T459" i="1"/>
  <c r="T466" i="1"/>
  <c r="T5" i="1"/>
  <c r="T57" i="1"/>
  <c r="T202" i="1"/>
  <c r="T226" i="1"/>
  <c r="T194" i="1"/>
  <c r="T279" i="1"/>
  <c r="U279" i="1" s="1"/>
  <c r="CG279" i="1" s="1"/>
  <c r="T357" i="1"/>
  <c r="T215" i="1"/>
  <c r="T423" i="1"/>
  <c r="T183" i="1"/>
  <c r="T29" i="1"/>
  <c r="T213" i="1"/>
  <c r="T386" i="1"/>
  <c r="T407" i="1"/>
  <c r="T447" i="1"/>
  <c r="T13" i="1"/>
  <c r="T122" i="1"/>
  <c r="T85" i="1"/>
  <c r="T232" i="1"/>
  <c r="T252" i="1"/>
  <c r="T306" i="1"/>
  <c r="T416" i="1"/>
  <c r="T181" i="1"/>
  <c r="T276" i="1"/>
  <c r="T266" i="1"/>
  <c r="T343" i="1"/>
  <c r="T375" i="1"/>
  <c r="T463" i="1"/>
  <c r="T394" i="1"/>
  <c r="T126" i="1"/>
  <c r="T146" i="1"/>
  <c r="T69" i="1"/>
  <c r="T72" i="1"/>
  <c r="T113" i="1"/>
  <c r="T256" i="1"/>
  <c r="T319" i="1"/>
  <c r="T286" i="1"/>
  <c r="T330" i="1"/>
  <c r="T361" i="1"/>
  <c r="T389" i="1"/>
  <c r="T21" i="1"/>
  <c r="T17" i="1"/>
  <c r="T154" i="1"/>
  <c r="T76" i="1"/>
  <c r="T297" i="1"/>
  <c r="T198" i="1"/>
  <c r="T346" i="1"/>
  <c r="T393" i="1"/>
  <c r="T430" i="1"/>
  <c r="T37" i="1"/>
  <c r="T73" i="1"/>
  <c r="T130" i="1"/>
  <c r="T65" i="1"/>
  <c r="T64" i="1"/>
  <c r="T177" i="1"/>
  <c r="T200" i="1"/>
  <c r="T208" i="1"/>
  <c r="U208" i="1" s="1"/>
  <c r="CG208" i="1" s="1"/>
  <c r="T230" i="1"/>
  <c r="T217" i="1"/>
  <c r="T187" i="1"/>
  <c r="T9" i="1"/>
  <c r="T7" i="1"/>
  <c r="T25" i="1"/>
  <c r="T46" i="1"/>
  <c r="T99" i="1"/>
  <c r="T52" i="1"/>
  <c r="T61" i="1"/>
  <c r="T84" i="1"/>
  <c r="T68" i="1"/>
  <c r="T117" i="1"/>
  <c r="T264" i="1"/>
  <c r="T295" i="1"/>
  <c r="T287" i="1"/>
  <c r="T242" i="1"/>
  <c r="T270" i="1"/>
  <c r="T282" i="1"/>
  <c r="T290" i="1"/>
  <c r="T294" i="1"/>
  <c r="T338" i="1"/>
  <c r="T326" i="1"/>
  <c r="T381" i="1"/>
  <c r="T412" i="1"/>
  <c r="T404" i="1"/>
  <c r="T396" i="1"/>
  <c r="T400" i="1"/>
  <c r="T474" i="1"/>
  <c r="T253" i="1"/>
  <c r="T47" i="1"/>
  <c r="T262" i="1"/>
  <c r="T236" i="1"/>
  <c r="T421" i="1"/>
  <c r="T258" i="1"/>
  <c r="T302" i="1"/>
  <c r="T179" i="1"/>
  <c r="T81" i="1"/>
  <c r="T288" i="1"/>
  <c r="T89" i="1"/>
  <c r="T80" i="1"/>
  <c r="T408" i="1"/>
  <c r="U340" i="1"/>
  <c r="CG340" i="1" s="1"/>
  <c r="T190" i="1"/>
  <c r="T384" i="1"/>
  <c r="U369" i="1"/>
  <c r="CG369" i="1" s="1"/>
  <c r="AY4" i="1"/>
  <c r="G14" i="2" s="1"/>
  <c r="T238" i="1"/>
  <c r="T221" i="1"/>
  <c r="T283" i="1"/>
  <c r="T390" i="1"/>
  <c r="T420" i="1"/>
  <c r="T455" i="1"/>
  <c r="U18" i="1"/>
  <c r="CG18" i="1" s="1"/>
  <c r="T103" i="1"/>
  <c r="T162" i="1"/>
  <c r="T48" i="1"/>
  <c r="T95" i="1"/>
  <c r="T138" i="1"/>
  <c r="T212" i="1"/>
  <c r="T268" i="1"/>
  <c r="T303" i="1"/>
  <c r="T274" i="1"/>
  <c r="T415" i="1"/>
  <c r="T351" i="1"/>
  <c r="U307" i="1"/>
  <c r="CG307" i="1" s="1"/>
  <c r="T158" i="1"/>
  <c r="T34" i="1"/>
  <c r="T41" i="1"/>
  <c r="T115" i="1"/>
  <c r="T109" i="1"/>
  <c r="T192" i="1"/>
  <c r="T280" i="1"/>
  <c r="T240" i="1"/>
  <c r="T218" i="1"/>
  <c r="T210" i="1"/>
  <c r="T222" i="1"/>
  <c r="T311" i="1"/>
  <c r="T263" i="1"/>
  <c r="T327" i="1"/>
  <c r="T350" i="1"/>
  <c r="U435" i="1"/>
  <c r="CG435" i="1" s="1"/>
  <c r="T315" i="1"/>
  <c r="T470" i="1"/>
  <c r="T107" i="1"/>
  <c r="T45" i="1"/>
  <c r="T142" i="1"/>
  <c r="T77" i="1"/>
  <c r="T33" i="1"/>
  <c r="T166" i="1"/>
  <c r="T174" i="1"/>
  <c r="T248" i="1"/>
  <c r="T388" i="1"/>
  <c r="T392" i="1"/>
  <c r="T453" i="1"/>
  <c r="T23" i="1"/>
  <c r="T19" i="1"/>
  <c r="T101" i="1"/>
  <c r="T91" i="1"/>
  <c r="T134" i="1"/>
  <c r="T30" i="1"/>
  <c r="T105" i="1"/>
  <c r="T170" i="1"/>
  <c r="T204" i="1"/>
  <c r="T272" i="1"/>
  <c r="T186" i="1"/>
  <c r="T322" i="1"/>
  <c r="T209" i="1"/>
  <c r="T382" i="1"/>
  <c r="T376" i="1"/>
  <c r="T401" i="1"/>
  <c r="T411" i="1"/>
  <c r="T269" i="1"/>
  <c r="U425" i="1"/>
  <c r="CG425" i="1" s="1"/>
  <c r="U53" i="1"/>
  <c r="CG53" i="1" s="1"/>
  <c r="T368" i="1"/>
  <c r="T60" i="1"/>
  <c r="T314" i="1"/>
  <c r="T310" i="1"/>
  <c r="T278" i="1"/>
  <c r="T342" i="1"/>
  <c r="T385" i="1"/>
  <c r="T150" i="1"/>
  <c r="T291" i="1"/>
  <c r="T254" i="1"/>
  <c r="T318" i="1"/>
  <c r="T397" i="1"/>
  <c r="T449" i="1"/>
  <c r="T427" i="1"/>
  <c r="T111" i="1"/>
  <c r="T260" i="1"/>
  <c r="T234" i="1"/>
  <c r="T364" i="1"/>
  <c r="T67" i="1"/>
  <c r="T353" i="1"/>
  <c r="T372" i="1"/>
  <c r="T451" i="1"/>
  <c r="U259" i="1"/>
  <c r="CG259" i="1" s="1"/>
  <c r="U461" i="1"/>
  <c r="CG461" i="1" s="1"/>
  <c r="U471" i="1"/>
  <c r="CG471" i="1" s="1"/>
  <c r="U176" i="1"/>
  <c r="CG176" i="1" s="1"/>
  <c r="U452" i="1"/>
  <c r="CG452" i="1" s="1"/>
  <c r="U335" i="1"/>
  <c r="CG335" i="1" s="1"/>
  <c r="U479" i="1"/>
  <c r="CG479" i="1" s="1"/>
  <c r="U448" i="1"/>
  <c r="CG448" i="1" s="1"/>
  <c r="U133" i="1"/>
  <c r="CG133" i="1" s="1"/>
  <c r="U145" i="1"/>
  <c r="CG145" i="1" s="1"/>
  <c r="U149" i="1"/>
  <c r="CG149" i="1" s="1"/>
  <c r="U333" i="1"/>
  <c r="CG333" i="1" s="1"/>
  <c r="U106" i="1"/>
  <c r="CG106" i="1" s="1"/>
  <c r="U228" i="1"/>
  <c r="CG228" i="1" s="1"/>
  <c r="U135" i="1"/>
  <c r="CG135" i="1" s="1"/>
  <c r="U424" i="1"/>
  <c r="CG424" i="1" s="1"/>
  <c r="U473" i="1"/>
  <c r="CG473" i="1" s="1"/>
  <c r="U229" i="1"/>
  <c r="CG229" i="1" s="1"/>
  <c r="U457" i="1"/>
  <c r="CG457" i="1" s="1"/>
  <c r="U92" i="1"/>
  <c r="CG92" i="1" s="1"/>
  <c r="U468" i="1"/>
  <c r="CG468" i="1" s="1"/>
  <c r="U352" i="1"/>
  <c r="CG352" i="1" s="1"/>
  <c r="U325" i="1"/>
  <c r="CG325" i="1" s="1"/>
  <c r="U136" i="1"/>
  <c r="CG136" i="1" s="1"/>
  <c r="U462" i="1"/>
  <c r="CG462" i="1" s="1"/>
  <c r="U362" i="1"/>
  <c r="CG362" i="1" s="1"/>
  <c r="U478" i="1"/>
  <c r="CG478" i="1" s="1"/>
  <c r="U281" i="1"/>
  <c r="CG281" i="1" s="1"/>
  <c r="U224" i="1"/>
  <c r="CG224" i="1" s="1"/>
  <c r="U129" i="1"/>
  <c r="CG129" i="1" s="1"/>
  <c r="U348" i="1"/>
  <c r="CG348" i="1" s="1"/>
  <c r="U180" i="1"/>
  <c r="CG180" i="1" s="1"/>
  <c r="U271" i="1"/>
  <c r="CG271" i="1" s="1"/>
  <c r="U472" i="1"/>
  <c r="CG472" i="1" s="1"/>
  <c r="U104" i="1"/>
  <c r="CG104" i="1" s="1"/>
  <c r="U354" i="1"/>
  <c r="CG354" i="1" s="1"/>
  <c r="U331" i="1"/>
  <c r="CG331" i="1" s="1"/>
  <c r="U189" i="1"/>
  <c r="CG189" i="1" s="1"/>
  <c r="U442" i="1"/>
  <c r="CG442" i="1" s="1"/>
  <c r="U410" i="1"/>
  <c r="CG410" i="1" s="1"/>
  <c r="U417" i="1"/>
  <c r="CG417" i="1" s="1"/>
  <c r="U102" i="1"/>
  <c r="CG102" i="1" s="1"/>
  <c r="U313" i="1"/>
  <c r="CG313" i="1" s="1"/>
  <c r="U153" i="1"/>
  <c r="CG153" i="1" s="1"/>
  <c r="U250" i="1"/>
  <c r="CG250" i="1" s="1"/>
  <c r="U118" i="1"/>
  <c r="CG118" i="1" s="1"/>
  <c r="U399" i="1"/>
  <c r="CG399" i="1" s="1"/>
  <c r="U182" i="1"/>
  <c r="CG182" i="1" s="1"/>
  <c r="U413" i="1"/>
  <c r="CG413" i="1" s="1"/>
  <c r="U347" i="1"/>
  <c r="CG347" i="1" s="1"/>
  <c r="U246" i="1"/>
  <c r="CG246" i="1" s="1"/>
  <c r="U205" i="1"/>
  <c r="CG205" i="1" s="1"/>
  <c r="U251" i="1"/>
  <c r="CG251" i="1" s="1"/>
  <c r="U147" i="1"/>
  <c r="CG147" i="1" s="1"/>
  <c r="U243" i="1"/>
  <c r="CG243" i="1" s="1"/>
  <c r="U301" i="1"/>
  <c r="CG301" i="1" s="1"/>
  <c r="U184" i="1"/>
  <c r="CG184" i="1" s="1"/>
  <c r="U171" i="1"/>
  <c r="CG171" i="1" s="1"/>
  <c r="U247" i="1"/>
  <c r="CG247" i="1" s="1"/>
  <c r="U323" i="1"/>
  <c r="CG323" i="1" s="1"/>
  <c r="U337" i="1"/>
  <c r="CG337" i="1" s="1"/>
  <c r="U458" i="1"/>
  <c r="CG458" i="1" s="1"/>
  <c r="U464" i="1"/>
  <c r="CG464" i="1" s="1"/>
  <c r="U356" i="1"/>
  <c r="CG356" i="1" s="1"/>
  <c r="U141" i="1"/>
  <c r="CG141" i="1" s="1"/>
  <c r="U332" i="1"/>
  <c r="CG332" i="1" s="1"/>
  <c r="U460" i="1"/>
  <c r="CG460" i="1" s="1"/>
  <c r="U144" i="1"/>
  <c r="CG144" i="1" s="1"/>
  <c r="U201" i="1"/>
  <c r="CG201" i="1" s="1"/>
  <c r="U454" i="1"/>
  <c r="CG454" i="1" s="1"/>
  <c r="U409" i="1"/>
  <c r="CG409" i="1" s="1"/>
  <c r="U450" i="1"/>
  <c r="CG450" i="1" s="1"/>
  <c r="U402" i="1"/>
  <c r="CG402" i="1" s="1"/>
  <c r="U476" i="1"/>
  <c r="CG476" i="1" s="1"/>
  <c r="U42" i="1"/>
  <c r="CG42" i="1" s="1"/>
  <c r="U59" i="1"/>
  <c r="CG59" i="1" s="1"/>
  <c r="U88" i="1"/>
  <c r="CG88" i="1" s="1"/>
  <c r="U74" i="1"/>
  <c r="CG74" i="1" s="1"/>
  <c r="U273" i="1"/>
  <c r="CG273" i="1" s="1"/>
  <c r="U265" i="1"/>
  <c r="CG265" i="1" s="1"/>
  <c r="U320" i="1"/>
  <c r="CG320" i="1" s="1"/>
  <c r="U456" i="1"/>
  <c r="CG456" i="1" s="1"/>
  <c r="U430" i="1"/>
  <c r="CG430" i="1" s="1"/>
  <c r="U480" i="1"/>
  <c r="CG480" i="1" s="1"/>
  <c r="U121" i="1"/>
  <c r="CG121" i="1" s="1"/>
  <c r="U363" i="1"/>
  <c r="CG363" i="1" s="1"/>
  <c r="U94" i="1"/>
  <c r="CG94" i="1" s="1"/>
  <c r="U309" i="1"/>
  <c r="CG309" i="1" s="1"/>
  <c r="U422" i="1"/>
  <c r="CG422" i="1" s="1"/>
  <c r="U168" i="1"/>
  <c r="CG168" i="1" s="1"/>
  <c r="U227" i="1"/>
  <c r="CG227" i="1" s="1"/>
  <c r="U477" i="1"/>
  <c r="CG477" i="1" s="1"/>
  <c r="U219" i="1"/>
  <c r="CG219" i="1" s="1"/>
  <c r="U438" i="1"/>
  <c r="CG438" i="1" s="1"/>
  <c r="U443" i="1"/>
  <c r="CG443" i="1" s="1"/>
  <c r="U391" i="1"/>
  <c r="CG391" i="1" s="1"/>
  <c r="U255" i="1"/>
  <c r="CG255" i="1" s="1"/>
  <c r="U429" i="1"/>
  <c r="CG429" i="1" s="1"/>
  <c r="U123" i="1"/>
  <c r="CG123" i="1" s="1"/>
  <c r="U156" i="1"/>
  <c r="CG156" i="1" s="1"/>
  <c r="U298" i="1"/>
  <c r="CG298" i="1" s="1"/>
  <c r="U349" i="1"/>
  <c r="CG349" i="1" s="1"/>
  <c r="U359" i="1"/>
  <c r="CG359" i="1" s="1"/>
  <c r="U257" i="1"/>
  <c r="CG257" i="1" s="1"/>
  <c r="U160" i="1"/>
  <c r="CG160" i="1" s="1"/>
  <c r="U98" i="1"/>
  <c r="CG98" i="1" s="1"/>
  <c r="U211" i="1"/>
  <c r="CG211" i="1" s="1"/>
  <c r="U305" i="1"/>
  <c r="CG305" i="1" s="1"/>
  <c r="U289" i="1"/>
  <c r="CG289" i="1" s="1"/>
  <c r="U267" i="1"/>
  <c r="CG267" i="1" s="1"/>
  <c r="U70" i="1"/>
  <c r="CG70" i="1" s="1"/>
  <c r="U321" i="1"/>
  <c r="CG321" i="1" s="1"/>
  <c r="U100" i="1"/>
  <c r="CG100" i="1" s="1"/>
  <c r="U406" i="1"/>
  <c r="CG406" i="1" s="1"/>
  <c r="U300" i="1"/>
  <c r="CG300" i="1" s="1"/>
  <c r="U336" i="1"/>
  <c r="CG336" i="1" s="1"/>
  <c r="U137" i="1"/>
  <c r="CG137" i="1" s="1"/>
  <c r="U360" i="1"/>
  <c r="CG360" i="1" s="1"/>
  <c r="U165" i="1"/>
  <c r="CG165" i="1" s="1"/>
  <c r="U51" i="1"/>
  <c r="CG51" i="1" s="1"/>
  <c r="U127" i="1"/>
  <c r="CG127" i="1" s="1"/>
  <c r="U339" i="1"/>
  <c r="CG339" i="1" s="1"/>
  <c r="U439" i="1"/>
  <c r="CG439" i="1" s="1"/>
  <c r="U159" i="1"/>
  <c r="CG159" i="1" s="1"/>
  <c r="U173" i="1"/>
  <c r="CG173" i="1" s="1"/>
  <c r="U203" i="1"/>
  <c r="CG203" i="1" s="1"/>
  <c r="U344" i="1"/>
  <c r="CG344" i="1" s="1"/>
  <c r="U172" i="1"/>
  <c r="CG172" i="1" s="1"/>
  <c r="U83" i="1"/>
  <c r="CG83" i="1" s="1"/>
  <c r="U185" i="1"/>
  <c r="CG185" i="1" s="1"/>
  <c r="U152" i="1"/>
  <c r="CG152" i="1" s="1"/>
  <c r="U237" i="1"/>
  <c r="CG237" i="1" s="1"/>
  <c r="U405" i="1"/>
  <c r="CG405" i="1" s="1"/>
  <c r="U465" i="1"/>
  <c r="CG465" i="1" s="1"/>
  <c r="U366" i="1"/>
  <c r="CG366" i="1" s="1"/>
  <c r="U373" i="1"/>
  <c r="CG373" i="1" s="1"/>
  <c r="U467" i="1"/>
  <c r="CG467" i="1" s="1"/>
  <c r="U188" i="1"/>
  <c r="CG188" i="1" s="1"/>
  <c r="U365" i="1"/>
  <c r="CG365" i="1" s="1"/>
  <c r="U120" i="1"/>
  <c r="CG120" i="1" s="1"/>
  <c r="U161" i="1"/>
  <c r="CG161" i="1" s="1"/>
  <c r="U434" i="1"/>
  <c r="CG434" i="1" s="1"/>
  <c r="U367" i="1"/>
  <c r="CG367" i="1" s="1"/>
  <c r="U328" i="1"/>
  <c r="CG328" i="1" s="1"/>
  <c r="U398" i="1"/>
  <c r="CG398" i="1" s="1"/>
  <c r="U445" i="1"/>
  <c r="CG445" i="1" s="1"/>
  <c r="U163" i="1"/>
  <c r="CG163" i="1" s="1"/>
  <c r="U341" i="1"/>
  <c r="CG341" i="1" s="1"/>
  <c r="U285" i="1"/>
  <c r="CG285" i="1" s="1"/>
  <c r="U403" i="1"/>
  <c r="CG403" i="1" s="1"/>
  <c r="U475" i="1"/>
  <c r="CG475" i="1" s="1"/>
  <c r="U125" i="1"/>
  <c r="CG125" i="1" s="1"/>
  <c r="U418" i="1"/>
  <c r="CG418" i="1" s="1"/>
  <c r="U419" i="1"/>
  <c r="CG419" i="1" s="1"/>
  <c r="U441" i="1"/>
  <c r="CG441" i="1" s="1"/>
  <c r="U124" i="1"/>
  <c r="CG124" i="1" s="1"/>
  <c r="U90" i="1"/>
  <c r="CG90" i="1" s="1"/>
  <c r="U431" i="1"/>
  <c r="CG431" i="1" s="1"/>
  <c r="U317" i="1"/>
  <c r="CG317" i="1" s="1"/>
  <c r="U329" i="1"/>
  <c r="CG329" i="1" s="1"/>
  <c r="U261" i="1"/>
  <c r="CG261" i="1" s="1"/>
  <c r="U197" i="1"/>
  <c r="CG197" i="1" s="1"/>
  <c r="U277" i="1"/>
  <c r="CG277" i="1" s="1"/>
  <c r="U231" i="1"/>
  <c r="CG231" i="1" s="1"/>
  <c r="U66" i="1"/>
  <c r="CG66" i="1" s="1"/>
  <c r="U55" i="1"/>
  <c r="CG55" i="1" s="1"/>
  <c r="U432" i="1"/>
  <c r="CG432" i="1" s="1"/>
  <c r="U132" i="1"/>
  <c r="CG132" i="1" s="1"/>
  <c r="U275" i="1"/>
  <c r="CG275" i="1" s="1"/>
  <c r="U433" i="1"/>
  <c r="CG433" i="1" s="1"/>
  <c r="U312" i="1"/>
  <c r="CG312" i="1" s="1"/>
  <c r="U131" i="1"/>
  <c r="CG131" i="1" s="1"/>
  <c r="U82" i="1"/>
  <c r="CG82" i="1" s="1"/>
  <c r="U249" i="1"/>
  <c r="CG249" i="1" s="1"/>
  <c r="U148" i="1"/>
  <c r="CG148" i="1" s="1"/>
  <c r="U62" i="1"/>
  <c r="CG62" i="1" s="1"/>
  <c r="U31" i="1"/>
  <c r="CG31" i="1" s="1"/>
  <c r="U71" i="1"/>
  <c r="CG71" i="1" s="1"/>
  <c r="U214" i="1"/>
  <c r="CG214" i="1" s="1"/>
  <c r="U293" i="1"/>
  <c r="CG293" i="1" s="1"/>
  <c r="U324" i="1"/>
  <c r="CG324" i="1" s="1"/>
  <c r="U199" i="1"/>
  <c r="CG199" i="1" s="1"/>
  <c r="U28" i="1"/>
  <c r="CG28" i="1" s="1"/>
  <c r="U216" i="1"/>
  <c r="CG216" i="1" s="1"/>
  <c r="U437" i="1"/>
  <c r="CG437" i="1" s="1"/>
  <c r="U345" i="1"/>
  <c r="CG345" i="1" s="1"/>
  <c r="U355" i="1"/>
  <c r="CG355" i="1" s="1"/>
  <c r="U233" i="1"/>
  <c r="CG233" i="1" s="1"/>
  <c r="U116" i="1"/>
  <c r="CG116" i="1" s="1"/>
  <c r="U469" i="1"/>
  <c r="CG469" i="1" s="1"/>
  <c r="U75" i="1"/>
  <c r="CG75" i="1" s="1"/>
  <c r="U169" i="1"/>
  <c r="CG169" i="1" s="1"/>
  <c r="U39" i="1"/>
  <c r="CG39" i="1" s="1"/>
  <c r="U96" i="1"/>
  <c r="CG96" i="1" s="1"/>
  <c r="U114" i="1"/>
  <c r="CG114" i="1" s="1"/>
  <c r="U446" i="1"/>
  <c r="CG446" i="1" s="1"/>
  <c r="U426" i="1"/>
  <c r="CG426" i="1" s="1"/>
  <c r="U164" i="1"/>
  <c r="CG164" i="1" s="1"/>
  <c r="U284" i="1"/>
  <c r="CG284" i="1" s="1"/>
  <c r="U207" i="1"/>
  <c r="CG207" i="1" s="1"/>
  <c r="U296" i="1"/>
  <c r="CG296" i="1" s="1"/>
  <c r="U35" i="1"/>
  <c r="CG35" i="1" s="1"/>
  <c r="U86" i="1"/>
  <c r="CG86" i="1" s="1"/>
  <c r="U395" i="1"/>
  <c r="CG395" i="1" s="1"/>
  <c r="U239" i="1"/>
  <c r="CG239" i="1" s="1"/>
  <c r="U292" i="1"/>
  <c r="CG292" i="1" s="1"/>
  <c r="U379" i="1"/>
  <c r="CG379" i="1" s="1"/>
  <c r="U195" i="1"/>
  <c r="CG195" i="1" s="1"/>
  <c r="U241" i="1"/>
  <c r="CG241" i="1" s="1"/>
  <c r="U220" i="1"/>
  <c r="CG220" i="1" s="1"/>
  <c r="U414" i="1"/>
  <c r="CG414" i="1" s="1"/>
  <c r="U14" i="1"/>
  <c r="CG14" i="1" s="1"/>
  <c r="U143" i="1"/>
  <c r="CG143" i="1" s="1"/>
  <c r="U110" i="1"/>
  <c r="CG110" i="1" s="1"/>
  <c r="U11" i="1"/>
  <c r="CG11" i="1" s="1"/>
  <c r="U54" i="1"/>
  <c r="CG54" i="1" s="1"/>
  <c r="U44" i="1"/>
  <c r="CG44" i="1" s="1"/>
  <c r="U370" i="1"/>
  <c r="CG370" i="1" s="1"/>
  <c r="U223" i="1"/>
  <c r="CG223" i="1" s="1"/>
  <c r="U43" i="1"/>
  <c r="CG43" i="1" s="1"/>
  <c r="U245" i="1"/>
  <c r="CG245" i="1" s="1"/>
  <c r="U308" i="1"/>
  <c r="CG308" i="1" s="1"/>
  <c r="U225" i="1"/>
  <c r="CG225" i="1" s="1"/>
  <c r="U235" i="1"/>
  <c r="CG235" i="1" s="1"/>
  <c r="U157" i="1"/>
  <c r="CG157" i="1" s="1"/>
  <c r="U78" i="1"/>
  <c r="CG78" i="1" s="1"/>
  <c r="U40" i="1"/>
  <c r="CG40" i="1" s="1"/>
  <c r="U119" i="1"/>
  <c r="CG119" i="1" s="1"/>
  <c r="U139" i="1"/>
  <c r="CG139" i="1" s="1"/>
  <c r="U49" i="1"/>
  <c r="CG49" i="1" s="1"/>
  <c r="U358" i="1"/>
  <c r="CG358" i="1" s="1"/>
  <c r="U193" i="1"/>
  <c r="CG193" i="1" s="1"/>
  <c r="U436" i="1"/>
  <c r="CG436" i="1" s="1"/>
  <c r="U316" i="1"/>
  <c r="CG316" i="1" s="1"/>
  <c r="U128" i="1"/>
  <c r="CG128" i="1" s="1"/>
  <c r="U371" i="1"/>
  <c r="CG371" i="1" s="1"/>
  <c r="U377" i="1"/>
  <c r="CG377" i="1" s="1"/>
  <c r="U178" i="1"/>
  <c r="CG178" i="1" s="1"/>
  <c r="U383" i="1"/>
  <c r="CG383" i="1" s="1"/>
  <c r="U387" i="1"/>
  <c r="CG387" i="1" s="1"/>
  <c r="U444" i="1"/>
  <c r="CG444" i="1" s="1"/>
  <c r="U440" i="1"/>
  <c r="CG440" i="1" s="1"/>
  <c r="U140" i="1"/>
  <c r="CG140" i="1" s="1"/>
  <c r="U428" i="1"/>
  <c r="CG428" i="1" s="1"/>
  <c r="U58" i="1"/>
  <c r="CG58" i="1" s="1"/>
  <c r="U378" i="1"/>
  <c r="CG378" i="1" s="1"/>
  <c r="U304" i="1"/>
  <c r="CG304" i="1" s="1"/>
  <c r="U36" i="1"/>
  <c r="CG36" i="1" s="1"/>
  <c r="U79" i="1"/>
  <c r="CG79" i="1" s="1"/>
  <c r="U63" i="1"/>
  <c r="CG63" i="1" s="1"/>
  <c r="U167" i="1"/>
  <c r="CG167" i="1" s="1"/>
  <c r="U151" i="1"/>
  <c r="CG151" i="1" s="1"/>
  <c r="U191" i="1"/>
  <c r="CG191" i="1" s="1"/>
  <c r="U32" i="1"/>
  <c r="CG32" i="1" s="1"/>
  <c r="U112" i="1"/>
  <c r="CG112" i="1" s="1"/>
  <c r="U175" i="1"/>
  <c r="CG175" i="1" s="1"/>
  <c r="U374" i="1"/>
  <c r="CG374" i="1" s="1"/>
  <c r="U155" i="1"/>
  <c r="CG155" i="1" s="1"/>
  <c r="U97" i="1"/>
  <c r="CG97" i="1" s="1"/>
  <c r="U24" i="1"/>
  <c r="CG24" i="1" s="1"/>
  <c r="U108" i="1"/>
  <c r="CG108" i="1" s="1"/>
  <c r="U27" i="1"/>
  <c r="CG27" i="1" s="1"/>
  <c r="U50" i="1"/>
  <c r="CG50" i="1" s="1"/>
  <c r="U299" i="1"/>
  <c r="CG299" i="1" s="1"/>
  <c r="U4" i="1"/>
  <c r="CG4" i="1" s="1"/>
  <c r="U12" i="1"/>
  <c r="CG12" i="1" s="1"/>
  <c r="U26" i="1"/>
  <c r="CG26" i="1" s="1"/>
  <c r="U6" i="1"/>
  <c r="CG6" i="1" s="1"/>
  <c r="U10" i="1"/>
  <c r="CG10" i="1" s="1"/>
  <c r="U20" i="1"/>
  <c r="CG20" i="1" s="1"/>
  <c r="U16" i="1"/>
  <c r="CG16" i="1" s="1"/>
  <c r="U22" i="1"/>
  <c r="CG22" i="1" s="1"/>
  <c r="U8" i="1"/>
  <c r="CG8" i="1" s="1"/>
  <c r="AZ234" i="1" l="1"/>
  <c r="CD234" i="1"/>
  <c r="AZ278" i="1"/>
  <c r="CD278" i="1"/>
  <c r="AZ209" i="1"/>
  <c r="CD209" i="1"/>
  <c r="AZ23" i="1"/>
  <c r="CD23" i="1"/>
  <c r="AZ470" i="1"/>
  <c r="CD470" i="1"/>
  <c r="AZ192" i="1"/>
  <c r="CD192" i="1"/>
  <c r="AZ415" i="1"/>
  <c r="CD415" i="1"/>
  <c r="AZ420" i="1"/>
  <c r="CD420" i="1"/>
  <c r="AZ89" i="1"/>
  <c r="CD89" i="1"/>
  <c r="AZ400" i="1"/>
  <c r="CD400" i="1"/>
  <c r="AZ287" i="1"/>
  <c r="CD287" i="1"/>
  <c r="AZ9" i="1"/>
  <c r="CD9" i="1"/>
  <c r="AZ65" i="1"/>
  <c r="CD65" i="1"/>
  <c r="AZ21" i="1"/>
  <c r="CD21" i="1"/>
  <c r="AZ394" i="1"/>
  <c r="CD394" i="1"/>
  <c r="AZ122" i="1"/>
  <c r="CD122" i="1"/>
  <c r="AZ423" i="1"/>
  <c r="CD423" i="1"/>
  <c r="AZ380" i="1"/>
  <c r="CD380" i="1"/>
  <c r="AZ15" i="1"/>
  <c r="CD15" i="1"/>
  <c r="AZ353" i="1"/>
  <c r="CD353" i="1"/>
  <c r="AZ260" i="1"/>
  <c r="CD260" i="1"/>
  <c r="AZ397" i="1"/>
  <c r="CD397" i="1"/>
  <c r="AZ150" i="1"/>
  <c r="CD150" i="1"/>
  <c r="AZ310" i="1"/>
  <c r="CD310" i="1"/>
  <c r="AZ401" i="1"/>
  <c r="CD401" i="1"/>
  <c r="AZ322" i="1"/>
  <c r="CD322" i="1"/>
  <c r="AZ170" i="1"/>
  <c r="CD170" i="1"/>
  <c r="AZ91" i="1"/>
  <c r="CD91" i="1"/>
  <c r="AZ453" i="1"/>
  <c r="CD453" i="1"/>
  <c r="AZ174" i="1"/>
  <c r="CD174" i="1"/>
  <c r="AZ142" i="1"/>
  <c r="CD142" i="1"/>
  <c r="AZ315" i="1"/>
  <c r="CD315" i="1"/>
  <c r="AZ263" i="1"/>
  <c r="CD263" i="1"/>
  <c r="AZ218" i="1"/>
  <c r="CD218" i="1"/>
  <c r="AZ109" i="1"/>
  <c r="CD109" i="1"/>
  <c r="AZ158" i="1"/>
  <c r="CD158" i="1"/>
  <c r="AZ274" i="1"/>
  <c r="CD274" i="1"/>
  <c r="AZ138" i="1"/>
  <c r="CD138" i="1"/>
  <c r="AZ103" i="1"/>
  <c r="CD103" i="1"/>
  <c r="AZ390" i="1"/>
  <c r="CD390" i="1"/>
  <c r="AZ288" i="1"/>
  <c r="CD288" i="1"/>
  <c r="AZ258" i="1"/>
  <c r="CD258" i="1"/>
  <c r="AZ47" i="1"/>
  <c r="CD47" i="1"/>
  <c r="AZ396" i="1"/>
  <c r="CD396" i="1"/>
  <c r="AZ326" i="1"/>
  <c r="CD326" i="1"/>
  <c r="AZ282" i="1"/>
  <c r="CD282" i="1"/>
  <c r="AZ295" i="1"/>
  <c r="CD295" i="1"/>
  <c r="AZ84" i="1"/>
  <c r="CD84" i="1"/>
  <c r="AZ46" i="1"/>
  <c r="CD46" i="1"/>
  <c r="AZ187" i="1"/>
  <c r="CD187" i="1"/>
  <c r="AZ200" i="1"/>
  <c r="CD200" i="1"/>
  <c r="AZ130" i="1"/>
  <c r="CD130" i="1"/>
  <c r="AZ393" i="1"/>
  <c r="CD393" i="1"/>
  <c r="AZ76" i="1"/>
  <c r="CD76" i="1"/>
  <c r="AZ389" i="1"/>
  <c r="CD389" i="1"/>
  <c r="AZ319" i="1"/>
  <c r="CD319" i="1"/>
  <c r="AZ69" i="1"/>
  <c r="CD69" i="1"/>
  <c r="AZ463" i="1"/>
  <c r="CD463" i="1"/>
  <c r="AZ276" i="1"/>
  <c r="CD276" i="1"/>
  <c r="AZ252" i="1"/>
  <c r="CD252" i="1"/>
  <c r="AZ13" i="1"/>
  <c r="CD13" i="1"/>
  <c r="AZ213" i="1"/>
  <c r="CD213" i="1"/>
  <c r="AZ215" i="1"/>
  <c r="CD215" i="1"/>
  <c r="AZ226" i="1"/>
  <c r="CD226" i="1"/>
  <c r="AZ466" i="1"/>
  <c r="CD466" i="1"/>
  <c r="AZ196" i="1"/>
  <c r="CD196" i="1"/>
  <c r="AZ56" i="1"/>
  <c r="CD56" i="1"/>
  <c r="AZ291" i="1"/>
  <c r="CD291" i="1"/>
  <c r="AZ411" i="1"/>
  <c r="CD411" i="1"/>
  <c r="AZ134" i="1"/>
  <c r="CD134" i="1"/>
  <c r="AZ77" i="1"/>
  <c r="CD77" i="1"/>
  <c r="AZ210" i="1"/>
  <c r="CD210" i="1"/>
  <c r="AZ162" i="1"/>
  <c r="CD162" i="1"/>
  <c r="AZ190" i="1"/>
  <c r="CD190" i="1"/>
  <c r="AZ262" i="1"/>
  <c r="CD262" i="1"/>
  <c r="AZ290" i="1"/>
  <c r="CD290" i="1"/>
  <c r="AZ99" i="1"/>
  <c r="CD99" i="1"/>
  <c r="AZ430" i="1"/>
  <c r="CD430" i="1"/>
  <c r="AZ286" i="1"/>
  <c r="CD286" i="1"/>
  <c r="AZ306" i="1"/>
  <c r="CD306" i="1"/>
  <c r="AZ194" i="1"/>
  <c r="CD194" i="1"/>
  <c r="AZ67" i="1"/>
  <c r="CD67" i="1"/>
  <c r="AZ385" i="1"/>
  <c r="CD385" i="1"/>
  <c r="AZ376" i="1"/>
  <c r="CD376" i="1"/>
  <c r="AZ105" i="1"/>
  <c r="CD105" i="1"/>
  <c r="AZ166" i="1"/>
  <c r="CD166" i="1"/>
  <c r="AZ311" i="1"/>
  <c r="CD311" i="1"/>
  <c r="AZ408" i="1"/>
  <c r="CD408" i="1"/>
  <c r="AZ253" i="1"/>
  <c r="CD253" i="1"/>
  <c r="AZ338" i="1"/>
  <c r="CD338" i="1"/>
  <c r="AZ270" i="1"/>
  <c r="CD270" i="1"/>
  <c r="AZ61" i="1"/>
  <c r="CD61" i="1"/>
  <c r="AZ25" i="1"/>
  <c r="CD25" i="1"/>
  <c r="AZ217" i="1"/>
  <c r="CD217" i="1"/>
  <c r="AZ177" i="1"/>
  <c r="CD177" i="1"/>
  <c r="AZ73" i="1"/>
  <c r="CD73" i="1"/>
  <c r="AZ346" i="1"/>
  <c r="CD346" i="1"/>
  <c r="AZ154" i="1"/>
  <c r="CD154" i="1"/>
  <c r="AZ361" i="1"/>
  <c r="CD361" i="1"/>
  <c r="AZ256" i="1"/>
  <c r="CD256" i="1"/>
  <c r="AZ146" i="1"/>
  <c r="CD146" i="1"/>
  <c r="AZ375" i="1"/>
  <c r="CD375" i="1"/>
  <c r="AZ232" i="1"/>
  <c r="CD232" i="1"/>
  <c r="AZ447" i="1"/>
  <c r="CD447" i="1"/>
  <c r="AZ29" i="1"/>
  <c r="CD29" i="1"/>
  <c r="AZ357" i="1"/>
  <c r="CD357" i="1"/>
  <c r="AZ202" i="1"/>
  <c r="CD202" i="1"/>
  <c r="AZ459" i="1"/>
  <c r="CD459" i="1"/>
  <c r="AZ206" i="1"/>
  <c r="CD206" i="1"/>
  <c r="AZ38" i="1"/>
  <c r="CD38" i="1"/>
  <c r="AZ372" i="1"/>
  <c r="CD372" i="1"/>
  <c r="AZ449" i="1"/>
  <c r="CD449" i="1"/>
  <c r="AZ368" i="1"/>
  <c r="CD368" i="1"/>
  <c r="AZ204" i="1"/>
  <c r="CD204" i="1"/>
  <c r="AZ248" i="1"/>
  <c r="CD248" i="1"/>
  <c r="AZ327" i="1"/>
  <c r="CD327" i="1"/>
  <c r="AZ34" i="1"/>
  <c r="CD34" i="1"/>
  <c r="AZ212" i="1"/>
  <c r="CD212" i="1"/>
  <c r="AZ238" i="1"/>
  <c r="CD238" i="1"/>
  <c r="AZ302" i="1"/>
  <c r="CD302" i="1"/>
  <c r="AZ381" i="1"/>
  <c r="CD381" i="1"/>
  <c r="AZ68" i="1"/>
  <c r="CD68" i="1"/>
  <c r="AZ208" i="1"/>
  <c r="CD208" i="1"/>
  <c r="AZ297" i="1"/>
  <c r="CD297" i="1"/>
  <c r="AZ72" i="1"/>
  <c r="CD72" i="1"/>
  <c r="AZ266" i="1"/>
  <c r="CD266" i="1"/>
  <c r="AZ386" i="1"/>
  <c r="CD386" i="1"/>
  <c r="AZ5" i="1"/>
  <c r="CD5" i="1"/>
  <c r="AZ87" i="1"/>
  <c r="CD87" i="1"/>
  <c r="AZ111" i="1"/>
  <c r="CD111" i="1"/>
  <c r="AZ318" i="1"/>
  <c r="CD318" i="1"/>
  <c r="AZ314" i="1"/>
  <c r="CD314" i="1"/>
  <c r="AZ186" i="1"/>
  <c r="CD186" i="1"/>
  <c r="AZ101" i="1"/>
  <c r="CD101" i="1"/>
  <c r="AZ392" i="1"/>
  <c r="CD392" i="1"/>
  <c r="AZ45" i="1"/>
  <c r="CD45" i="1"/>
  <c r="AZ240" i="1"/>
  <c r="CD240" i="1"/>
  <c r="AZ115" i="1"/>
  <c r="CD115" i="1"/>
  <c r="AZ303" i="1"/>
  <c r="CD303" i="1"/>
  <c r="AZ95" i="1"/>
  <c r="CD95" i="1"/>
  <c r="AZ283" i="1"/>
  <c r="CD283" i="1"/>
  <c r="AZ81" i="1"/>
  <c r="CD81" i="1"/>
  <c r="AZ421" i="1"/>
  <c r="CD421" i="1"/>
  <c r="AZ404" i="1"/>
  <c r="CD404" i="1"/>
  <c r="AZ264" i="1"/>
  <c r="CD264" i="1"/>
  <c r="AZ181" i="1"/>
  <c r="CD181" i="1"/>
  <c r="AZ451" i="1"/>
  <c r="CD451" i="1"/>
  <c r="AZ364" i="1"/>
  <c r="CD364" i="1"/>
  <c r="AZ427" i="1"/>
  <c r="CD427" i="1"/>
  <c r="AZ254" i="1"/>
  <c r="CD254" i="1"/>
  <c r="AZ342" i="1"/>
  <c r="CD342" i="1"/>
  <c r="AZ60" i="1"/>
  <c r="CD60" i="1"/>
  <c r="AZ269" i="1"/>
  <c r="CD269" i="1"/>
  <c r="AZ382" i="1"/>
  <c r="CD382" i="1"/>
  <c r="AZ272" i="1"/>
  <c r="CD272" i="1"/>
  <c r="AZ30" i="1"/>
  <c r="CD30" i="1"/>
  <c r="AZ19" i="1"/>
  <c r="CD19" i="1"/>
  <c r="AZ388" i="1"/>
  <c r="CD388" i="1"/>
  <c r="AZ33" i="1"/>
  <c r="CD33" i="1"/>
  <c r="AZ107" i="1"/>
  <c r="CD107" i="1"/>
  <c r="AZ350" i="1"/>
  <c r="CD350" i="1"/>
  <c r="AZ222" i="1"/>
  <c r="CD222" i="1"/>
  <c r="AZ280" i="1"/>
  <c r="CD280" i="1"/>
  <c r="AZ41" i="1"/>
  <c r="CD41" i="1"/>
  <c r="AZ351" i="1"/>
  <c r="CD351" i="1"/>
  <c r="AZ268" i="1"/>
  <c r="CD268" i="1"/>
  <c r="AZ48" i="1"/>
  <c r="CD48" i="1"/>
  <c r="AZ455" i="1"/>
  <c r="CD455" i="1"/>
  <c r="AZ221" i="1"/>
  <c r="CD221" i="1"/>
  <c r="AZ384" i="1"/>
  <c r="CD384" i="1"/>
  <c r="AZ80" i="1"/>
  <c r="CD80" i="1"/>
  <c r="AZ179" i="1"/>
  <c r="CD179" i="1"/>
  <c r="AZ236" i="1"/>
  <c r="CD236" i="1"/>
  <c r="AZ474" i="1"/>
  <c r="CD474" i="1"/>
  <c r="AZ412" i="1"/>
  <c r="CD412" i="1"/>
  <c r="AZ294" i="1"/>
  <c r="CD294" i="1"/>
  <c r="AZ242" i="1"/>
  <c r="CD242" i="1"/>
  <c r="AZ117" i="1"/>
  <c r="CD117" i="1"/>
  <c r="AZ52" i="1"/>
  <c r="CD52" i="1"/>
  <c r="AZ7" i="1"/>
  <c r="CD7" i="1"/>
  <c r="AZ230" i="1"/>
  <c r="CD230" i="1"/>
  <c r="AZ64" i="1"/>
  <c r="CD64" i="1"/>
  <c r="AZ37" i="1"/>
  <c r="CD37" i="1"/>
  <c r="AZ198" i="1"/>
  <c r="CD198" i="1"/>
  <c r="AZ17" i="1"/>
  <c r="CD17" i="1"/>
  <c r="AZ330" i="1"/>
  <c r="CD330" i="1"/>
  <c r="AZ113" i="1"/>
  <c r="CD113" i="1"/>
  <c r="AZ126" i="1"/>
  <c r="CD126" i="1"/>
  <c r="AZ343" i="1"/>
  <c r="CD343" i="1"/>
  <c r="AZ416" i="1"/>
  <c r="CD416" i="1"/>
  <c r="AZ85" i="1"/>
  <c r="CD85" i="1"/>
  <c r="AZ407" i="1"/>
  <c r="CD407" i="1"/>
  <c r="AZ183" i="1"/>
  <c r="CD183" i="1"/>
  <c r="AZ279" i="1"/>
  <c r="CD279" i="1"/>
  <c r="AZ57" i="1"/>
  <c r="CD57" i="1"/>
  <c r="AZ334" i="1"/>
  <c r="CD334" i="1"/>
  <c r="AZ244" i="1"/>
  <c r="CD244" i="1"/>
  <c r="AZ93" i="1"/>
  <c r="CD93" i="1"/>
  <c r="U15" i="1"/>
  <c r="CG15" i="1" s="1"/>
  <c r="U286" i="1"/>
  <c r="CG286" i="1" s="1"/>
  <c r="U266" i="1"/>
  <c r="CG266" i="1" s="1"/>
  <c r="U99" i="1"/>
  <c r="CG99" i="1" s="1"/>
  <c r="U68" i="1"/>
  <c r="CG68" i="1" s="1"/>
  <c r="U380" i="1"/>
  <c r="CG380" i="1" s="1"/>
  <c r="U423" i="1"/>
  <c r="CG423" i="1" s="1"/>
  <c r="U306" i="1"/>
  <c r="CG306" i="1" s="1"/>
  <c r="U57" i="1"/>
  <c r="CG57" i="1" s="1"/>
  <c r="U37" i="1"/>
  <c r="CG37" i="1" s="1"/>
  <c r="U113" i="1"/>
  <c r="CG113" i="1" s="1"/>
  <c r="U230" i="1"/>
  <c r="CG230" i="1" s="1"/>
  <c r="U384" i="1"/>
  <c r="CG384" i="1" s="1"/>
  <c r="U330" i="1"/>
  <c r="CG330" i="1" s="1"/>
  <c r="U25" i="1"/>
  <c r="CG25" i="1" s="1"/>
  <c r="U38" i="1"/>
  <c r="CG38" i="1" s="1"/>
  <c r="U85" i="1"/>
  <c r="CG85" i="1" s="1"/>
  <c r="U93" i="1"/>
  <c r="CG93" i="1" s="1"/>
  <c r="U407" i="1"/>
  <c r="CG407" i="1" s="1"/>
  <c r="U343" i="1"/>
  <c r="CG343" i="1" s="1"/>
  <c r="U29" i="1"/>
  <c r="CG29" i="1" s="1"/>
  <c r="U393" i="1"/>
  <c r="CG393" i="1" s="1"/>
  <c r="U346" i="1"/>
  <c r="CG346" i="1" s="1"/>
  <c r="U338" i="1"/>
  <c r="CG338" i="1" s="1"/>
  <c r="U200" i="1"/>
  <c r="CG200" i="1" s="1"/>
  <c r="U213" i="1"/>
  <c r="CG213" i="1" s="1"/>
  <c r="U319" i="1"/>
  <c r="CG319" i="1" s="1"/>
  <c r="U226" i="1"/>
  <c r="CG226" i="1" s="1"/>
  <c r="U196" i="1"/>
  <c r="CG196" i="1" s="1"/>
  <c r="U357" i="1"/>
  <c r="CG357" i="1" s="1"/>
  <c r="U459" i="1"/>
  <c r="CG459" i="1" s="1"/>
  <c r="U447" i="1"/>
  <c r="CG447" i="1" s="1"/>
  <c r="U202" i="1"/>
  <c r="CG202" i="1" s="1"/>
  <c r="U206" i="1"/>
  <c r="CG206" i="1" s="1"/>
  <c r="U194" i="1"/>
  <c r="CG194" i="1" s="1"/>
  <c r="U386" i="1"/>
  <c r="CG386" i="1" s="1"/>
  <c r="U5" i="1"/>
  <c r="CG5" i="1" s="1"/>
  <c r="U87" i="1"/>
  <c r="CG87" i="1" s="1"/>
  <c r="U381" i="1"/>
  <c r="CG381" i="1" s="1"/>
  <c r="U126" i="1"/>
  <c r="CG126" i="1" s="1"/>
  <c r="U130" i="1"/>
  <c r="CG130" i="1" s="1"/>
  <c r="U84" i="1"/>
  <c r="CG84" i="1" s="1"/>
  <c r="U294" i="1"/>
  <c r="CG294" i="1" s="1"/>
  <c r="U463" i="1"/>
  <c r="CG463" i="1" s="1"/>
  <c r="U17" i="1"/>
  <c r="CG17" i="1" s="1"/>
  <c r="U69" i="1"/>
  <c r="CG69" i="1" s="1"/>
  <c r="U117" i="1"/>
  <c r="CG117" i="1" s="1"/>
  <c r="U187" i="1"/>
  <c r="CG187" i="1" s="1"/>
  <c r="U244" i="1"/>
  <c r="CG244" i="1" s="1"/>
  <c r="U64" i="1"/>
  <c r="CG64" i="1" s="1"/>
  <c r="U46" i="1"/>
  <c r="CG46" i="1" s="1"/>
  <c r="U389" i="1"/>
  <c r="CG389" i="1" s="1"/>
  <c r="U7" i="1"/>
  <c r="CG7" i="1" s="1"/>
  <c r="U13" i="1"/>
  <c r="CG13" i="1" s="1"/>
  <c r="U76" i="1"/>
  <c r="CG76" i="1" s="1"/>
  <c r="U183" i="1"/>
  <c r="CG183" i="1" s="1"/>
  <c r="U56" i="1"/>
  <c r="CG56" i="1" s="1"/>
  <c r="U252" i="1"/>
  <c r="CG252" i="1" s="1"/>
  <c r="U276" i="1"/>
  <c r="CG276" i="1" s="1"/>
  <c r="U242" i="1"/>
  <c r="CG242" i="1" s="1"/>
  <c r="U47" i="1"/>
  <c r="CG47" i="1" s="1"/>
  <c r="U198" i="1"/>
  <c r="CG198" i="1" s="1"/>
  <c r="U52" i="1"/>
  <c r="CG52" i="1" s="1"/>
  <c r="U416" i="1"/>
  <c r="CG416" i="1" s="1"/>
  <c r="U474" i="1"/>
  <c r="CG474" i="1" s="1"/>
  <c r="U466" i="1"/>
  <c r="CG466" i="1" s="1"/>
  <c r="U215" i="1"/>
  <c r="CG215" i="1" s="1"/>
  <c r="U412" i="1"/>
  <c r="CG412" i="1" s="1"/>
  <c r="U282" i="1"/>
  <c r="CG282" i="1" s="1"/>
  <c r="U326" i="1"/>
  <c r="CG326" i="1" s="1"/>
  <c r="U295" i="1"/>
  <c r="CG295" i="1" s="1"/>
  <c r="U396" i="1"/>
  <c r="CG396" i="1" s="1"/>
  <c r="U315" i="1"/>
  <c r="CG315" i="1" s="1"/>
  <c r="U146" i="1"/>
  <c r="CG146" i="1" s="1"/>
  <c r="U72" i="1"/>
  <c r="CG72" i="1" s="1"/>
  <c r="U264" i="1"/>
  <c r="CG264" i="1" s="1"/>
  <c r="U290" i="1"/>
  <c r="CG290" i="1" s="1"/>
  <c r="U154" i="1"/>
  <c r="CG154" i="1" s="1"/>
  <c r="U217" i="1"/>
  <c r="CG217" i="1" s="1"/>
  <c r="U361" i="1"/>
  <c r="CG361" i="1" s="1"/>
  <c r="U21" i="1"/>
  <c r="CG21" i="1" s="1"/>
  <c r="U256" i="1"/>
  <c r="CG256" i="1" s="1"/>
  <c r="U73" i="1"/>
  <c r="CG73" i="1" s="1"/>
  <c r="U232" i="1"/>
  <c r="CG232" i="1" s="1"/>
  <c r="U253" i="1"/>
  <c r="CG253" i="1" s="1"/>
  <c r="U394" i="1"/>
  <c r="CG394" i="1" s="1"/>
  <c r="U122" i="1"/>
  <c r="CG122" i="1" s="1"/>
  <c r="U297" i="1"/>
  <c r="CG297" i="1" s="1"/>
  <c r="U181" i="1"/>
  <c r="CG181" i="1" s="1"/>
  <c r="U404" i="1"/>
  <c r="CG404" i="1" s="1"/>
  <c r="U375" i="1"/>
  <c r="CG375" i="1" s="1"/>
  <c r="U9" i="1"/>
  <c r="CG9" i="1" s="1"/>
  <c r="U177" i="1"/>
  <c r="CG177" i="1" s="1"/>
  <c r="U65" i="1"/>
  <c r="CG65" i="1" s="1"/>
  <c r="U179" i="1"/>
  <c r="CG179" i="1" s="1"/>
  <c r="U287" i="1"/>
  <c r="CG287" i="1" s="1"/>
  <c r="U236" i="1"/>
  <c r="CG236" i="1" s="1"/>
  <c r="U400" i="1"/>
  <c r="CG400" i="1" s="1"/>
  <c r="U270" i="1"/>
  <c r="CG270" i="1" s="1"/>
  <c r="U61" i="1"/>
  <c r="CG61" i="1" s="1"/>
  <c r="U302" i="1"/>
  <c r="CG302" i="1" s="1"/>
  <c r="U262" i="1"/>
  <c r="CG262" i="1" s="1"/>
  <c r="U421" i="1"/>
  <c r="CG421" i="1" s="1"/>
  <c r="U258" i="1"/>
  <c r="CG258" i="1" s="1"/>
  <c r="U408" i="1"/>
  <c r="CG408" i="1" s="1"/>
  <c r="U101" i="1"/>
  <c r="CG101" i="1" s="1"/>
  <c r="U311" i="1"/>
  <c r="CG311" i="1" s="1"/>
  <c r="U45" i="1"/>
  <c r="CG45" i="1" s="1"/>
  <c r="U186" i="1"/>
  <c r="CG186" i="1" s="1"/>
  <c r="U376" i="1"/>
  <c r="CG376" i="1" s="1"/>
  <c r="U81" i="1"/>
  <c r="CG81" i="1" s="1"/>
  <c r="U95" i="1"/>
  <c r="CG95" i="1" s="1"/>
  <c r="U303" i="1"/>
  <c r="CG303" i="1" s="1"/>
  <c r="U166" i="1"/>
  <c r="CG166" i="1" s="1"/>
  <c r="U314" i="1"/>
  <c r="CG314" i="1" s="1"/>
  <c r="U80" i="1"/>
  <c r="CG80" i="1" s="1"/>
  <c r="U350" i="1"/>
  <c r="CG350" i="1" s="1"/>
  <c r="U288" i="1"/>
  <c r="CG288" i="1" s="1"/>
  <c r="U372" i="1"/>
  <c r="CG372" i="1" s="1"/>
  <c r="U470" i="1"/>
  <c r="CG470" i="1" s="1"/>
  <c r="U212" i="1"/>
  <c r="CG212" i="1" s="1"/>
  <c r="U327" i="1"/>
  <c r="CG327" i="1" s="1"/>
  <c r="U162" i="1"/>
  <c r="CG162" i="1" s="1"/>
  <c r="U238" i="1"/>
  <c r="CG238" i="1" s="1"/>
  <c r="U134" i="1"/>
  <c r="CG134" i="1" s="1"/>
  <c r="U291" i="1"/>
  <c r="CG291" i="1" s="1"/>
  <c r="U415" i="1"/>
  <c r="CG415" i="1" s="1"/>
  <c r="U77" i="1"/>
  <c r="CG77" i="1" s="1"/>
  <c r="U248" i="1"/>
  <c r="CG248" i="1" s="1"/>
  <c r="U449" i="1"/>
  <c r="CG449" i="1" s="1"/>
  <c r="U192" i="1"/>
  <c r="CG192" i="1" s="1"/>
  <c r="U420" i="1"/>
  <c r="CG420" i="1" s="1"/>
  <c r="U210" i="1"/>
  <c r="CG210" i="1" s="1"/>
  <c r="U34" i="1"/>
  <c r="CG34" i="1" s="1"/>
  <c r="U89" i="1"/>
  <c r="CG89" i="1" s="1"/>
  <c r="U204" i="1"/>
  <c r="CG204" i="1" s="1"/>
  <c r="U23" i="1"/>
  <c r="CG23" i="1" s="1"/>
  <c r="U368" i="1"/>
  <c r="CG368" i="1" s="1"/>
  <c r="U190" i="1"/>
  <c r="CG190" i="1" s="1"/>
  <c r="U411" i="1"/>
  <c r="CG411" i="1" s="1"/>
  <c r="U209" i="1"/>
  <c r="CG209" i="1" s="1"/>
  <c r="U260" i="1"/>
  <c r="CG260" i="1" s="1"/>
  <c r="U150" i="1"/>
  <c r="CG150" i="1" s="1"/>
  <c r="U401" i="1"/>
  <c r="CG401" i="1" s="1"/>
  <c r="U170" i="1"/>
  <c r="CG170" i="1" s="1"/>
  <c r="U91" i="1"/>
  <c r="CG91" i="1" s="1"/>
  <c r="U174" i="1"/>
  <c r="CG174" i="1" s="1"/>
  <c r="U142" i="1"/>
  <c r="CG142" i="1" s="1"/>
  <c r="U263" i="1"/>
  <c r="CG263" i="1" s="1"/>
  <c r="U109" i="1"/>
  <c r="CG109" i="1" s="1"/>
  <c r="U274" i="1"/>
  <c r="CG274" i="1" s="1"/>
  <c r="U390" i="1"/>
  <c r="CG390" i="1" s="1"/>
  <c r="U67" i="1"/>
  <c r="CG67" i="1" s="1"/>
  <c r="U111" i="1"/>
  <c r="CG111" i="1" s="1"/>
  <c r="U318" i="1"/>
  <c r="CG318" i="1" s="1"/>
  <c r="U385" i="1"/>
  <c r="CG385" i="1" s="1"/>
  <c r="U105" i="1"/>
  <c r="CG105" i="1" s="1"/>
  <c r="U392" i="1"/>
  <c r="CG392" i="1" s="1"/>
  <c r="U240" i="1"/>
  <c r="CG240" i="1" s="1"/>
  <c r="U115" i="1"/>
  <c r="CG115" i="1" s="1"/>
  <c r="U283" i="1"/>
  <c r="CG283" i="1" s="1"/>
  <c r="U353" i="1"/>
  <c r="CG353" i="1" s="1"/>
  <c r="U397" i="1"/>
  <c r="CG397" i="1" s="1"/>
  <c r="U310" i="1"/>
  <c r="CG310" i="1" s="1"/>
  <c r="U453" i="1"/>
  <c r="CG453" i="1" s="1"/>
  <c r="U218" i="1"/>
  <c r="CG218" i="1" s="1"/>
  <c r="U158" i="1"/>
  <c r="CG158" i="1" s="1"/>
  <c r="U138" i="1"/>
  <c r="CG138" i="1" s="1"/>
  <c r="U103" i="1"/>
  <c r="CG103" i="1" s="1"/>
  <c r="U322" i="1"/>
  <c r="CG322" i="1" s="1"/>
  <c r="U451" i="1"/>
  <c r="CG451" i="1" s="1"/>
  <c r="U364" i="1"/>
  <c r="CG364" i="1" s="1"/>
  <c r="U427" i="1"/>
  <c r="CG427" i="1" s="1"/>
  <c r="U254" i="1"/>
  <c r="CG254" i="1" s="1"/>
  <c r="U342" i="1"/>
  <c r="CG342" i="1" s="1"/>
  <c r="U60" i="1"/>
  <c r="CG60" i="1" s="1"/>
  <c r="U269" i="1"/>
  <c r="CG269" i="1" s="1"/>
  <c r="U382" i="1"/>
  <c r="CG382" i="1" s="1"/>
  <c r="U272" i="1"/>
  <c r="CG272" i="1" s="1"/>
  <c r="U30" i="1"/>
  <c r="CG30" i="1" s="1"/>
  <c r="U19" i="1"/>
  <c r="CG19" i="1" s="1"/>
  <c r="U388" i="1"/>
  <c r="CG388" i="1" s="1"/>
  <c r="U33" i="1"/>
  <c r="CG33" i="1" s="1"/>
  <c r="U107" i="1"/>
  <c r="CG107" i="1" s="1"/>
  <c r="U222" i="1"/>
  <c r="CG222" i="1" s="1"/>
  <c r="U280" i="1"/>
  <c r="CG280" i="1" s="1"/>
  <c r="U41" i="1"/>
  <c r="CG41" i="1" s="1"/>
  <c r="U351" i="1"/>
  <c r="CG351" i="1" s="1"/>
  <c r="U268" i="1"/>
  <c r="CG268" i="1" s="1"/>
  <c r="U48" i="1"/>
  <c r="CG48" i="1" s="1"/>
  <c r="U455" i="1"/>
  <c r="CG455" i="1" s="1"/>
  <c r="U221" i="1"/>
  <c r="CG221" i="1" s="1"/>
  <c r="U234" i="1"/>
  <c r="CG234" i="1" s="1"/>
  <c r="U278" i="1"/>
  <c r="CG278" i="1" s="1"/>
  <c r="CI4" i="1" l="1"/>
  <c r="G33" i="2" s="1"/>
  <c r="CE4" i="1"/>
  <c r="G28" i="2" s="1"/>
  <c r="BB4" i="1"/>
  <c r="G19" i="2" s="1"/>
</calcChain>
</file>

<file path=xl/sharedStrings.xml><?xml version="1.0" encoding="utf-8"?>
<sst xmlns="http://schemas.openxmlformats.org/spreadsheetml/2006/main" count="135" uniqueCount="76">
  <si>
    <t>Gender</t>
  </si>
  <si>
    <t>Age</t>
  </si>
  <si>
    <t>Field of Work</t>
  </si>
  <si>
    <t>IT</t>
  </si>
  <si>
    <t>Construction</t>
  </si>
  <si>
    <t>Healthcare</t>
  </si>
  <si>
    <t>Teaching</t>
  </si>
  <si>
    <t>Agriculture</t>
  </si>
  <si>
    <t>Others</t>
  </si>
  <si>
    <t>Education</t>
  </si>
  <si>
    <t>10th</t>
  </si>
  <si>
    <t>12th</t>
  </si>
  <si>
    <t>Bachelors</t>
  </si>
  <si>
    <t>Masters</t>
  </si>
  <si>
    <t>General Work</t>
  </si>
  <si>
    <t>Kids</t>
  </si>
  <si>
    <t>Cars</t>
  </si>
  <si>
    <t>Income</t>
  </si>
  <si>
    <t>Area</t>
  </si>
  <si>
    <t>Patna</t>
  </si>
  <si>
    <t>Bangalore</t>
  </si>
  <si>
    <t>Lucknow</t>
  </si>
  <si>
    <t>Dhanbad</t>
  </si>
  <si>
    <t>Udaipur</t>
  </si>
  <si>
    <t>Ranchi</t>
  </si>
  <si>
    <t>Delhi</t>
  </si>
  <si>
    <t>Pune</t>
  </si>
  <si>
    <t>Kolkata</t>
  </si>
  <si>
    <t>Mumbai</t>
  </si>
  <si>
    <t>Srinagar</t>
  </si>
  <si>
    <t>Hyderabad</t>
  </si>
  <si>
    <t>Jaipur</t>
  </si>
  <si>
    <t>Agra</t>
  </si>
  <si>
    <t>Value of House</t>
  </si>
  <si>
    <t>Mortage Left</t>
  </si>
  <si>
    <t>Car Value</t>
  </si>
  <si>
    <t>Left to pay on cars</t>
  </si>
  <si>
    <t>Debts</t>
  </si>
  <si>
    <t>Investments</t>
  </si>
  <si>
    <t>Value of the person</t>
  </si>
  <si>
    <t xml:space="preserve">Value of debts </t>
  </si>
  <si>
    <t>Net worth of person</t>
  </si>
  <si>
    <t>Column1</t>
  </si>
  <si>
    <t>Column2</t>
  </si>
  <si>
    <t>Column3</t>
  </si>
  <si>
    <t>Women                Men</t>
  </si>
  <si>
    <t>No. of Women</t>
  </si>
  <si>
    <t>No. of Men</t>
  </si>
  <si>
    <t>Men vs Women</t>
  </si>
  <si>
    <t>Average Age</t>
  </si>
  <si>
    <t>Average Income</t>
  </si>
  <si>
    <t>Car Valuue</t>
  </si>
  <si>
    <t>Average value of each car</t>
  </si>
  <si>
    <t>Debt</t>
  </si>
  <si>
    <t>Number of people with debt greater than 100000</t>
  </si>
  <si>
    <t>Percentage left to pay</t>
  </si>
  <si>
    <t>Less Than</t>
  </si>
  <si>
    <t>No. of persons that have less than X% left on their mortage</t>
  </si>
  <si>
    <t>Average income per territory</t>
  </si>
  <si>
    <t>Average income per sector</t>
  </si>
  <si>
    <t>General work</t>
  </si>
  <si>
    <t>% of people having higher debts than their yearly income</t>
  </si>
  <si>
    <t>Average age of people with a net worth higher than income</t>
  </si>
  <si>
    <t>BASIC</t>
  </si>
  <si>
    <t>Men</t>
  </si>
  <si>
    <t>Women</t>
  </si>
  <si>
    <t>The no. of persons having less than a certain amount on their mortage</t>
  </si>
  <si>
    <t>No. of Men vs Women</t>
  </si>
  <si>
    <t>Average age</t>
  </si>
  <si>
    <t>Number of persons in each profession</t>
  </si>
  <si>
    <t>Average income in each profession</t>
  </si>
  <si>
    <t>% of people having higher debts than their income</t>
  </si>
  <si>
    <t>Average Income per territory</t>
  </si>
  <si>
    <t>Number of persons with debt higher than X (1)</t>
  </si>
  <si>
    <t>Variable</t>
  </si>
  <si>
    <t>Average age of people with a net worth higher than income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</si>
</sst>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1" fontId="0" fillId="0" borderId="6" xfId="0" applyNumberFormat="1" applyBorder="1"/>
    <xf numFmtId="0" fontId="0" fillId="0" borderId="2" xfId="0" applyBorder="1"/>
    <xf numFmtId="0" fontId="0" fillId="0" borderId="3" xfId="0" applyBorder="1"/>
    <xf numFmtId="164" fontId="0" fillId="0" borderId="6" xfId="0" applyNumberFormat="1" applyBorder="1"/>
    <xf numFmtId="164" fontId="0" fillId="0" borderId="5" xfId="0" applyNumberFormat="1" applyBorder="1"/>
    <xf numFmtId="0" fontId="0" fillId="2" borderId="0" xfId="0" applyFill="1"/>
    <xf numFmtId="0" fontId="0" fillId="3" borderId="0" xfId="0" applyFill="1"/>
    <xf numFmtId="9" fontId="0" fillId="0" borderId="0" xfId="0" applyNumberFormat="1"/>
    <xf numFmtId="9" fontId="0" fillId="0" borderId="4" xfId="1" applyFont="1" applyBorder="1"/>
    <xf numFmtId="9" fontId="0" fillId="0" borderId="6" xfId="1" applyFont="1" applyBorder="1"/>
    <xf numFmtId="0" fontId="0" fillId="4" borderId="1" xfId="0" applyFill="1" applyBorder="1"/>
    <xf numFmtId="9" fontId="0" fillId="0" borderId="5" xfId="1" applyFont="1" applyBorder="1"/>
    <xf numFmtId="1" fontId="0" fillId="0" borderId="0" xfId="0" applyNumberFormat="1"/>
    <xf numFmtId="0" fontId="0" fillId="0" borderId="9" xfId="0" applyBorder="1"/>
    <xf numFmtId="0" fontId="0" fillId="0" borderId="11" xfId="0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9" fontId="11" fillId="0" borderId="4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" fontId="11" fillId="0" borderId="4" xfId="0" applyNumberFormat="1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Man</a:t>
            </a:r>
            <a:r>
              <a:rPr lang="en-IN" baseline="0"/>
              <a:t> vs Women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38090551181101"/>
          <c:y val="0.13136958710976837"/>
          <c:w val="0.79411909448818896"/>
          <c:h val="0.696433697298411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Sheet2!$C$6:$F$6</c:f>
              <c:numCache>
                <c:formatCode>General</c:formatCode>
                <c:ptCount val="4"/>
                <c:pt idx="0">
                  <c:v>237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461A-9965-59EA331B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59328"/>
        <c:axId val="588456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E3-461A-9965-59EA331BC400}"/>
                  </c:ext>
                </c:extLst>
              </c15:ser>
            </c15:filteredBarSeries>
          </c:ext>
        </c:extLst>
      </c:barChart>
      <c:catAx>
        <c:axId val="5884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56704"/>
        <c:crosses val="autoZero"/>
        <c:auto val="1"/>
        <c:lblAlgn val="ctr"/>
        <c:lblOffset val="100"/>
        <c:noMultiLvlLbl val="0"/>
      </c:catAx>
      <c:valAx>
        <c:axId val="588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879054556683092E-2"/>
          <c:y val="7.5502948495074482E-2"/>
          <c:w val="0.93130147052786283"/>
          <c:h val="0.738674973320642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2F3-4EF1-B1F3-A98E7746FBA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2F3-4EF1-B1F3-A98E7746FBA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2F3-4EF1-B1F3-A98E7746FBA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2F3-4EF1-B1F3-A98E7746FBA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2F3-4EF1-B1F3-A98E7746FBA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2F3-4EF1-B1F3-A98E7746FBA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2F3-4EF1-B1F3-A98E7746FBA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2F3-4EF1-B1F3-A98E7746FBA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C2F3-4EF1-B1F3-A98E7746FBA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C2F3-4EF1-B1F3-A98E7746FBA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C2F3-4EF1-B1F3-A98E7746FBA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C2F3-4EF1-B1F3-A98E7746FB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Sheet2!$K$5:$V$5</c:f>
              <c:numCache>
                <c:formatCode>General</c:formatCode>
                <c:ptCount val="12"/>
                <c:pt idx="0">
                  <c:v>75</c:v>
                </c:pt>
                <c:pt idx="2">
                  <c:v>84</c:v>
                </c:pt>
                <c:pt idx="4">
                  <c:v>85</c:v>
                </c:pt>
                <c:pt idx="6">
                  <c:v>94</c:v>
                </c:pt>
                <c:pt idx="8">
                  <c:v>74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5-4F7F-BC45-35C9C13451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5076568"/>
        <c:axId val="585078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9-C2F3-4EF1-B1F3-A98E7746FBAF}"/>
                    </c:ext>
                  </c:extLst>
                </c:dPt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B-C2F3-4EF1-B1F3-A98E7746FBAF}"/>
                    </c:ext>
                  </c:extLst>
                </c:dPt>
                <c:dPt>
                  <c:idx val="2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D-C2F3-4EF1-B1F3-A98E7746FBAF}"/>
                    </c:ext>
                  </c:extLst>
                </c:dPt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F-C2F3-4EF1-B1F3-A98E7746FBAF}"/>
                    </c:ext>
                  </c:extLst>
                </c:dPt>
                <c:dPt>
                  <c:idx val="4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1-C2F3-4EF1-B1F3-A98E7746FBAF}"/>
                    </c:ext>
                  </c:extLst>
                </c:dPt>
                <c:dPt>
                  <c:idx val="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3-C2F3-4EF1-B1F3-A98E7746FBAF}"/>
                    </c:ext>
                  </c:extLst>
                </c:dPt>
                <c:dPt>
                  <c:idx val="6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5-C2F3-4EF1-B1F3-A98E7746FBAF}"/>
                    </c:ext>
                  </c:extLst>
                </c:dPt>
                <c:dPt>
                  <c:idx val="7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7-C2F3-4EF1-B1F3-A98E7746FBAF}"/>
                    </c:ext>
                  </c:extLst>
                </c:dPt>
                <c:dPt>
                  <c:idx val="8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9-C2F3-4EF1-B1F3-A98E7746FBAF}"/>
                    </c:ext>
                  </c:extLst>
                </c:dPt>
                <c:dPt>
                  <c:idx val="9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B-C2F3-4EF1-B1F3-A98E7746FBAF}"/>
                    </c:ext>
                  </c:extLst>
                </c:dPt>
                <c:dPt>
                  <c:idx val="1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D-C2F3-4EF1-B1F3-A98E7746FBAF}"/>
                    </c:ext>
                  </c:extLst>
                </c:dPt>
                <c:dPt>
                  <c:idx val="1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2F-C2F3-4EF1-B1F3-A98E7746FBA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Sheet2!$K$6:$V$6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15-4F7F-BC45-35C9C13451CA}"/>
                  </c:ext>
                </c:extLst>
              </c15:ser>
            </c15:filteredBarSeries>
          </c:ext>
        </c:extLst>
      </c:barChart>
      <c:catAx>
        <c:axId val="58507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78208"/>
        <c:crosses val="autoZero"/>
        <c:auto val="1"/>
        <c:lblAlgn val="ctr"/>
        <c:lblOffset val="100"/>
        <c:noMultiLvlLbl val="0"/>
      </c:catAx>
      <c:valAx>
        <c:axId val="585078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0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Sheet2!$K$24:$V$24</c:f>
              <c:strCache>
                <c:ptCount val="11"/>
                <c:pt idx="0">
                  <c:v>IT</c:v>
                </c:pt>
                <c:pt idx="2">
                  <c:v>Teaching</c:v>
                </c:pt>
                <c:pt idx="4">
                  <c:v>Agriculture</c:v>
                </c:pt>
                <c:pt idx="6">
                  <c:v>Construction</c:v>
                </c:pt>
                <c:pt idx="8">
                  <c:v>General work</c:v>
                </c:pt>
                <c:pt idx="10">
                  <c:v>Healthcare</c:v>
                </c:pt>
              </c:strCache>
            </c:strRef>
          </c:cat>
          <c:val>
            <c:numRef>
              <c:f>Sheet2!$K$25:$V$25</c:f>
              <c:numCache>
                <c:formatCode>General</c:formatCode>
                <c:ptCount val="12"/>
                <c:pt idx="0">
                  <c:v>59331.44</c:v>
                </c:pt>
                <c:pt idx="2">
                  <c:v>56235.857142857145</c:v>
                </c:pt>
                <c:pt idx="4">
                  <c:v>60073.141176470592</c:v>
                </c:pt>
                <c:pt idx="6">
                  <c:v>56295.351063829788</c:v>
                </c:pt>
                <c:pt idx="8">
                  <c:v>60355.486486486487</c:v>
                </c:pt>
                <c:pt idx="10">
                  <c:v>62349.2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00E-AAF9-ECC4AB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777616"/>
        <c:axId val="411777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Sheet2!$K$24:$V$24</c15:sqref>
                        </c15:formulaRef>
                      </c:ext>
                    </c:extLst>
                    <c:strCache>
                      <c:ptCount val="11"/>
                      <c:pt idx="0">
                        <c:v>IT</c:v>
                      </c:pt>
                      <c:pt idx="2">
                        <c:v>Teaching</c:v>
                      </c:pt>
                      <c:pt idx="4">
                        <c:v>Agriculture</c:v>
                      </c:pt>
                      <c:pt idx="6">
                        <c:v>Construction</c:v>
                      </c:pt>
                      <c:pt idx="8">
                        <c:v>General work</c:v>
                      </c:pt>
                      <c:pt idx="10">
                        <c:v>Healthcare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Sheet2!$K$26:$V$26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D0-400E-AAF9-ECC4AB0E6620}"/>
                  </c:ext>
                </c:extLst>
              </c15:ser>
            </c15:filteredBarSeries>
          </c:ext>
        </c:extLst>
      </c:barChart>
      <c:catAx>
        <c:axId val="4117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77944"/>
        <c:crosses val="autoZero"/>
        <c:auto val="1"/>
        <c:lblAlgn val="ctr"/>
        <c:lblOffset val="100"/>
        <c:noMultiLvlLbl val="0"/>
      </c:catAx>
      <c:valAx>
        <c:axId val="4117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63360909000296E-2"/>
          <c:y val="0.16704166666666667"/>
          <c:w val="0.94171246790353735"/>
          <c:h val="0.748798884514435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Sheet2!$C$38:$AD$38</c:f>
              <c:strCache>
                <c:ptCount val="27"/>
                <c:pt idx="0">
                  <c:v>Patna</c:v>
                </c:pt>
                <c:pt idx="2">
                  <c:v>Bangalore</c:v>
                </c:pt>
                <c:pt idx="4">
                  <c:v>Lucknow</c:v>
                </c:pt>
                <c:pt idx="6">
                  <c:v>Mumbai</c:v>
                </c:pt>
                <c:pt idx="8">
                  <c:v>Agra</c:v>
                </c:pt>
                <c:pt idx="10">
                  <c:v>Pune</c:v>
                </c:pt>
                <c:pt idx="12">
                  <c:v>Kolkata</c:v>
                </c:pt>
                <c:pt idx="14">
                  <c:v>Dhanbad</c:v>
                </c:pt>
                <c:pt idx="16">
                  <c:v>Ranchi</c:v>
                </c:pt>
                <c:pt idx="18">
                  <c:v>Udaipur</c:v>
                </c:pt>
                <c:pt idx="20">
                  <c:v>Srinagar</c:v>
                </c:pt>
                <c:pt idx="22">
                  <c:v>Delhi</c:v>
                </c:pt>
                <c:pt idx="24">
                  <c:v>Hyderabad</c:v>
                </c:pt>
                <c:pt idx="26">
                  <c:v>Jaipur</c:v>
                </c:pt>
              </c:strCache>
            </c:strRef>
          </c:cat>
          <c:val>
            <c:numRef>
              <c:f>Sheet2!$C$39:$AD$39</c:f>
              <c:numCache>
                <c:formatCode>General</c:formatCode>
                <c:ptCount val="28"/>
                <c:pt idx="0">
                  <c:v>58950.53125</c:v>
                </c:pt>
                <c:pt idx="2">
                  <c:v>55625.525000000001</c:v>
                </c:pt>
                <c:pt idx="4">
                  <c:v>62766.896551724138</c:v>
                </c:pt>
                <c:pt idx="6">
                  <c:v>53876.315789473687</c:v>
                </c:pt>
                <c:pt idx="8">
                  <c:v>55183.8</c:v>
                </c:pt>
                <c:pt idx="10">
                  <c:v>59136.62162162162</c:v>
                </c:pt>
                <c:pt idx="12">
                  <c:v>60372.305555555555</c:v>
                </c:pt>
                <c:pt idx="14">
                  <c:v>55155.392857142855</c:v>
                </c:pt>
                <c:pt idx="16">
                  <c:v>60005.37142857143</c:v>
                </c:pt>
                <c:pt idx="18">
                  <c:v>58450.846153846156</c:v>
                </c:pt>
                <c:pt idx="20">
                  <c:v>63602.289473684214</c:v>
                </c:pt>
                <c:pt idx="22">
                  <c:v>65259.73333333333</c:v>
                </c:pt>
                <c:pt idx="24">
                  <c:v>61523.035714285717</c:v>
                </c:pt>
                <c:pt idx="26">
                  <c:v>57032.025000000001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D-4A0A-A65B-EF97FBCF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995936"/>
        <c:axId val="582992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Sheet2!$C$38:$AD$38</c15:sqref>
                        </c15:formulaRef>
                      </c:ext>
                    </c:extLst>
                    <c:strCache>
                      <c:ptCount val="27"/>
                      <c:pt idx="0">
                        <c:v>Patna</c:v>
                      </c:pt>
                      <c:pt idx="2">
                        <c:v>Bangalore</c:v>
                      </c:pt>
                      <c:pt idx="4">
                        <c:v>Lucknow</c:v>
                      </c:pt>
                      <c:pt idx="6">
                        <c:v>Mumbai</c:v>
                      </c:pt>
                      <c:pt idx="8">
                        <c:v>Agra</c:v>
                      </c:pt>
                      <c:pt idx="10">
                        <c:v>Pune</c:v>
                      </c:pt>
                      <c:pt idx="12">
                        <c:v>Kolkata</c:v>
                      </c:pt>
                      <c:pt idx="14">
                        <c:v>Dhanbad</c:v>
                      </c:pt>
                      <c:pt idx="16">
                        <c:v>Ranchi</c:v>
                      </c:pt>
                      <c:pt idx="18">
                        <c:v>Udaipur</c:v>
                      </c:pt>
                      <c:pt idx="20">
                        <c:v>Srinagar</c:v>
                      </c:pt>
                      <c:pt idx="22">
                        <c:v>Delhi</c:v>
                      </c:pt>
                      <c:pt idx="24">
                        <c:v>Hyderabad</c:v>
                      </c:pt>
                      <c:pt idx="26">
                        <c:v>Jaipur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Sheet2!$C$40:$AD$40</c15:sqref>
                        </c15:formulaRef>
                      </c:ext>
                    </c:extLst>
                    <c:numCache>
                      <c:formatCode>General</c:formatCode>
                      <c:ptCount val="2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8D-4A0A-A65B-EF97FBCF97B8}"/>
                  </c:ext>
                </c:extLst>
              </c15:ser>
            </c15:filteredBarSeries>
          </c:ext>
        </c:extLst>
      </c:barChart>
      <c:catAx>
        <c:axId val="58299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92328"/>
        <c:crosses val="autoZero"/>
        <c:auto val="1"/>
        <c:lblAlgn val="ctr"/>
        <c:lblOffset val="100"/>
        <c:noMultiLvlLbl val="0"/>
      </c:catAx>
      <c:valAx>
        <c:axId val="58299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114300</xdr:rowOff>
    </xdr:from>
    <xdr:to>
      <xdr:col>5</xdr:col>
      <xdr:colOff>495300</xdr:colOff>
      <xdr:row>34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6E080-202E-55E4-B942-D7F3E541E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6</xdr:row>
      <xdr:rowOff>53340</xdr:rowOff>
    </xdr:from>
    <xdr:to>
      <xdr:col>21</xdr:col>
      <xdr:colOff>464820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0BB10-A83F-73BA-1F43-D29FE9E4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26</xdr:row>
      <xdr:rowOff>53340</xdr:rowOff>
    </xdr:from>
    <xdr:to>
      <xdr:col>21</xdr:col>
      <xdr:colOff>464820</xdr:colOff>
      <xdr:row>34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88EF8-8E1A-7175-0B11-FA8D0E71A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99060</xdr:colOff>
      <xdr:row>40</xdr:row>
      <xdr:rowOff>76200</xdr:rowOff>
    </xdr:from>
    <xdr:to>
      <xdr:col>29</xdr:col>
      <xdr:colOff>495300</xdr:colOff>
      <xdr:row>57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515337-4489-74F6-6527-A78049A1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157BC6-BF50-4163-8E3A-BA7AD06D4632}" name="Table1" displayName="Table1" ref="B3:U480" totalsRowShown="0">
  <autoFilter ref="B3:U480" xr:uid="{45157BC6-BF50-4163-8E3A-BA7AD06D4632}"/>
  <tableColumns count="20">
    <tableColumn id="1" xr3:uid="{39F1A378-00C5-46E7-ACE2-7674E2C54E05}" name="Gender">
      <calculatedColumnFormula>IF(A4=1,"Women", "Men")</calculatedColumnFormula>
    </tableColumn>
    <tableColumn id="2" xr3:uid="{02DE19BE-A3E2-41D6-8ED0-63A78E365F90}" name="Age">
      <calculatedColumnFormula>RANDBETWEEN(20,40)</calculatedColumnFormula>
    </tableColumn>
    <tableColumn id="3" xr3:uid="{1AB18FE0-283B-477E-8AB0-ABC6A2AE03E3}" name="Column1">
      <calculatedColumnFormula>RANDBETWEEN(1,6)</calculatedColumnFormula>
    </tableColumn>
    <tableColumn id="4" xr3:uid="{69903AA8-6A30-474D-8DA0-4FFE88CEEC2C}" name="Field of Work">
      <calculatedColumnFormula>VLOOKUP(D4,$V$4:$W$9,2)</calculatedColumnFormula>
    </tableColumn>
    <tableColumn id="5" xr3:uid="{C18F5EED-6269-403C-94BB-22E6B3C0BD6D}" name="Column2">
      <calculatedColumnFormula>RANDBETWEEN(1,5)</calculatedColumnFormula>
    </tableColumn>
    <tableColumn id="6" xr3:uid="{9A36F1D4-CFDD-45DD-930C-C03B88E5B9B7}" name="Education">
      <calculatedColumnFormula>VLOOKUP(F4,$Y$4:$Z$8,2)</calculatedColumnFormula>
    </tableColumn>
    <tableColumn id="7" xr3:uid="{24C83D75-B9B8-4AF3-BB9D-5CA889BA3E4C}" name="Kids">
      <calculatedColumnFormula>RANDBETWEEN(0,4)</calculatedColumnFormula>
    </tableColumn>
    <tableColumn id="8" xr3:uid="{092F74A7-D976-4F7E-BC1E-6A8255BDD628}" name="Cars">
      <calculatedColumnFormula>RANDBETWEEN(1,3)</calculatedColumnFormula>
    </tableColumn>
    <tableColumn id="9" xr3:uid="{26F30BD9-EF86-468B-BE65-2768975633DF}" name="Income">
      <calculatedColumnFormula>RANDBETWEEN(25000,90000)</calculatedColumnFormula>
    </tableColumn>
    <tableColumn id="10" xr3:uid="{F77F7060-CF41-4BFB-8F79-2BD9B64BD866}" name="Column3">
      <calculatedColumnFormula>RANDBETWEEN(1,14)</calculatedColumnFormula>
    </tableColumn>
    <tableColumn id="11" xr3:uid="{C93928A1-C42C-4D48-B97B-32CD7DC280AD}" name="Area">
      <calculatedColumnFormula>VLOOKUP(K4,$AB$4:$AC$17,2)</calculatedColumnFormula>
    </tableColumn>
    <tableColumn id="12" xr3:uid="{CEFE6D72-7CAB-46C6-8472-CC98D7116903}" name="Value of House">
      <calculatedColumnFormula>J4*RANDBETWEEN(3,6)</calculatedColumnFormula>
    </tableColumn>
    <tableColumn id="13" xr3:uid="{C68C7F39-A325-4562-B3E3-BC14240E4406}" name="Mortage Left">
      <calculatedColumnFormula>RAND()*M4</calculatedColumnFormula>
    </tableColumn>
    <tableColumn id="14" xr3:uid="{04A63DE2-BB77-4CF0-8DEE-B4497BA89475}" name="Car Value">
      <calculatedColumnFormula>I4*RAND()*J4</calculatedColumnFormula>
    </tableColumn>
    <tableColumn id="15" xr3:uid="{B72DFDED-5C97-45D6-840C-7C36B45EE467}" name="Left to pay on cars">
      <calculatedColumnFormula>RANDBETWEEN(0,O4)</calculatedColumnFormula>
    </tableColumn>
    <tableColumn id="16" xr3:uid="{AFB78602-F8F8-4A5F-8F7F-05380F8444C3}" name="Debts">
      <calculatedColumnFormula>RAND()*J4*2</calculatedColumnFormula>
    </tableColumn>
    <tableColumn id="17" xr3:uid="{26434FC0-3EC2-4F7F-9762-A5C88D6D9E76}" name="Investments">
      <calculatedColumnFormula>RAND()*J4*1.5</calculatedColumnFormula>
    </tableColumn>
    <tableColumn id="18" xr3:uid="{115F0EE2-07A0-4DFF-A580-84168828698D}" name="Value of the person">
      <calculatedColumnFormula>M4+O4+R4</calculatedColumnFormula>
    </tableColumn>
    <tableColumn id="19" xr3:uid="{39CB2EC4-F3AF-4436-B8A3-77A3B95B4E15}" name="Value of debts ">
      <calculatedColumnFormula>N4+P4+Q4</calculatedColumnFormula>
    </tableColumn>
    <tableColumn id="20" xr3:uid="{F7CB79B3-D34B-4E8E-9C50-E65ADBFCEF82}" name="Net worth of person">
      <calculatedColumnFormula>S4-T4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2FAC-B981-484E-A051-BA4E05878CF0}">
  <dimension ref="A1:CI481"/>
  <sheetViews>
    <sheetView tabSelected="1" topLeftCell="B1" zoomScale="83" zoomScaleNormal="83" workbookViewId="0">
      <selection activeCell="CH4" sqref="CH4"/>
    </sheetView>
  </sheetViews>
  <sheetFormatPr defaultRowHeight="14.4" x14ac:dyDescent="0.3"/>
  <cols>
    <col min="1" max="1" width="3" hidden="1" customWidth="1"/>
    <col min="2" max="2" width="9.21875" customWidth="1"/>
    <col min="4" max="4" width="4.44140625" hidden="1" customWidth="1"/>
    <col min="5" max="5" width="15.77734375" customWidth="1"/>
    <col min="6" max="6" width="4.6640625" hidden="1" customWidth="1"/>
    <col min="7" max="7" width="12.33203125" customWidth="1"/>
    <col min="10" max="10" width="10.21875" customWidth="1"/>
    <col min="11" max="11" width="3.33203125" hidden="1" customWidth="1"/>
    <col min="12" max="12" width="11.44140625" customWidth="1"/>
    <col min="13" max="13" width="17" customWidth="1"/>
    <col min="14" max="14" width="15.44140625" customWidth="1"/>
    <col min="15" max="15" width="11" customWidth="1"/>
    <col min="16" max="16" width="19.77734375" customWidth="1"/>
    <col min="17" max="17" width="11" customWidth="1"/>
    <col min="18" max="18" width="14" customWidth="1"/>
    <col min="19" max="19" width="19.77734375" customWidth="1"/>
    <col min="20" max="20" width="15.44140625" customWidth="1"/>
    <col min="21" max="21" width="20" customWidth="1"/>
    <col min="22" max="22" width="0" hidden="1" customWidth="1"/>
    <col min="23" max="23" width="11.88671875" hidden="1" customWidth="1"/>
    <col min="24" max="29" width="0" hidden="1" customWidth="1"/>
    <col min="34" max="34" width="13" customWidth="1"/>
    <col min="35" max="35" width="10.6640625" customWidth="1"/>
    <col min="36" max="36" width="15.5546875" customWidth="1"/>
    <col min="38" max="38" width="10.33203125" customWidth="1"/>
    <col min="39" max="39" width="11.88671875" customWidth="1"/>
    <col min="40" max="40" width="10.33203125" customWidth="1"/>
    <col min="41" max="41" width="12.77734375" customWidth="1"/>
    <col min="43" max="43" width="10.109375" customWidth="1"/>
    <col min="44" max="44" width="10.21875" customWidth="1"/>
    <col min="45" max="45" width="11.44140625" customWidth="1"/>
    <col min="46" max="46" width="10.33203125" customWidth="1"/>
    <col min="47" max="47" width="12.44140625" customWidth="1"/>
    <col min="49" max="49" width="15" customWidth="1"/>
    <col min="50" max="50" width="10.44140625" customWidth="1"/>
    <col min="51" max="51" width="21.77734375" customWidth="1"/>
    <col min="52" max="52" width="10.88671875" customWidth="1"/>
    <col min="53" max="53" width="11.5546875" customWidth="1"/>
    <col min="54" max="54" width="41.6640625" customWidth="1"/>
    <col min="55" max="55" width="18.77734375" customWidth="1"/>
    <col min="56" max="56" width="13" customWidth="1"/>
    <col min="57" max="57" width="8.88671875" customWidth="1"/>
    <col min="58" max="58" width="51.33203125" customWidth="1"/>
    <col min="63" max="63" width="11" customWidth="1"/>
    <col min="76" max="76" width="11.33203125" customWidth="1"/>
    <col min="77" max="77" width="10.77734375" customWidth="1"/>
    <col min="79" max="79" width="12.88671875" customWidth="1"/>
    <col min="80" max="80" width="12.6640625" customWidth="1"/>
    <col min="82" max="82" width="47.88671875" customWidth="1"/>
    <col min="85" max="85" width="52" customWidth="1"/>
    <col min="87" max="87" width="9.5546875" bestFit="1" customWidth="1"/>
  </cols>
  <sheetData>
    <row r="1" spans="1:87" ht="15" thickBot="1" x14ac:dyDescent="0.35"/>
    <row r="2" spans="1:87" ht="15" thickBot="1" x14ac:dyDescent="0.35">
      <c r="AF2" s="27" t="s">
        <v>48</v>
      </c>
      <c r="AG2" s="28"/>
      <c r="AH2" s="28"/>
      <c r="AI2" s="29"/>
      <c r="AJ2" s="6" t="s">
        <v>49</v>
      </c>
      <c r="AK2" s="6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6" t="s">
        <v>50</v>
      </c>
      <c r="AX2" s="6"/>
      <c r="AY2" s="9"/>
      <c r="AZ2" s="6"/>
      <c r="BA2" s="9"/>
      <c r="BB2" s="9"/>
      <c r="BC2" s="6"/>
      <c r="BD2" s="8"/>
      <c r="BE2" s="8"/>
      <c r="BF2" s="9"/>
      <c r="BH2" t="s">
        <v>58</v>
      </c>
      <c r="BW2" t="s">
        <v>59</v>
      </c>
    </row>
    <row r="3" spans="1:87" ht="15" thickBot="1" x14ac:dyDescent="0.35">
      <c r="B3" t="s">
        <v>0</v>
      </c>
      <c r="C3" t="s">
        <v>1</v>
      </c>
      <c r="D3" t="s">
        <v>42</v>
      </c>
      <c r="E3" t="s">
        <v>2</v>
      </c>
      <c r="F3" t="s">
        <v>43</v>
      </c>
      <c r="G3" t="s">
        <v>9</v>
      </c>
      <c r="H3" t="s">
        <v>15</v>
      </c>
      <c r="I3" t="s">
        <v>16</v>
      </c>
      <c r="J3" t="s">
        <v>17</v>
      </c>
      <c r="K3" t="s">
        <v>44</v>
      </c>
      <c r="L3" t="s">
        <v>18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AF3" s="25" t="s">
        <v>45</v>
      </c>
      <c r="AG3" s="26"/>
      <c r="AH3" t="s">
        <v>46</v>
      </c>
      <c r="AI3" s="1" t="s">
        <v>47</v>
      </c>
      <c r="AJ3" s="7">
        <f ca="1">AVERAGE(Table1[Age])</f>
        <v>29.624737945492662</v>
      </c>
      <c r="AK3" s="2" t="s">
        <v>3</v>
      </c>
      <c r="AL3" t="s">
        <v>7</v>
      </c>
      <c r="AM3" t="s">
        <v>4</v>
      </c>
      <c r="AN3" t="s">
        <v>5</v>
      </c>
      <c r="AO3" t="s">
        <v>14</v>
      </c>
      <c r="AP3" t="s">
        <v>6</v>
      </c>
      <c r="AQ3" t="s">
        <v>3</v>
      </c>
      <c r="AR3" s="1" t="s">
        <v>7</v>
      </c>
      <c r="AS3" t="s">
        <v>4</v>
      </c>
      <c r="AT3" t="s">
        <v>5</v>
      </c>
      <c r="AU3" t="s">
        <v>14</v>
      </c>
      <c r="AV3" s="1" t="s">
        <v>6</v>
      </c>
      <c r="AW3" s="10">
        <f ca="1">AVERAGE(J4:J480)</f>
        <v>58890.259958071278</v>
      </c>
      <c r="AX3" s="2" t="s">
        <v>51</v>
      </c>
      <c r="AY3" s="1" t="s">
        <v>52</v>
      </c>
      <c r="AZ3" s="2" t="s">
        <v>53</v>
      </c>
      <c r="BA3" s="1">
        <f>Sheet2!W7</f>
        <v>50000</v>
      </c>
      <c r="BB3" s="1" t="s">
        <v>54</v>
      </c>
      <c r="BC3" s="2" t="s">
        <v>55</v>
      </c>
      <c r="BD3" t="s">
        <v>56</v>
      </c>
      <c r="BE3" s="14">
        <f>Sheet2!Y7</f>
        <v>0.2</v>
      </c>
      <c r="BF3" s="1" t="s">
        <v>57</v>
      </c>
      <c r="BH3" s="12" t="s">
        <v>19</v>
      </c>
      <c r="BI3" s="12" t="s">
        <v>20</v>
      </c>
      <c r="BJ3" s="12" t="s">
        <v>21</v>
      </c>
      <c r="BK3" s="12" t="s">
        <v>30</v>
      </c>
      <c r="BL3" s="12" t="s">
        <v>23</v>
      </c>
      <c r="BM3" s="12" t="s">
        <v>26</v>
      </c>
      <c r="BN3" s="12" t="s">
        <v>27</v>
      </c>
      <c r="BO3" s="12" t="s">
        <v>24</v>
      </c>
      <c r="BP3" s="12" t="s">
        <v>22</v>
      </c>
      <c r="BQ3" s="12" t="s">
        <v>32</v>
      </c>
      <c r="BR3" s="12" t="s">
        <v>28</v>
      </c>
      <c r="BS3" s="12" t="s">
        <v>29</v>
      </c>
      <c r="BT3" s="12" t="s">
        <v>25</v>
      </c>
      <c r="BU3" s="12" t="s">
        <v>31</v>
      </c>
      <c r="BW3" s="13" t="s">
        <v>3</v>
      </c>
      <c r="BX3" s="13" t="s">
        <v>5</v>
      </c>
      <c r="BY3" s="13" t="s">
        <v>7</v>
      </c>
      <c r="BZ3" s="13" t="s">
        <v>6</v>
      </c>
      <c r="CA3" s="13" t="s">
        <v>60</v>
      </c>
      <c r="CB3" s="13" t="s">
        <v>4</v>
      </c>
      <c r="CD3" s="17" t="s">
        <v>61</v>
      </c>
      <c r="CE3" s="9"/>
      <c r="CG3" t="s">
        <v>62</v>
      </c>
      <c r="CH3">
        <f>Sheet2!AA7</f>
        <v>60000</v>
      </c>
    </row>
    <row r="4" spans="1:87" x14ac:dyDescent="0.3">
      <c r="A4">
        <f ca="1">RANDBETWEEN(1,2)</f>
        <v>2</v>
      </c>
      <c r="B4" t="str">
        <f ca="1">IF(A4=1,"Women", "Men")</f>
        <v>Men</v>
      </c>
      <c r="C4">
        <f ca="1">RANDBETWEEN(20,40)</f>
        <v>24</v>
      </c>
      <c r="D4">
        <f ca="1">RANDBETWEEN(1,6)</f>
        <v>6</v>
      </c>
      <c r="E4" t="str">
        <f ca="1">VLOOKUP(D4,$V$4:$W$9,2)</f>
        <v>General Work</v>
      </c>
      <c r="F4">
        <f ca="1">RANDBETWEEN(1,5)</f>
        <v>4</v>
      </c>
      <c r="G4" t="str">
        <f ca="1">VLOOKUP(F4,$Y$4:$Z$8,2)</f>
        <v>Masters</v>
      </c>
      <c r="H4">
        <f ca="1">RANDBETWEEN(0,4)</f>
        <v>0</v>
      </c>
      <c r="I4">
        <f ca="1">RANDBETWEEN(1,3)</f>
        <v>3</v>
      </c>
      <c r="J4">
        <f ca="1">RANDBETWEEN(25000,90000)</f>
        <v>82331</v>
      </c>
      <c r="K4">
        <f ca="1">RANDBETWEEN(1,14)</f>
        <v>4</v>
      </c>
      <c r="L4" t="str">
        <f ca="1">VLOOKUP(K4,$AB$4:$AC$17,2)</f>
        <v>Dhanbad</v>
      </c>
      <c r="M4">
        <f ca="1">J4*RANDBETWEEN(3,6)</f>
        <v>493986</v>
      </c>
      <c r="N4">
        <f ca="1">RAND()*M4</f>
        <v>23877.48632956771</v>
      </c>
      <c r="O4">
        <f ca="1">I4*RAND()*J4</f>
        <v>177388.68754580044</v>
      </c>
      <c r="P4">
        <f ca="1">RANDBETWEEN(0,O4)</f>
        <v>107345</v>
      </c>
      <c r="Q4">
        <f ca="1">RAND()*J4*2</f>
        <v>121363.16443190779</v>
      </c>
      <c r="R4">
        <f ca="1">RAND()*J4*1.5</f>
        <v>29949.889872348391</v>
      </c>
      <c r="S4">
        <f ca="1">M4+O4+R4</f>
        <v>701324.57741814887</v>
      </c>
      <c r="T4">
        <f ca="1">N4+P4+Q4</f>
        <v>252585.6507614755</v>
      </c>
      <c r="U4">
        <f ca="1">S4-T4</f>
        <v>448738.92665667337</v>
      </c>
      <c r="V4">
        <v>1</v>
      </c>
      <c r="W4" t="s">
        <v>3</v>
      </c>
      <c r="Y4">
        <v>1</v>
      </c>
      <c r="Z4" t="s">
        <v>10</v>
      </c>
      <c r="AB4">
        <v>1</v>
      </c>
      <c r="AC4" t="s">
        <v>19</v>
      </c>
      <c r="AF4" s="2">
        <f ca="1">IF(Table1[[#This Row],[Gender]]="Women",1,0)</f>
        <v>0</v>
      </c>
      <c r="AG4">
        <f ca="1">IF(Table1[[#This Row],[Gender]]="Men",1,0)</f>
        <v>1</v>
      </c>
      <c r="AH4">
        <f ca="1">SUM(AF4:AF480)</f>
        <v>240</v>
      </c>
      <c r="AI4" s="1">
        <f ca="1">SUM(AG4:AG480)</f>
        <v>237</v>
      </c>
      <c r="AK4" s="2">
        <f ca="1">IF(Table1[[#This Row],[Field of Work]]="IT",1,0)</f>
        <v>0</v>
      </c>
      <c r="AL4">
        <f ca="1">IF(Table1[[#This Row],[Field of Work]]="Agriculture",1,0)</f>
        <v>0</v>
      </c>
      <c r="AM4">
        <f ca="1">IF(Table1[[#This Row],[Field of Work]]="Construction",1,0)</f>
        <v>0</v>
      </c>
      <c r="AN4">
        <f ca="1">IF(Table1[[#This Row],[Field of Work]]="Healthcare",1,0)</f>
        <v>0</v>
      </c>
      <c r="AO4">
        <f ca="1">IF(Table1[[#This Row],[Field of Work]]="General Work",1,0)</f>
        <v>1</v>
      </c>
      <c r="AP4">
        <f ca="1">IF(Table1[[#This Row],[Field of Work]]="Teaching",1,0)</f>
        <v>0</v>
      </c>
      <c r="AQ4">
        <f t="shared" ref="AQ4:AV4" ca="1" si="0">SUM(AK4:AK480)</f>
        <v>75</v>
      </c>
      <c r="AR4" s="1">
        <f t="shared" ca="1" si="0"/>
        <v>85</v>
      </c>
      <c r="AS4">
        <f t="shared" ca="1" si="0"/>
        <v>94</v>
      </c>
      <c r="AT4">
        <f t="shared" ca="1" si="0"/>
        <v>65</v>
      </c>
      <c r="AU4">
        <f t="shared" ca="1" si="0"/>
        <v>74</v>
      </c>
      <c r="AV4" s="1">
        <f t="shared" ca="1" si="0"/>
        <v>84</v>
      </c>
      <c r="AX4" s="2">
        <f ca="1">Table1[[#This Row],[Car Value]]/Table1[[#This Row],[Cars]]</f>
        <v>59129.562515266814</v>
      </c>
      <c r="AY4" s="11">
        <f ca="1">AVERAGE(AX4:AX480)</f>
        <v>28906.05947648011</v>
      </c>
      <c r="AZ4" s="2">
        <f ca="1">IF(Table1[[#This Row],[Value of debts ]]&gt;$BA$3,1,0)</f>
        <v>1</v>
      </c>
      <c r="BA4" s="1"/>
      <c r="BB4" s="1">
        <f ca="1">SUM(AZ4:AZ480)</f>
        <v>467</v>
      </c>
      <c r="BC4" s="15">
        <f ca="1">Table1[[#This Row],[Mortage Left]]/Table1[[#This Row],[Value of House]]</f>
        <v>4.8336362426400159E-2</v>
      </c>
      <c r="BD4">
        <f ca="1">IF(BC4&lt;$BE$3,1,0)</f>
        <v>1</v>
      </c>
      <c r="BF4" s="1">
        <f ca="1">SUM(BD4:BD480)</f>
        <v>98</v>
      </c>
      <c r="BH4">
        <f ca="1">IF(Table1[[#This Row],[Area]]="Patna",Table1[[#This Row],[Income]],0)</f>
        <v>0</v>
      </c>
      <c r="BI4">
        <f ca="1">IF(Table1[[#This Row],[Area]]="Bangalore",Table1[[#This Row],[Income]],0)</f>
        <v>0</v>
      </c>
      <c r="BJ4">
        <f ca="1">IF(Table1[[#This Row],[Area]]="Lucknow",Table1[[#This Row],[Income]],0)</f>
        <v>0</v>
      </c>
      <c r="BK4">
        <f ca="1">IF(Table1[[#This Row],[Area]]="Hyderabad",Table1[[#This Row],[Income]],0)</f>
        <v>0</v>
      </c>
      <c r="BL4">
        <f ca="1">IF(Table1[[#This Row],[Area]]="Udaipur",Table1[[#This Row],[Income]],0)</f>
        <v>0</v>
      </c>
      <c r="BM4">
        <f ca="1">IF(Table1[[#This Row],[Area]]="Pune",Table1[[#This Row],[Income]],0)</f>
        <v>0</v>
      </c>
      <c r="BN4">
        <f ca="1">IF(Table1[[#This Row],[Area]]="Kolkata",Table1[[#This Row],[Income]],0)</f>
        <v>0</v>
      </c>
      <c r="BO4">
        <f ca="1">IF(Table1[[#This Row],[Area]]="Ranchi",Table1[[#This Row],[Income]],0)</f>
        <v>0</v>
      </c>
      <c r="BP4">
        <f ca="1">IF(Table1[[#This Row],[Area]]="Dhanbad",Table1[[#This Row],[Income]],0)</f>
        <v>82331</v>
      </c>
      <c r="BQ4">
        <f ca="1">IF(Table1[[#This Row],[Area]]="Agra",Table1[[#This Row],[Income]],0)</f>
        <v>0</v>
      </c>
      <c r="BR4">
        <f ca="1">IF(Table1[[#This Row],[Area]]="Mumbai",Table1[[#This Row],[Income]],0)</f>
        <v>0</v>
      </c>
      <c r="BS4">
        <f ca="1">IF(Table1[[#This Row],[Area]]="Srinagar",Table1[[#This Row],[Income]],0)</f>
        <v>0</v>
      </c>
      <c r="BT4">
        <f ca="1">IF(Table1[[#This Row],[Area]]="Delhi",Table1[[#This Row],[Income]],0)</f>
        <v>0</v>
      </c>
      <c r="BU4">
        <f ca="1">IF(Table1[[#This Row],[Area]]="Jaipur",Table1[[#This Row],[Income]],0)</f>
        <v>0</v>
      </c>
      <c r="BW4">
        <f ca="1">IF(Table1[[#This Row],[Field of Work]]="IT",Table1[[#This Row],[Income]],0)</f>
        <v>0</v>
      </c>
      <c r="BX4">
        <f ca="1">IF(Table1[[#This Row],[Field of Work]]="Healthcare",Table1[[#This Row],[Income]],0)</f>
        <v>0</v>
      </c>
      <c r="BY4">
        <f ca="1">IF(Table1[[#This Row],[Field of Work]]="Agriculture",Table1[[#This Row],[Income]],0)</f>
        <v>0</v>
      </c>
      <c r="BZ4">
        <f ca="1">IF(Table1[[#This Row],[Field of Work]]="Teaching",Table1[[#This Row],[Income]],0)</f>
        <v>0</v>
      </c>
      <c r="CA4">
        <f ca="1">IF(Table1[[#This Row],[Field of Work]]="General Work",Table1[[#This Row],[Income]],0)</f>
        <v>82331</v>
      </c>
      <c r="CB4">
        <f ca="1">IF(Table1[[#This Row],[Field of Work]]="Construction",Table1[[#This Row],[Income]],0)</f>
        <v>0</v>
      </c>
      <c r="CD4" s="2">
        <f ca="1">IF(Table1[[#This Row],[Value of debts ]]&gt;Table1[[#This Row],[Income]],1,0)</f>
        <v>1</v>
      </c>
      <c r="CE4" s="18">
        <f ca="1">SUM(CD4:CD480)/COUNT(CD4:CD480)</f>
        <v>0.96855345911949686</v>
      </c>
      <c r="CG4">
        <f ca="1">IF(Table1[[#This Row],[Net worth of person]]&gt;$CH$3,Table1[[#This Row],[Age]],0)</f>
        <v>24</v>
      </c>
      <c r="CI4" s="19">
        <f ca="1">AVERAGEIF(CG4:CG480,"&lt;&gt;0")</f>
        <v>29.375</v>
      </c>
    </row>
    <row r="5" spans="1:87" x14ac:dyDescent="0.3">
      <c r="A5">
        <f t="shared" ref="A5:A26" ca="1" si="1">RANDBETWEEN(1,2)</f>
        <v>1</v>
      </c>
      <c r="B5" t="str">
        <f t="shared" ref="B5:B26" ca="1" si="2">IF(A5=1,"Women", "Men")</f>
        <v>Women</v>
      </c>
      <c r="C5">
        <f t="shared" ref="C5:C26" ca="1" si="3">RANDBETWEEN(20,40)</f>
        <v>34</v>
      </c>
      <c r="D5">
        <f t="shared" ref="D5:D26" ca="1" si="4">RANDBETWEEN(1,6)</f>
        <v>2</v>
      </c>
      <c r="E5" t="str">
        <f t="shared" ref="E5:E26" ca="1" si="5">VLOOKUP(D5,$V$4:$W$9,2)</f>
        <v>Construction</v>
      </c>
      <c r="F5">
        <f t="shared" ref="F5:F26" ca="1" si="6">RANDBETWEEN(1,5)</f>
        <v>5</v>
      </c>
      <c r="G5" t="str">
        <f t="shared" ref="G5:G26" ca="1" si="7">VLOOKUP(F5,$Y$4:$Z$8,2)</f>
        <v>Others</v>
      </c>
      <c r="H5">
        <f t="shared" ref="H5:H26" ca="1" si="8">RANDBETWEEN(0,4)</f>
        <v>1</v>
      </c>
      <c r="I5">
        <f t="shared" ref="I5:I26" ca="1" si="9">RANDBETWEEN(1,3)</f>
        <v>3</v>
      </c>
      <c r="J5">
        <f t="shared" ref="J5:J26" ca="1" si="10">RANDBETWEEN(25000,90000)</f>
        <v>82116</v>
      </c>
      <c r="K5">
        <f t="shared" ref="K5:K26" ca="1" si="11">RANDBETWEEN(1,14)</f>
        <v>10</v>
      </c>
      <c r="L5" t="str">
        <f t="shared" ref="L5:L26" ca="1" si="12">VLOOKUP(K5,$AB$4:$AC$17,2)</f>
        <v>Kolkata</v>
      </c>
      <c r="M5">
        <f t="shared" ref="M5:M26" ca="1" si="13">J5*RANDBETWEEN(3,6)</f>
        <v>410580</v>
      </c>
      <c r="N5">
        <f t="shared" ref="N5:N26" ca="1" si="14">RAND()*M5</f>
        <v>21595.806825231521</v>
      </c>
      <c r="O5">
        <f t="shared" ref="O5:O26" ca="1" si="15">I5*RAND()*J5</f>
        <v>103396.87132090151</v>
      </c>
      <c r="P5">
        <f t="shared" ref="P5:P26" ca="1" si="16">RANDBETWEEN(0,O5)</f>
        <v>20747</v>
      </c>
      <c r="Q5">
        <f t="shared" ref="Q5:Q26" ca="1" si="17">RAND()*J5*2</f>
        <v>117481.41423651915</v>
      </c>
      <c r="R5">
        <f t="shared" ref="R5:R26" ca="1" si="18">RAND()*J5*1.5</f>
        <v>61664.012183337982</v>
      </c>
      <c r="S5">
        <f t="shared" ref="S5:S26" ca="1" si="19">M5+O5+R5</f>
        <v>575640.88350423949</v>
      </c>
      <c r="T5">
        <f t="shared" ref="T5:T26" ca="1" si="20">N5+P5+Q5</f>
        <v>159824.22106175066</v>
      </c>
      <c r="U5">
        <f t="shared" ref="U5:U28" ca="1" si="21">S5-T5</f>
        <v>415816.66244248883</v>
      </c>
      <c r="V5">
        <v>2</v>
      </c>
      <c r="W5" t="s">
        <v>4</v>
      </c>
      <c r="Y5">
        <v>2</v>
      </c>
      <c r="Z5" t="s">
        <v>11</v>
      </c>
      <c r="AB5">
        <v>2</v>
      </c>
      <c r="AC5" t="s">
        <v>20</v>
      </c>
      <c r="AF5" s="2">
        <f ca="1">IF(Table1[[#This Row],[Gender]]="Women",1,0)</f>
        <v>1</v>
      </c>
      <c r="AG5">
        <f ca="1">IF(Table1[[#This Row],[Gender]]="Men",1,0)</f>
        <v>0</v>
      </c>
      <c r="AI5" s="1"/>
      <c r="AK5" s="2">
        <f ca="1">IF(Table1[[#This Row],[Field of Work]]="IT",1,0)</f>
        <v>0</v>
      </c>
      <c r="AL5">
        <f ca="1">IF(Table1[[#This Row],[Field of Work]]="Agriculture",1,0)</f>
        <v>0</v>
      </c>
      <c r="AM5">
        <f ca="1">IF(Table1[[#This Row],[Field of Work]]="Construction",1,0)</f>
        <v>1</v>
      </c>
      <c r="AN5">
        <f ca="1">IF(Table1[[#This Row],[Field of Work]]="Healthcare",1,0)</f>
        <v>0</v>
      </c>
      <c r="AO5">
        <f ca="1">IF(Table1[[#This Row],[Field of Work]]="General Work",1,0)</f>
        <v>0</v>
      </c>
      <c r="AP5">
        <f ca="1">IF(Table1[[#This Row],[Field of Work]]="Teaching",1,0)</f>
        <v>0</v>
      </c>
      <c r="AV5" s="1"/>
      <c r="AX5" s="2">
        <f ca="1">Table1[[#This Row],[Car Value]]/Table1[[#This Row],[Cars]]</f>
        <v>34465.623773633837</v>
      </c>
      <c r="AY5" s="1"/>
      <c r="AZ5" s="2">
        <f ca="1">IF(Table1[[#This Row],[Value of debts ]]&gt;$BA$3,1,0)</f>
        <v>1</v>
      </c>
      <c r="BA5" s="1"/>
      <c r="BB5" s="1"/>
      <c r="BC5" s="15">
        <f ca="1">Table1[[#This Row],[Mortage Left]]/Table1[[#This Row],[Value of House]]</f>
        <v>5.259829223350266E-2</v>
      </c>
      <c r="BD5">
        <f t="shared" ref="BD5:BD68" ca="1" si="22">IF(BC5&lt;$BE$3,1,0)</f>
        <v>1</v>
      </c>
      <c r="BF5" s="1"/>
      <c r="BH5">
        <f ca="1">IF(Table1[[#This Row],[Area]]="Patna",Table1[[#This Row],[Income]],0)</f>
        <v>0</v>
      </c>
      <c r="BI5">
        <f ca="1">IF(Table1[[#This Row],[Area]]="Bangalore",Table1[[#This Row],[Income]],0)</f>
        <v>0</v>
      </c>
      <c r="BJ5">
        <f ca="1">IF(Table1[[#This Row],[Area]]="Lucknow",Table1[[#This Row],[Income]],0)</f>
        <v>0</v>
      </c>
      <c r="BK5">
        <f ca="1">IF(Table1[[#This Row],[Area]]="Hyderabad",Table1[[#This Row],[Income]],0)</f>
        <v>0</v>
      </c>
      <c r="BL5">
        <f ca="1">IF(Table1[[#This Row],[Area]]="Udaipur",Table1[[#This Row],[Income]],0)</f>
        <v>0</v>
      </c>
      <c r="BM5">
        <f ca="1">IF(Table1[[#This Row],[Area]]="Pune",Table1[[#This Row],[Income]],0)</f>
        <v>0</v>
      </c>
      <c r="BN5">
        <f ca="1">IF(Table1[[#This Row],[Area]]="Kolkata",Table1[[#This Row],[Income]],0)</f>
        <v>82116</v>
      </c>
      <c r="BO5">
        <f ca="1">IF(Table1[[#This Row],[Area]]="Ranchi",Table1[[#This Row],[Income]],0)</f>
        <v>0</v>
      </c>
      <c r="BP5">
        <f ca="1">IF(Table1[[#This Row],[Area]]="Dhanbad",Table1[[#This Row],[Income]],0)</f>
        <v>0</v>
      </c>
      <c r="BQ5">
        <f ca="1">IF(Table1[[#This Row],[Area]]="Agra",Table1[[#This Row],[Income]],0)</f>
        <v>0</v>
      </c>
      <c r="BR5">
        <f ca="1">IF(Table1[[#This Row],[Area]]="Mumbai",Table1[[#This Row],[Income]],0)</f>
        <v>0</v>
      </c>
      <c r="BS5">
        <f ca="1">IF(Table1[[#This Row],[Area]]="Srinagar",Table1[[#This Row],[Income]],0)</f>
        <v>0</v>
      </c>
      <c r="BT5">
        <f ca="1">IF(Table1[[#This Row],[Area]]="Delhi",Table1[[#This Row],[Income]],0)</f>
        <v>0</v>
      </c>
      <c r="BU5">
        <f ca="1">IF(Table1[[#This Row],[Area]]="Jaipur",Table1[[#This Row],[Income]],0)</f>
        <v>0</v>
      </c>
      <c r="BW5">
        <f ca="1">IF(Table1[[#This Row],[Field of Work]]="IT",Table1[[#This Row],[Income]],0)</f>
        <v>0</v>
      </c>
      <c r="BX5">
        <f ca="1">IF(Table1[[#This Row],[Field of Work]]="Healthcare",Table1[[#This Row],[Income]],0)</f>
        <v>0</v>
      </c>
      <c r="BY5">
        <f ca="1">IF(Table1[[#This Row],[Field of Work]]="Agriculture",Table1[[#This Row],[Income]],0)</f>
        <v>0</v>
      </c>
      <c r="BZ5">
        <f ca="1">IF(Table1[[#This Row],[Field of Work]]="Teaching",Table1[[#This Row],[Income]],0)</f>
        <v>0</v>
      </c>
      <c r="CA5">
        <f ca="1">IF(Table1[[#This Row],[Field of Work]]="General Work",Table1[[#This Row],[Income]],0)</f>
        <v>0</v>
      </c>
      <c r="CB5">
        <f ca="1">IF(Table1[[#This Row],[Field of Work]]="Construction",Table1[[#This Row],[Income]],0)</f>
        <v>82116</v>
      </c>
      <c r="CD5" s="2">
        <f ca="1">IF(Table1[[#This Row],[Value of debts ]]&gt;Table1[[#This Row],[Income]],1,0)</f>
        <v>1</v>
      </c>
      <c r="CE5" s="1"/>
      <c r="CG5">
        <f ca="1">IF(Table1[[#This Row],[Net worth of person]]&gt;$CH$3,Table1[[#This Row],[Age]],0)</f>
        <v>34</v>
      </c>
    </row>
    <row r="6" spans="1:87" x14ac:dyDescent="0.3">
      <c r="A6">
        <f t="shared" ca="1" si="1"/>
        <v>1</v>
      </c>
      <c r="B6" t="str">
        <f t="shared" ca="1" si="2"/>
        <v>Women</v>
      </c>
      <c r="C6">
        <f t="shared" ca="1" si="3"/>
        <v>25</v>
      </c>
      <c r="D6">
        <f t="shared" ca="1" si="4"/>
        <v>5</v>
      </c>
      <c r="E6" t="str">
        <f t="shared" ca="1" si="5"/>
        <v>Agriculture</v>
      </c>
      <c r="F6">
        <f t="shared" ca="1" si="6"/>
        <v>1</v>
      </c>
      <c r="G6" t="str">
        <f t="shared" ca="1" si="7"/>
        <v>10th</v>
      </c>
      <c r="H6">
        <f t="shared" ca="1" si="8"/>
        <v>4</v>
      </c>
      <c r="I6">
        <f t="shared" ca="1" si="9"/>
        <v>1</v>
      </c>
      <c r="J6">
        <f t="shared" ca="1" si="10"/>
        <v>80348</v>
      </c>
      <c r="K6">
        <f t="shared" ca="1" si="11"/>
        <v>4</v>
      </c>
      <c r="L6" t="str">
        <f t="shared" ca="1" si="12"/>
        <v>Dhanbad</v>
      </c>
      <c r="M6">
        <f t="shared" ca="1" si="13"/>
        <v>241044</v>
      </c>
      <c r="N6">
        <f t="shared" ca="1" si="14"/>
        <v>240379.63631228576</v>
      </c>
      <c r="O6">
        <f t="shared" ca="1" si="15"/>
        <v>30680.241319212371</v>
      </c>
      <c r="P6">
        <f t="shared" ca="1" si="16"/>
        <v>14901</v>
      </c>
      <c r="Q6">
        <f t="shared" ca="1" si="17"/>
        <v>27155.987537631925</v>
      </c>
      <c r="R6">
        <f t="shared" ca="1" si="18"/>
        <v>53918.236427199125</v>
      </c>
      <c r="S6">
        <f t="shared" ca="1" si="19"/>
        <v>325642.47774641146</v>
      </c>
      <c r="T6">
        <f t="shared" ca="1" si="20"/>
        <v>282436.62384991767</v>
      </c>
      <c r="U6">
        <f t="shared" ca="1" si="21"/>
        <v>43205.853896493791</v>
      </c>
      <c r="V6">
        <v>3</v>
      </c>
      <c r="W6" t="s">
        <v>5</v>
      </c>
      <c r="Y6">
        <v>3</v>
      </c>
      <c r="Z6" t="s">
        <v>12</v>
      </c>
      <c r="AB6">
        <v>3</v>
      </c>
      <c r="AC6" t="s">
        <v>21</v>
      </c>
      <c r="AF6" s="2">
        <f ca="1">IF(Table1[[#This Row],[Gender]]="Women",1,0)</f>
        <v>1</v>
      </c>
      <c r="AG6">
        <f ca="1">IF(Table1[[#This Row],[Gender]]="Men",1,0)</f>
        <v>0</v>
      </c>
      <c r="AI6" s="1"/>
      <c r="AK6" s="2">
        <f ca="1">IF(Table1[[#This Row],[Field of Work]]="IT",1,0)</f>
        <v>0</v>
      </c>
      <c r="AL6">
        <f ca="1">IF(Table1[[#This Row],[Field of Work]]="Agriculture",1,0)</f>
        <v>1</v>
      </c>
      <c r="AM6">
        <f ca="1">IF(Table1[[#This Row],[Field of Work]]="Construction",1,0)</f>
        <v>0</v>
      </c>
      <c r="AN6">
        <f ca="1">IF(Table1[[#This Row],[Field of Work]]="Healthcare",1,0)</f>
        <v>0</v>
      </c>
      <c r="AO6">
        <f ca="1">IF(Table1[[#This Row],[Field of Work]]="General Work",1,0)</f>
        <v>0</v>
      </c>
      <c r="AP6">
        <f ca="1">IF(Table1[[#This Row],[Field of Work]]="Teaching",1,0)</f>
        <v>0</v>
      </c>
      <c r="AV6" s="1"/>
      <c r="AX6" s="2">
        <f ca="1">Table1[[#This Row],[Car Value]]/Table1[[#This Row],[Cars]]</f>
        <v>30680.241319212371</v>
      </c>
      <c r="AY6" s="1"/>
      <c r="AZ6" s="2">
        <f ca="1">IF(Table1[[#This Row],[Value of debts ]]&gt;$BA$3,1,0)</f>
        <v>1</v>
      </c>
      <c r="BA6" s="1"/>
      <c r="BB6" s="1"/>
      <c r="BC6" s="15">
        <f ca="1">Table1[[#This Row],[Mortage Left]]/Table1[[#This Row],[Value of House]]</f>
        <v>0.99724380740564278</v>
      </c>
      <c r="BD6">
        <f t="shared" ca="1" si="22"/>
        <v>0</v>
      </c>
      <c r="BF6" s="1"/>
      <c r="BH6">
        <f ca="1">IF(Table1[[#This Row],[Area]]="Patna",Table1[[#This Row],[Income]],0)</f>
        <v>0</v>
      </c>
      <c r="BI6">
        <f ca="1">IF(Table1[[#This Row],[Area]]="Bangalore",Table1[[#This Row],[Income]],0)</f>
        <v>0</v>
      </c>
      <c r="BJ6">
        <f ca="1">IF(Table1[[#This Row],[Area]]="Lucknow",Table1[[#This Row],[Income]],0)</f>
        <v>0</v>
      </c>
      <c r="BK6">
        <f ca="1">IF(Table1[[#This Row],[Area]]="Hyderabad",Table1[[#This Row],[Income]],0)</f>
        <v>0</v>
      </c>
      <c r="BL6">
        <f ca="1">IF(Table1[[#This Row],[Area]]="Udaipur",Table1[[#This Row],[Income]],0)</f>
        <v>0</v>
      </c>
      <c r="BM6">
        <f ca="1">IF(Table1[[#This Row],[Area]]="Pune",Table1[[#This Row],[Income]],0)</f>
        <v>0</v>
      </c>
      <c r="BN6">
        <f ca="1">IF(Table1[[#This Row],[Area]]="Kolkata",Table1[[#This Row],[Income]],0)</f>
        <v>0</v>
      </c>
      <c r="BO6">
        <f ca="1">IF(Table1[[#This Row],[Area]]="Ranchi",Table1[[#This Row],[Income]],0)</f>
        <v>0</v>
      </c>
      <c r="BP6">
        <f ca="1">IF(Table1[[#This Row],[Area]]="Dhanbad",Table1[[#This Row],[Income]],0)</f>
        <v>80348</v>
      </c>
      <c r="BQ6">
        <f ca="1">IF(Table1[[#This Row],[Area]]="Agra",Table1[[#This Row],[Income]],0)</f>
        <v>0</v>
      </c>
      <c r="BR6">
        <f ca="1">IF(Table1[[#This Row],[Area]]="Mumbai",Table1[[#This Row],[Income]],0)</f>
        <v>0</v>
      </c>
      <c r="BS6">
        <f ca="1">IF(Table1[[#This Row],[Area]]="Srinagar",Table1[[#This Row],[Income]],0)</f>
        <v>0</v>
      </c>
      <c r="BT6">
        <f ca="1">IF(Table1[[#This Row],[Area]]="Delhi",Table1[[#This Row],[Income]],0)</f>
        <v>0</v>
      </c>
      <c r="BU6">
        <f ca="1">IF(Table1[[#This Row],[Area]]="Jaipur",Table1[[#This Row],[Income]],0)</f>
        <v>0</v>
      </c>
      <c r="BW6">
        <f ca="1">IF(Table1[[#This Row],[Field of Work]]="IT",Table1[[#This Row],[Income]],0)</f>
        <v>0</v>
      </c>
      <c r="BX6">
        <f ca="1">IF(Table1[[#This Row],[Field of Work]]="Healthcare",Table1[[#This Row],[Income]],0)</f>
        <v>0</v>
      </c>
      <c r="BY6">
        <f ca="1">IF(Table1[[#This Row],[Field of Work]]="Agriculture",Table1[[#This Row],[Income]],0)</f>
        <v>80348</v>
      </c>
      <c r="BZ6">
        <f ca="1">IF(Table1[[#This Row],[Field of Work]]="Teaching",Table1[[#This Row],[Income]],0)</f>
        <v>0</v>
      </c>
      <c r="CA6">
        <f ca="1">IF(Table1[[#This Row],[Field of Work]]="General Work",Table1[[#This Row],[Income]],0)</f>
        <v>0</v>
      </c>
      <c r="CB6">
        <f ca="1">IF(Table1[[#This Row],[Field of Work]]="Construction",Table1[[#This Row],[Income]],0)</f>
        <v>0</v>
      </c>
      <c r="CD6" s="2">
        <f ca="1">IF(Table1[[#This Row],[Value of debts ]]&gt;Table1[[#This Row],[Income]],1,0)</f>
        <v>1</v>
      </c>
      <c r="CE6" s="1"/>
      <c r="CG6">
        <f ca="1">IF(Table1[[#This Row],[Net worth of person]]&gt;$CH$3,Table1[[#This Row],[Age]],0)</f>
        <v>0</v>
      </c>
    </row>
    <row r="7" spans="1:87" x14ac:dyDescent="0.3">
      <c r="A7">
        <f t="shared" ca="1" si="1"/>
        <v>2</v>
      </c>
      <c r="B7" t="str">
        <f t="shared" ca="1" si="2"/>
        <v>Men</v>
      </c>
      <c r="C7">
        <f t="shared" ca="1" si="3"/>
        <v>29</v>
      </c>
      <c r="D7">
        <f t="shared" ca="1" si="4"/>
        <v>6</v>
      </c>
      <c r="E7" t="str">
        <f t="shared" ca="1" si="5"/>
        <v>General Work</v>
      </c>
      <c r="F7">
        <f t="shared" ca="1" si="6"/>
        <v>5</v>
      </c>
      <c r="G7" t="str">
        <f t="shared" ca="1" si="7"/>
        <v>Others</v>
      </c>
      <c r="H7">
        <f t="shared" ca="1" si="8"/>
        <v>3</v>
      </c>
      <c r="I7">
        <f t="shared" ca="1" si="9"/>
        <v>3</v>
      </c>
      <c r="J7">
        <f t="shared" ca="1" si="10"/>
        <v>58401</v>
      </c>
      <c r="K7">
        <f t="shared" ca="1" si="11"/>
        <v>1</v>
      </c>
      <c r="L7" t="str">
        <f t="shared" ca="1" si="12"/>
        <v>Patna</v>
      </c>
      <c r="M7">
        <f t="shared" ca="1" si="13"/>
        <v>233604</v>
      </c>
      <c r="N7">
        <f t="shared" ca="1" si="14"/>
        <v>37726.637643915194</v>
      </c>
      <c r="O7">
        <f t="shared" ca="1" si="15"/>
        <v>76709.066413332795</v>
      </c>
      <c r="P7">
        <f t="shared" ca="1" si="16"/>
        <v>73742</v>
      </c>
      <c r="Q7">
        <f t="shared" ca="1" si="17"/>
        <v>58050.428349642272</v>
      </c>
      <c r="R7">
        <f t="shared" ca="1" si="18"/>
        <v>64269.268391843885</v>
      </c>
      <c r="S7">
        <f t="shared" ca="1" si="19"/>
        <v>374582.33480517671</v>
      </c>
      <c r="T7">
        <f t="shared" ca="1" si="20"/>
        <v>169519.06599355745</v>
      </c>
      <c r="U7">
        <f t="shared" ca="1" si="21"/>
        <v>205063.26881161926</v>
      </c>
      <c r="V7">
        <v>4</v>
      </c>
      <c r="W7" t="s">
        <v>6</v>
      </c>
      <c r="Y7">
        <v>4</v>
      </c>
      <c r="Z7" t="s">
        <v>13</v>
      </c>
      <c r="AB7">
        <v>4</v>
      </c>
      <c r="AC7" t="s">
        <v>22</v>
      </c>
      <c r="AF7" s="2">
        <f ca="1">IF(Table1[[#This Row],[Gender]]="Women",1,0)</f>
        <v>0</v>
      </c>
      <c r="AG7">
        <f ca="1">IF(Table1[[#This Row],[Gender]]="Men",1,0)</f>
        <v>1</v>
      </c>
      <c r="AI7" s="1"/>
      <c r="AK7" s="2">
        <f ca="1">IF(Table1[[#This Row],[Field of Work]]="IT",1,0)</f>
        <v>0</v>
      </c>
      <c r="AL7">
        <f ca="1">IF(Table1[[#This Row],[Field of Work]]="Agriculture",1,0)</f>
        <v>0</v>
      </c>
      <c r="AM7">
        <f ca="1">IF(Table1[[#This Row],[Field of Work]]="Construction",1,0)</f>
        <v>0</v>
      </c>
      <c r="AN7">
        <f ca="1">IF(Table1[[#This Row],[Field of Work]]="Healthcare",1,0)</f>
        <v>0</v>
      </c>
      <c r="AO7">
        <f ca="1">IF(Table1[[#This Row],[Field of Work]]="General Work",1,0)</f>
        <v>1</v>
      </c>
      <c r="AP7">
        <f ca="1">IF(Table1[[#This Row],[Field of Work]]="Teaching",1,0)</f>
        <v>0</v>
      </c>
      <c r="AV7" s="1"/>
      <c r="AX7" s="2">
        <f ca="1">Table1[[#This Row],[Car Value]]/Table1[[#This Row],[Cars]]</f>
        <v>25569.688804444264</v>
      </c>
      <c r="AY7" s="1"/>
      <c r="AZ7" s="2">
        <f ca="1">IF(Table1[[#This Row],[Value of debts ]]&gt;$BA$3,1,0)</f>
        <v>1</v>
      </c>
      <c r="BA7" s="1"/>
      <c r="BB7" s="1"/>
      <c r="BC7" s="15">
        <f ca="1">Table1[[#This Row],[Mortage Left]]/Table1[[#This Row],[Value of House]]</f>
        <v>0.1614982519302546</v>
      </c>
      <c r="BD7">
        <f t="shared" ca="1" si="22"/>
        <v>1</v>
      </c>
      <c r="BF7" s="1"/>
      <c r="BH7">
        <f ca="1">IF(Table1[[#This Row],[Area]]="Patna",Table1[[#This Row],[Income]],0)</f>
        <v>58401</v>
      </c>
      <c r="BI7">
        <f ca="1">IF(Table1[[#This Row],[Area]]="Bangalore",Table1[[#This Row],[Income]],0)</f>
        <v>0</v>
      </c>
      <c r="BJ7">
        <f ca="1">IF(Table1[[#This Row],[Area]]="Lucknow",Table1[[#This Row],[Income]],0)</f>
        <v>0</v>
      </c>
      <c r="BK7">
        <f ca="1">IF(Table1[[#This Row],[Area]]="Hyderabad",Table1[[#This Row],[Income]],0)</f>
        <v>0</v>
      </c>
      <c r="BL7">
        <f ca="1">IF(Table1[[#This Row],[Area]]="Udaipur",Table1[[#This Row],[Income]],0)</f>
        <v>0</v>
      </c>
      <c r="BM7">
        <f ca="1">IF(Table1[[#This Row],[Area]]="Pune",Table1[[#This Row],[Income]],0)</f>
        <v>0</v>
      </c>
      <c r="BN7">
        <f ca="1">IF(Table1[[#This Row],[Area]]="Kolkata",Table1[[#This Row],[Income]],0)</f>
        <v>0</v>
      </c>
      <c r="BO7">
        <f ca="1">IF(Table1[[#This Row],[Area]]="Ranchi",Table1[[#This Row],[Income]],0)</f>
        <v>0</v>
      </c>
      <c r="BP7">
        <f ca="1">IF(Table1[[#This Row],[Area]]="Dhanbad",Table1[[#This Row],[Income]],0)</f>
        <v>0</v>
      </c>
      <c r="BQ7">
        <f ca="1">IF(Table1[[#This Row],[Area]]="Agra",Table1[[#This Row],[Income]],0)</f>
        <v>0</v>
      </c>
      <c r="BR7">
        <f ca="1">IF(Table1[[#This Row],[Area]]="Mumbai",Table1[[#This Row],[Income]],0)</f>
        <v>0</v>
      </c>
      <c r="BS7">
        <f ca="1">IF(Table1[[#This Row],[Area]]="Srinagar",Table1[[#This Row],[Income]],0)</f>
        <v>0</v>
      </c>
      <c r="BT7">
        <f ca="1">IF(Table1[[#This Row],[Area]]="Delhi",Table1[[#This Row],[Income]],0)</f>
        <v>0</v>
      </c>
      <c r="BU7">
        <f ca="1">IF(Table1[[#This Row],[Area]]="Jaipur",Table1[[#This Row],[Income]],0)</f>
        <v>0</v>
      </c>
      <c r="BW7">
        <f ca="1">IF(Table1[[#This Row],[Field of Work]]="IT",Table1[[#This Row],[Income]],0)</f>
        <v>0</v>
      </c>
      <c r="BX7">
        <f ca="1">IF(Table1[[#This Row],[Field of Work]]="Healthcare",Table1[[#This Row],[Income]],0)</f>
        <v>0</v>
      </c>
      <c r="BY7">
        <f ca="1">IF(Table1[[#This Row],[Field of Work]]="Agriculture",Table1[[#This Row],[Income]],0)</f>
        <v>0</v>
      </c>
      <c r="BZ7">
        <f ca="1">IF(Table1[[#This Row],[Field of Work]]="Teaching",Table1[[#This Row],[Income]],0)</f>
        <v>0</v>
      </c>
      <c r="CA7">
        <f ca="1">IF(Table1[[#This Row],[Field of Work]]="General Work",Table1[[#This Row],[Income]],0)</f>
        <v>58401</v>
      </c>
      <c r="CB7">
        <f ca="1">IF(Table1[[#This Row],[Field of Work]]="Construction",Table1[[#This Row],[Income]],0)</f>
        <v>0</v>
      </c>
      <c r="CD7" s="2">
        <f ca="1">IF(Table1[[#This Row],[Value of debts ]]&gt;Table1[[#This Row],[Income]],1,0)</f>
        <v>1</v>
      </c>
      <c r="CE7" s="1"/>
      <c r="CG7">
        <f ca="1">IF(Table1[[#This Row],[Net worth of person]]&gt;$CH$3,Table1[[#This Row],[Age]],0)</f>
        <v>29</v>
      </c>
    </row>
    <row r="8" spans="1:87" x14ac:dyDescent="0.3">
      <c r="A8">
        <f t="shared" ca="1" si="1"/>
        <v>1</v>
      </c>
      <c r="B8" t="str">
        <f t="shared" ca="1" si="2"/>
        <v>Women</v>
      </c>
      <c r="C8">
        <f t="shared" ca="1" si="3"/>
        <v>20</v>
      </c>
      <c r="D8">
        <f t="shared" ca="1" si="4"/>
        <v>6</v>
      </c>
      <c r="E8" t="str">
        <f t="shared" ca="1" si="5"/>
        <v>General Work</v>
      </c>
      <c r="F8">
        <f t="shared" ca="1" si="6"/>
        <v>5</v>
      </c>
      <c r="G8" t="str">
        <f t="shared" ca="1" si="7"/>
        <v>Others</v>
      </c>
      <c r="H8">
        <f t="shared" ca="1" si="8"/>
        <v>2</v>
      </c>
      <c r="I8">
        <f t="shared" ca="1" si="9"/>
        <v>3</v>
      </c>
      <c r="J8">
        <f t="shared" ca="1" si="10"/>
        <v>76828</v>
      </c>
      <c r="K8">
        <f t="shared" ca="1" si="11"/>
        <v>7</v>
      </c>
      <c r="L8" t="str">
        <f t="shared" ca="1" si="12"/>
        <v>Delhi</v>
      </c>
      <c r="M8">
        <f t="shared" ca="1" si="13"/>
        <v>384140</v>
      </c>
      <c r="N8">
        <f t="shared" ca="1" si="14"/>
        <v>9163.4390921659869</v>
      </c>
      <c r="O8">
        <f t="shared" ca="1" si="15"/>
        <v>111472.57015720397</v>
      </c>
      <c r="P8">
        <f t="shared" ca="1" si="16"/>
        <v>23999</v>
      </c>
      <c r="Q8">
        <f t="shared" ca="1" si="17"/>
        <v>92643.8259388523</v>
      </c>
      <c r="R8">
        <f t="shared" ca="1" si="18"/>
        <v>95082.35684344008</v>
      </c>
      <c r="S8">
        <f t="shared" ca="1" si="19"/>
        <v>590694.92700064403</v>
      </c>
      <c r="T8">
        <f t="shared" ca="1" si="20"/>
        <v>125806.26503101829</v>
      </c>
      <c r="U8">
        <f t="shared" ca="1" si="21"/>
        <v>464888.66196962574</v>
      </c>
      <c r="V8">
        <v>5</v>
      </c>
      <c r="W8" t="s">
        <v>7</v>
      </c>
      <c r="Y8">
        <v>5</v>
      </c>
      <c r="Z8" t="s">
        <v>8</v>
      </c>
      <c r="AB8">
        <v>5</v>
      </c>
      <c r="AC8" t="s">
        <v>23</v>
      </c>
      <c r="AF8" s="2">
        <f ca="1">IF(Table1[[#This Row],[Gender]]="Women",1,0)</f>
        <v>1</v>
      </c>
      <c r="AG8">
        <f ca="1">IF(Table1[[#This Row],[Gender]]="Men",1,0)</f>
        <v>0</v>
      </c>
      <c r="AI8" s="1"/>
      <c r="AK8" s="2">
        <f ca="1">IF(Table1[[#This Row],[Field of Work]]="IT",1,0)</f>
        <v>0</v>
      </c>
      <c r="AL8">
        <f ca="1">IF(Table1[[#This Row],[Field of Work]]="Agriculture",1,0)</f>
        <v>0</v>
      </c>
      <c r="AM8">
        <f ca="1">IF(Table1[[#This Row],[Field of Work]]="Construction",1,0)</f>
        <v>0</v>
      </c>
      <c r="AN8">
        <f ca="1">IF(Table1[[#This Row],[Field of Work]]="Healthcare",1,0)</f>
        <v>0</v>
      </c>
      <c r="AO8">
        <f ca="1">IF(Table1[[#This Row],[Field of Work]]="General Work",1,0)</f>
        <v>1</v>
      </c>
      <c r="AP8">
        <f ca="1">IF(Table1[[#This Row],[Field of Work]]="Teaching",1,0)</f>
        <v>0</v>
      </c>
      <c r="AV8" s="1"/>
      <c r="AX8" s="2">
        <f ca="1">Table1[[#This Row],[Car Value]]/Table1[[#This Row],[Cars]]</f>
        <v>37157.523385734654</v>
      </c>
      <c r="AY8" s="1"/>
      <c r="AZ8" s="2">
        <f ca="1">IF(Table1[[#This Row],[Value of debts ]]&gt;$BA$3,1,0)</f>
        <v>1</v>
      </c>
      <c r="BA8" s="1"/>
      <c r="BB8" s="1"/>
      <c r="BC8" s="15">
        <f ca="1">Table1[[#This Row],[Mortage Left]]/Table1[[#This Row],[Value of House]]</f>
        <v>2.3854425709808891E-2</v>
      </c>
      <c r="BD8">
        <f t="shared" ca="1" si="22"/>
        <v>1</v>
      </c>
      <c r="BF8" s="1"/>
      <c r="BH8">
        <f ca="1">IF(Table1[[#This Row],[Area]]="Patna",Table1[[#This Row],[Income]],0)</f>
        <v>0</v>
      </c>
      <c r="BI8">
        <f ca="1">IF(Table1[[#This Row],[Area]]="Bangalore",Table1[[#This Row],[Income]],0)</f>
        <v>0</v>
      </c>
      <c r="BJ8">
        <f ca="1">IF(Table1[[#This Row],[Area]]="Lucknow",Table1[[#This Row],[Income]],0)</f>
        <v>0</v>
      </c>
      <c r="BK8">
        <f ca="1">IF(Table1[[#This Row],[Area]]="Hyderabad",Table1[[#This Row],[Income]],0)</f>
        <v>0</v>
      </c>
      <c r="BL8">
        <f ca="1">IF(Table1[[#This Row],[Area]]="Udaipur",Table1[[#This Row],[Income]],0)</f>
        <v>0</v>
      </c>
      <c r="BM8">
        <f ca="1">IF(Table1[[#This Row],[Area]]="Pune",Table1[[#This Row],[Income]],0)</f>
        <v>0</v>
      </c>
      <c r="BN8">
        <f ca="1">IF(Table1[[#This Row],[Area]]="Kolkata",Table1[[#This Row],[Income]],0)</f>
        <v>0</v>
      </c>
      <c r="BO8">
        <f ca="1">IF(Table1[[#This Row],[Area]]="Ranchi",Table1[[#This Row],[Income]],0)</f>
        <v>0</v>
      </c>
      <c r="BP8">
        <f ca="1">IF(Table1[[#This Row],[Area]]="Dhanbad",Table1[[#This Row],[Income]],0)</f>
        <v>0</v>
      </c>
      <c r="BQ8">
        <f ca="1">IF(Table1[[#This Row],[Area]]="Agra",Table1[[#This Row],[Income]],0)</f>
        <v>0</v>
      </c>
      <c r="BR8">
        <f ca="1">IF(Table1[[#This Row],[Area]]="Mumbai",Table1[[#This Row],[Income]],0)</f>
        <v>0</v>
      </c>
      <c r="BS8">
        <f ca="1">IF(Table1[[#This Row],[Area]]="Srinagar",Table1[[#This Row],[Income]],0)</f>
        <v>0</v>
      </c>
      <c r="BT8">
        <f ca="1">IF(Table1[[#This Row],[Area]]="Delhi",Table1[[#This Row],[Income]],0)</f>
        <v>76828</v>
      </c>
      <c r="BU8">
        <f ca="1">IF(Table1[[#This Row],[Area]]="Jaipur",Table1[[#This Row],[Income]],0)</f>
        <v>0</v>
      </c>
      <c r="BW8">
        <f ca="1">IF(Table1[[#This Row],[Field of Work]]="IT",Table1[[#This Row],[Income]],0)</f>
        <v>0</v>
      </c>
      <c r="BX8">
        <f ca="1">IF(Table1[[#This Row],[Field of Work]]="Healthcare",Table1[[#This Row],[Income]],0)</f>
        <v>0</v>
      </c>
      <c r="BY8">
        <f ca="1">IF(Table1[[#This Row],[Field of Work]]="Agriculture",Table1[[#This Row],[Income]],0)</f>
        <v>0</v>
      </c>
      <c r="BZ8">
        <f ca="1">IF(Table1[[#This Row],[Field of Work]]="Teaching",Table1[[#This Row],[Income]],0)</f>
        <v>0</v>
      </c>
      <c r="CA8">
        <f ca="1">IF(Table1[[#This Row],[Field of Work]]="General Work",Table1[[#This Row],[Income]],0)</f>
        <v>76828</v>
      </c>
      <c r="CB8">
        <f ca="1">IF(Table1[[#This Row],[Field of Work]]="Construction",Table1[[#This Row],[Income]],0)</f>
        <v>0</v>
      </c>
      <c r="CD8" s="2">
        <f ca="1">IF(Table1[[#This Row],[Value of debts ]]&gt;Table1[[#This Row],[Income]],1,0)</f>
        <v>1</v>
      </c>
      <c r="CE8" s="1"/>
      <c r="CG8">
        <f ca="1">IF(Table1[[#This Row],[Net worth of person]]&gt;$CH$3,Table1[[#This Row],[Age]],0)</f>
        <v>20</v>
      </c>
    </row>
    <row r="9" spans="1:87" x14ac:dyDescent="0.3">
      <c r="A9">
        <f t="shared" ca="1" si="1"/>
        <v>1</v>
      </c>
      <c r="B9" t="str">
        <f t="shared" ca="1" si="2"/>
        <v>Women</v>
      </c>
      <c r="C9">
        <f t="shared" ca="1" si="3"/>
        <v>23</v>
      </c>
      <c r="D9">
        <f t="shared" ca="1" si="4"/>
        <v>4</v>
      </c>
      <c r="E9" t="str">
        <f t="shared" ca="1" si="5"/>
        <v>Teaching</v>
      </c>
      <c r="F9">
        <f t="shared" ca="1" si="6"/>
        <v>1</v>
      </c>
      <c r="G9" t="str">
        <f t="shared" ca="1" si="7"/>
        <v>10th</v>
      </c>
      <c r="H9">
        <f t="shared" ca="1" si="8"/>
        <v>2</v>
      </c>
      <c r="I9">
        <f t="shared" ca="1" si="9"/>
        <v>2</v>
      </c>
      <c r="J9">
        <f t="shared" ca="1" si="10"/>
        <v>52753</v>
      </c>
      <c r="K9">
        <f t="shared" ca="1" si="11"/>
        <v>9</v>
      </c>
      <c r="L9" t="str">
        <f t="shared" ca="1" si="12"/>
        <v>Pune</v>
      </c>
      <c r="M9">
        <f t="shared" ca="1" si="13"/>
        <v>158259</v>
      </c>
      <c r="N9">
        <f t="shared" ca="1" si="14"/>
        <v>9663.3790863991126</v>
      </c>
      <c r="O9">
        <f t="shared" ca="1" si="15"/>
        <v>50773.873506691692</v>
      </c>
      <c r="P9">
        <f t="shared" ca="1" si="16"/>
        <v>47414</v>
      </c>
      <c r="Q9">
        <f t="shared" ca="1" si="17"/>
        <v>834.32364575839722</v>
      </c>
      <c r="R9">
        <f t="shared" ca="1" si="18"/>
        <v>47555.359712306701</v>
      </c>
      <c r="S9">
        <f t="shared" ca="1" si="19"/>
        <v>256588.23321899839</v>
      </c>
      <c r="T9">
        <f t="shared" ca="1" si="20"/>
        <v>57911.702732157515</v>
      </c>
      <c r="U9">
        <f t="shared" ca="1" si="21"/>
        <v>198676.53048684087</v>
      </c>
      <c r="V9">
        <v>6</v>
      </c>
      <c r="W9" t="s">
        <v>14</v>
      </c>
      <c r="AB9">
        <v>6</v>
      </c>
      <c r="AC9" t="s">
        <v>24</v>
      </c>
      <c r="AF9" s="2">
        <f ca="1">IF(Table1[[#This Row],[Gender]]="Women",1,0)</f>
        <v>1</v>
      </c>
      <c r="AG9">
        <f ca="1">IF(Table1[[#This Row],[Gender]]="Men",1,0)</f>
        <v>0</v>
      </c>
      <c r="AI9" s="1"/>
      <c r="AK9" s="2">
        <f ca="1">IF(Table1[[#This Row],[Field of Work]]="IT",1,0)</f>
        <v>0</v>
      </c>
      <c r="AL9">
        <f ca="1">IF(Table1[[#This Row],[Field of Work]]="Agriculture",1,0)</f>
        <v>0</v>
      </c>
      <c r="AM9">
        <f ca="1">IF(Table1[[#This Row],[Field of Work]]="Construction",1,0)</f>
        <v>0</v>
      </c>
      <c r="AN9">
        <f ca="1">IF(Table1[[#This Row],[Field of Work]]="Healthcare",1,0)</f>
        <v>0</v>
      </c>
      <c r="AO9">
        <f ca="1">IF(Table1[[#This Row],[Field of Work]]="General Work",1,0)</f>
        <v>0</v>
      </c>
      <c r="AP9">
        <f ca="1">IF(Table1[[#This Row],[Field of Work]]="Teaching",1,0)</f>
        <v>1</v>
      </c>
      <c r="AV9" s="1"/>
      <c r="AX9" s="2">
        <f ca="1">Table1[[#This Row],[Car Value]]/Table1[[#This Row],[Cars]]</f>
        <v>25386.936753345846</v>
      </c>
      <c r="AY9" s="1"/>
      <c r="AZ9" s="2">
        <f ca="1">IF(Table1[[#This Row],[Value of debts ]]&gt;$BA$3,1,0)</f>
        <v>1</v>
      </c>
      <c r="BA9" s="1"/>
      <c r="BB9" s="1"/>
      <c r="BC9" s="15">
        <f ca="1">Table1[[#This Row],[Mortage Left]]/Table1[[#This Row],[Value of House]]</f>
        <v>6.1060534228063568E-2</v>
      </c>
      <c r="BD9">
        <f t="shared" ca="1" si="22"/>
        <v>1</v>
      </c>
      <c r="BF9" s="1"/>
      <c r="BH9">
        <f ca="1">IF(Table1[[#This Row],[Area]]="Patna",Table1[[#This Row],[Income]],0)</f>
        <v>0</v>
      </c>
      <c r="BI9">
        <f ca="1">IF(Table1[[#This Row],[Area]]="Bangalore",Table1[[#This Row],[Income]],0)</f>
        <v>0</v>
      </c>
      <c r="BJ9">
        <f ca="1">IF(Table1[[#This Row],[Area]]="Lucknow",Table1[[#This Row],[Income]],0)</f>
        <v>0</v>
      </c>
      <c r="BK9">
        <f ca="1">IF(Table1[[#This Row],[Area]]="Hyderabad",Table1[[#This Row],[Income]],0)</f>
        <v>0</v>
      </c>
      <c r="BL9">
        <f ca="1">IF(Table1[[#This Row],[Area]]="Udaipur",Table1[[#This Row],[Income]],0)</f>
        <v>0</v>
      </c>
      <c r="BM9">
        <f ca="1">IF(Table1[[#This Row],[Area]]="Pune",Table1[[#This Row],[Income]],0)</f>
        <v>52753</v>
      </c>
      <c r="BN9">
        <f ca="1">IF(Table1[[#This Row],[Area]]="Kolkata",Table1[[#This Row],[Income]],0)</f>
        <v>0</v>
      </c>
      <c r="BO9">
        <f ca="1">IF(Table1[[#This Row],[Area]]="Ranchi",Table1[[#This Row],[Income]],0)</f>
        <v>0</v>
      </c>
      <c r="BP9">
        <f ca="1">IF(Table1[[#This Row],[Area]]="Dhanbad",Table1[[#This Row],[Income]],0)</f>
        <v>0</v>
      </c>
      <c r="BQ9">
        <f ca="1">IF(Table1[[#This Row],[Area]]="Agra",Table1[[#This Row],[Income]],0)</f>
        <v>0</v>
      </c>
      <c r="BR9">
        <f ca="1">IF(Table1[[#This Row],[Area]]="Mumbai",Table1[[#This Row],[Income]],0)</f>
        <v>0</v>
      </c>
      <c r="BS9">
        <f ca="1">IF(Table1[[#This Row],[Area]]="Srinagar",Table1[[#This Row],[Income]],0)</f>
        <v>0</v>
      </c>
      <c r="BT9">
        <f ca="1">IF(Table1[[#This Row],[Area]]="Delhi",Table1[[#This Row],[Income]],0)</f>
        <v>0</v>
      </c>
      <c r="BU9">
        <f ca="1">IF(Table1[[#This Row],[Area]]="Jaipur",Table1[[#This Row],[Income]],0)</f>
        <v>0</v>
      </c>
      <c r="BW9">
        <f ca="1">IF(Table1[[#This Row],[Field of Work]]="IT",Table1[[#This Row],[Income]],0)</f>
        <v>0</v>
      </c>
      <c r="BX9">
        <f ca="1">IF(Table1[[#This Row],[Field of Work]]="Healthcare",Table1[[#This Row],[Income]],0)</f>
        <v>0</v>
      </c>
      <c r="BY9">
        <f ca="1">IF(Table1[[#This Row],[Field of Work]]="Agriculture",Table1[[#This Row],[Income]],0)</f>
        <v>0</v>
      </c>
      <c r="BZ9">
        <f ca="1">IF(Table1[[#This Row],[Field of Work]]="Teaching",Table1[[#This Row],[Income]],0)</f>
        <v>52753</v>
      </c>
      <c r="CA9">
        <f ca="1">IF(Table1[[#This Row],[Field of Work]]="General Work",Table1[[#This Row],[Income]],0)</f>
        <v>0</v>
      </c>
      <c r="CB9">
        <f ca="1">IF(Table1[[#This Row],[Field of Work]]="Construction",Table1[[#This Row],[Income]],0)</f>
        <v>0</v>
      </c>
      <c r="CD9" s="2">
        <f ca="1">IF(Table1[[#This Row],[Value of debts ]]&gt;Table1[[#This Row],[Income]],1,0)</f>
        <v>1</v>
      </c>
      <c r="CE9" s="1"/>
      <c r="CG9">
        <f ca="1">IF(Table1[[#This Row],[Net worth of person]]&gt;$CH$3,Table1[[#This Row],[Age]],0)</f>
        <v>23</v>
      </c>
    </row>
    <row r="10" spans="1:87" x14ac:dyDescent="0.3">
      <c r="A10">
        <f t="shared" ca="1" si="1"/>
        <v>1</v>
      </c>
      <c r="B10" t="str">
        <f t="shared" ca="1" si="2"/>
        <v>Women</v>
      </c>
      <c r="C10">
        <f t="shared" ca="1" si="3"/>
        <v>22</v>
      </c>
      <c r="D10">
        <f t="shared" ca="1" si="4"/>
        <v>3</v>
      </c>
      <c r="E10" t="str">
        <f t="shared" ca="1" si="5"/>
        <v>Healthcare</v>
      </c>
      <c r="F10">
        <f t="shared" ca="1" si="6"/>
        <v>1</v>
      </c>
      <c r="G10" t="str">
        <f t="shared" ca="1" si="7"/>
        <v>10th</v>
      </c>
      <c r="H10">
        <f t="shared" ca="1" si="8"/>
        <v>4</v>
      </c>
      <c r="I10">
        <f t="shared" ca="1" si="9"/>
        <v>2</v>
      </c>
      <c r="J10">
        <f t="shared" ca="1" si="10"/>
        <v>30948</v>
      </c>
      <c r="K10">
        <f t="shared" ca="1" si="11"/>
        <v>12</v>
      </c>
      <c r="L10" t="str">
        <f t="shared" ca="1" si="12"/>
        <v>Srinagar</v>
      </c>
      <c r="M10">
        <f t="shared" ca="1" si="13"/>
        <v>92844</v>
      </c>
      <c r="N10">
        <f t="shared" ca="1" si="14"/>
        <v>50246.834127939619</v>
      </c>
      <c r="O10">
        <f t="shared" ca="1" si="15"/>
        <v>32773.7407037456</v>
      </c>
      <c r="P10">
        <f t="shared" ca="1" si="16"/>
        <v>13494</v>
      </c>
      <c r="Q10">
        <f t="shared" ca="1" si="17"/>
        <v>33050.429742035369</v>
      </c>
      <c r="R10">
        <f t="shared" ca="1" si="18"/>
        <v>33336.222897982974</v>
      </c>
      <c r="S10">
        <f t="shared" ca="1" si="19"/>
        <v>158953.96360172858</v>
      </c>
      <c r="T10">
        <f t="shared" ca="1" si="20"/>
        <v>96791.263869974995</v>
      </c>
      <c r="U10">
        <f t="shared" ca="1" si="21"/>
        <v>62162.699731753586</v>
      </c>
      <c r="AB10">
        <v>7</v>
      </c>
      <c r="AC10" t="s">
        <v>25</v>
      </c>
      <c r="AF10" s="2">
        <f ca="1">IF(Table1[[#This Row],[Gender]]="Women",1,0)</f>
        <v>1</v>
      </c>
      <c r="AG10">
        <f ca="1">IF(Table1[[#This Row],[Gender]]="Men",1,0)</f>
        <v>0</v>
      </c>
      <c r="AI10" s="1"/>
      <c r="AK10" s="2">
        <f ca="1">IF(Table1[[#This Row],[Field of Work]]="IT",1,0)</f>
        <v>0</v>
      </c>
      <c r="AL10">
        <f ca="1">IF(Table1[[#This Row],[Field of Work]]="Agriculture",1,0)</f>
        <v>0</v>
      </c>
      <c r="AM10">
        <f ca="1">IF(Table1[[#This Row],[Field of Work]]="Construction",1,0)</f>
        <v>0</v>
      </c>
      <c r="AN10">
        <f ca="1">IF(Table1[[#This Row],[Field of Work]]="Healthcare",1,0)</f>
        <v>1</v>
      </c>
      <c r="AO10">
        <f ca="1">IF(Table1[[#This Row],[Field of Work]]="General Work",1,0)</f>
        <v>0</v>
      </c>
      <c r="AP10">
        <f ca="1">IF(Table1[[#This Row],[Field of Work]]="Teaching",1,0)</f>
        <v>0</v>
      </c>
      <c r="AV10" s="1"/>
      <c r="AX10" s="2">
        <f ca="1">Table1[[#This Row],[Car Value]]/Table1[[#This Row],[Cars]]</f>
        <v>16386.8703518728</v>
      </c>
      <c r="AY10" s="1"/>
      <c r="AZ10" s="2">
        <f ca="1">IF(Table1[[#This Row],[Value of debts ]]&gt;$BA$3,1,0)</f>
        <v>1</v>
      </c>
      <c r="BA10" s="1"/>
      <c r="BB10" s="1"/>
      <c r="BC10" s="15">
        <f ca="1">Table1[[#This Row],[Mortage Left]]/Table1[[#This Row],[Value of House]]</f>
        <v>0.54119635224612916</v>
      </c>
      <c r="BD10">
        <f t="shared" ca="1" si="22"/>
        <v>0</v>
      </c>
      <c r="BF10" s="1"/>
      <c r="BH10">
        <f ca="1">IF(Table1[[#This Row],[Area]]="Patna",Table1[[#This Row],[Income]],0)</f>
        <v>0</v>
      </c>
      <c r="BI10">
        <f ca="1">IF(Table1[[#This Row],[Area]]="Bangalore",Table1[[#This Row],[Income]],0)</f>
        <v>0</v>
      </c>
      <c r="BJ10">
        <f ca="1">IF(Table1[[#This Row],[Area]]="Lucknow",Table1[[#This Row],[Income]],0)</f>
        <v>0</v>
      </c>
      <c r="BK10">
        <f ca="1">IF(Table1[[#This Row],[Area]]="Hyderabad",Table1[[#This Row],[Income]],0)</f>
        <v>0</v>
      </c>
      <c r="BL10">
        <f ca="1">IF(Table1[[#This Row],[Area]]="Udaipur",Table1[[#This Row],[Income]],0)</f>
        <v>0</v>
      </c>
      <c r="BM10">
        <f ca="1">IF(Table1[[#This Row],[Area]]="Pune",Table1[[#This Row],[Income]],0)</f>
        <v>0</v>
      </c>
      <c r="BN10">
        <f ca="1">IF(Table1[[#This Row],[Area]]="Kolkata",Table1[[#This Row],[Income]],0)</f>
        <v>0</v>
      </c>
      <c r="BO10">
        <f ca="1">IF(Table1[[#This Row],[Area]]="Ranchi",Table1[[#This Row],[Income]],0)</f>
        <v>0</v>
      </c>
      <c r="BP10">
        <f ca="1">IF(Table1[[#This Row],[Area]]="Dhanbad",Table1[[#This Row],[Income]],0)</f>
        <v>0</v>
      </c>
      <c r="BQ10">
        <f ca="1">IF(Table1[[#This Row],[Area]]="Agra",Table1[[#This Row],[Income]],0)</f>
        <v>0</v>
      </c>
      <c r="BR10">
        <f ca="1">IF(Table1[[#This Row],[Area]]="Mumbai",Table1[[#This Row],[Income]],0)</f>
        <v>0</v>
      </c>
      <c r="BS10">
        <f ca="1">IF(Table1[[#This Row],[Area]]="Srinagar",Table1[[#This Row],[Income]],0)</f>
        <v>30948</v>
      </c>
      <c r="BT10">
        <f ca="1">IF(Table1[[#This Row],[Area]]="Delhi",Table1[[#This Row],[Income]],0)</f>
        <v>0</v>
      </c>
      <c r="BU10">
        <f ca="1">IF(Table1[[#This Row],[Area]]="Jaipur",Table1[[#This Row],[Income]],0)</f>
        <v>0</v>
      </c>
      <c r="BW10">
        <f ca="1">IF(Table1[[#This Row],[Field of Work]]="IT",Table1[[#This Row],[Income]],0)</f>
        <v>0</v>
      </c>
      <c r="BX10">
        <f ca="1">IF(Table1[[#This Row],[Field of Work]]="Healthcare",Table1[[#This Row],[Income]],0)</f>
        <v>30948</v>
      </c>
      <c r="BY10">
        <f ca="1">IF(Table1[[#This Row],[Field of Work]]="Agriculture",Table1[[#This Row],[Income]],0)</f>
        <v>0</v>
      </c>
      <c r="BZ10">
        <f ca="1">IF(Table1[[#This Row],[Field of Work]]="Teaching",Table1[[#This Row],[Income]],0)</f>
        <v>0</v>
      </c>
      <c r="CA10">
        <f ca="1">IF(Table1[[#This Row],[Field of Work]]="General Work",Table1[[#This Row],[Income]],0)</f>
        <v>0</v>
      </c>
      <c r="CB10">
        <f ca="1">IF(Table1[[#This Row],[Field of Work]]="Construction",Table1[[#This Row],[Income]],0)</f>
        <v>0</v>
      </c>
      <c r="CD10" s="2">
        <f ca="1">IF(Table1[[#This Row],[Value of debts ]]&gt;Table1[[#This Row],[Income]],1,0)</f>
        <v>1</v>
      </c>
      <c r="CE10" s="1"/>
      <c r="CG10">
        <f ca="1">IF(Table1[[#This Row],[Net worth of person]]&gt;$CH$3,Table1[[#This Row],[Age]],0)</f>
        <v>22</v>
      </c>
    </row>
    <row r="11" spans="1:87" x14ac:dyDescent="0.3">
      <c r="A11">
        <f t="shared" ca="1" si="1"/>
        <v>1</v>
      </c>
      <c r="B11" t="str">
        <f t="shared" ca="1" si="2"/>
        <v>Women</v>
      </c>
      <c r="C11">
        <f t="shared" ca="1" si="3"/>
        <v>37</v>
      </c>
      <c r="D11">
        <f t="shared" ca="1" si="4"/>
        <v>4</v>
      </c>
      <c r="E11" t="str">
        <f t="shared" ca="1" si="5"/>
        <v>Teaching</v>
      </c>
      <c r="F11">
        <f t="shared" ca="1" si="6"/>
        <v>2</v>
      </c>
      <c r="G11" t="str">
        <f t="shared" ca="1" si="7"/>
        <v>12th</v>
      </c>
      <c r="H11">
        <f t="shared" ca="1" si="8"/>
        <v>4</v>
      </c>
      <c r="I11">
        <f t="shared" ca="1" si="9"/>
        <v>2</v>
      </c>
      <c r="J11">
        <f t="shared" ca="1" si="10"/>
        <v>58877</v>
      </c>
      <c r="K11">
        <f t="shared" ca="1" si="11"/>
        <v>1</v>
      </c>
      <c r="L11" t="str">
        <f t="shared" ca="1" si="12"/>
        <v>Patna</v>
      </c>
      <c r="M11">
        <f t="shared" ca="1" si="13"/>
        <v>235508</v>
      </c>
      <c r="N11">
        <f t="shared" ca="1" si="14"/>
        <v>190415.7315249666</v>
      </c>
      <c r="O11">
        <f t="shared" ca="1" si="15"/>
        <v>79268.466613032622</v>
      </c>
      <c r="P11">
        <f t="shared" ca="1" si="16"/>
        <v>29612</v>
      </c>
      <c r="Q11">
        <f t="shared" ca="1" si="17"/>
        <v>55394.106378846533</v>
      </c>
      <c r="R11">
        <f t="shared" ca="1" si="18"/>
        <v>59997.689997300127</v>
      </c>
      <c r="S11">
        <f t="shared" ca="1" si="19"/>
        <v>374774.15661033278</v>
      </c>
      <c r="T11">
        <f t="shared" ca="1" si="20"/>
        <v>275421.83790381311</v>
      </c>
      <c r="U11">
        <f t="shared" ca="1" si="21"/>
        <v>99352.318706519669</v>
      </c>
      <c r="AB11">
        <v>8</v>
      </c>
      <c r="AC11" t="s">
        <v>32</v>
      </c>
      <c r="AF11" s="2">
        <f ca="1">IF(Table1[[#This Row],[Gender]]="Women",1,0)</f>
        <v>1</v>
      </c>
      <c r="AG11">
        <f ca="1">IF(Table1[[#This Row],[Gender]]="Men",1,0)</f>
        <v>0</v>
      </c>
      <c r="AI11" s="1"/>
      <c r="AK11" s="2">
        <f ca="1">IF(Table1[[#This Row],[Field of Work]]="IT",1,0)</f>
        <v>0</v>
      </c>
      <c r="AL11">
        <f ca="1">IF(Table1[[#This Row],[Field of Work]]="Agriculture",1,0)</f>
        <v>0</v>
      </c>
      <c r="AM11">
        <f ca="1">IF(Table1[[#This Row],[Field of Work]]="Construction",1,0)</f>
        <v>0</v>
      </c>
      <c r="AN11">
        <f ca="1">IF(Table1[[#This Row],[Field of Work]]="Healthcare",1,0)</f>
        <v>0</v>
      </c>
      <c r="AO11">
        <f ca="1">IF(Table1[[#This Row],[Field of Work]]="General Work",1,0)</f>
        <v>0</v>
      </c>
      <c r="AP11">
        <f ca="1">IF(Table1[[#This Row],[Field of Work]]="Teaching",1,0)</f>
        <v>1</v>
      </c>
      <c r="AV11" s="1"/>
      <c r="AX11" s="2">
        <f ca="1">Table1[[#This Row],[Car Value]]/Table1[[#This Row],[Cars]]</f>
        <v>39634.233306516311</v>
      </c>
      <c r="AY11" s="1"/>
      <c r="AZ11" s="2">
        <f ca="1">IF(Table1[[#This Row],[Value of debts ]]&gt;$BA$3,1,0)</f>
        <v>1</v>
      </c>
      <c r="BA11" s="1"/>
      <c r="BB11" s="1"/>
      <c r="BC11" s="15">
        <f ca="1">Table1[[#This Row],[Mortage Left]]/Table1[[#This Row],[Value of House]]</f>
        <v>0.80853190348084392</v>
      </c>
      <c r="BD11">
        <f t="shared" ca="1" si="22"/>
        <v>0</v>
      </c>
      <c r="BF11" s="1"/>
      <c r="BH11">
        <f ca="1">IF(Table1[[#This Row],[Area]]="Patna",Table1[[#This Row],[Income]],0)</f>
        <v>58877</v>
      </c>
      <c r="BI11">
        <f ca="1">IF(Table1[[#This Row],[Area]]="Bangalore",Table1[[#This Row],[Income]],0)</f>
        <v>0</v>
      </c>
      <c r="BJ11">
        <f ca="1">IF(Table1[[#This Row],[Area]]="Lucknow",Table1[[#This Row],[Income]],0)</f>
        <v>0</v>
      </c>
      <c r="BK11">
        <f ca="1">IF(Table1[[#This Row],[Area]]="Hyderabad",Table1[[#This Row],[Income]],0)</f>
        <v>0</v>
      </c>
      <c r="BL11">
        <f ca="1">IF(Table1[[#This Row],[Area]]="Udaipur",Table1[[#This Row],[Income]],0)</f>
        <v>0</v>
      </c>
      <c r="BM11">
        <f ca="1">IF(Table1[[#This Row],[Area]]="Pune",Table1[[#This Row],[Income]],0)</f>
        <v>0</v>
      </c>
      <c r="BN11">
        <f ca="1">IF(Table1[[#This Row],[Area]]="Kolkata",Table1[[#This Row],[Income]],0)</f>
        <v>0</v>
      </c>
      <c r="BO11">
        <f ca="1">IF(Table1[[#This Row],[Area]]="Ranchi",Table1[[#This Row],[Income]],0)</f>
        <v>0</v>
      </c>
      <c r="BP11">
        <f ca="1">IF(Table1[[#This Row],[Area]]="Dhanbad",Table1[[#This Row],[Income]],0)</f>
        <v>0</v>
      </c>
      <c r="BQ11">
        <f ca="1">IF(Table1[[#This Row],[Area]]="Agra",Table1[[#This Row],[Income]],0)</f>
        <v>0</v>
      </c>
      <c r="BR11">
        <f ca="1">IF(Table1[[#This Row],[Area]]="Mumbai",Table1[[#This Row],[Income]],0)</f>
        <v>0</v>
      </c>
      <c r="BS11">
        <f ca="1">IF(Table1[[#This Row],[Area]]="Srinagar",Table1[[#This Row],[Income]],0)</f>
        <v>0</v>
      </c>
      <c r="BT11">
        <f ca="1">IF(Table1[[#This Row],[Area]]="Delhi",Table1[[#This Row],[Income]],0)</f>
        <v>0</v>
      </c>
      <c r="BU11">
        <f ca="1">IF(Table1[[#This Row],[Area]]="Jaipur",Table1[[#This Row],[Income]],0)</f>
        <v>0</v>
      </c>
      <c r="BW11">
        <f ca="1">IF(Table1[[#This Row],[Field of Work]]="IT",Table1[[#This Row],[Income]],0)</f>
        <v>0</v>
      </c>
      <c r="BX11">
        <f ca="1">IF(Table1[[#This Row],[Field of Work]]="Healthcare",Table1[[#This Row],[Income]],0)</f>
        <v>0</v>
      </c>
      <c r="BY11">
        <f ca="1">IF(Table1[[#This Row],[Field of Work]]="Agriculture",Table1[[#This Row],[Income]],0)</f>
        <v>0</v>
      </c>
      <c r="BZ11">
        <f ca="1">IF(Table1[[#This Row],[Field of Work]]="Teaching",Table1[[#This Row],[Income]],0)</f>
        <v>58877</v>
      </c>
      <c r="CA11">
        <f ca="1">IF(Table1[[#This Row],[Field of Work]]="General Work",Table1[[#This Row],[Income]],0)</f>
        <v>0</v>
      </c>
      <c r="CB11">
        <f ca="1">IF(Table1[[#This Row],[Field of Work]]="Construction",Table1[[#This Row],[Income]],0)</f>
        <v>0</v>
      </c>
      <c r="CD11" s="2">
        <f ca="1">IF(Table1[[#This Row],[Value of debts ]]&gt;Table1[[#This Row],[Income]],1,0)</f>
        <v>1</v>
      </c>
      <c r="CE11" s="1"/>
      <c r="CG11">
        <f ca="1">IF(Table1[[#This Row],[Net worth of person]]&gt;$CH$3,Table1[[#This Row],[Age]],0)</f>
        <v>37</v>
      </c>
    </row>
    <row r="12" spans="1:87" x14ac:dyDescent="0.3">
      <c r="A12">
        <f t="shared" ca="1" si="1"/>
        <v>1</v>
      </c>
      <c r="B12" t="str">
        <f t="shared" ca="1" si="2"/>
        <v>Women</v>
      </c>
      <c r="C12">
        <f t="shared" ca="1" si="3"/>
        <v>24</v>
      </c>
      <c r="D12">
        <f t="shared" ca="1" si="4"/>
        <v>2</v>
      </c>
      <c r="E12" t="str">
        <f t="shared" ca="1" si="5"/>
        <v>Construction</v>
      </c>
      <c r="F12">
        <f t="shared" ca="1" si="6"/>
        <v>4</v>
      </c>
      <c r="G12" t="str">
        <f t="shared" ca="1" si="7"/>
        <v>Masters</v>
      </c>
      <c r="H12">
        <f t="shared" ca="1" si="8"/>
        <v>4</v>
      </c>
      <c r="I12">
        <f t="shared" ca="1" si="9"/>
        <v>2</v>
      </c>
      <c r="J12">
        <f t="shared" ca="1" si="10"/>
        <v>64389</v>
      </c>
      <c r="K12">
        <f t="shared" ca="1" si="11"/>
        <v>7</v>
      </c>
      <c r="L12" t="str">
        <f t="shared" ca="1" si="12"/>
        <v>Delhi</v>
      </c>
      <c r="M12">
        <f t="shared" ca="1" si="13"/>
        <v>321945</v>
      </c>
      <c r="N12">
        <f t="shared" ca="1" si="14"/>
        <v>33198.834848483886</v>
      </c>
      <c r="O12">
        <f t="shared" ca="1" si="15"/>
        <v>5401.3294042632815</v>
      </c>
      <c r="P12">
        <f t="shared" ca="1" si="16"/>
        <v>629</v>
      </c>
      <c r="Q12">
        <f t="shared" ca="1" si="17"/>
        <v>4956.4830919049355</v>
      </c>
      <c r="R12">
        <f t="shared" ca="1" si="18"/>
        <v>73822.344253767427</v>
      </c>
      <c r="S12">
        <f t="shared" ca="1" si="19"/>
        <v>401168.67365803069</v>
      </c>
      <c r="T12">
        <f t="shared" ca="1" si="20"/>
        <v>38784.317940388821</v>
      </c>
      <c r="U12">
        <f t="shared" ca="1" si="21"/>
        <v>362384.35571764188</v>
      </c>
      <c r="AB12">
        <v>9</v>
      </c>
      <c r="AC12" t="s">
        <v>26</v>
      </c>
      <c r="AF12" s="2">
        <f ca="1">IF(Table1[[#This Row],[Gender]]="Women",1,0)</f>
        <v>1</v>
      </c>
      <c r="AG12">
        <f ca="1">IF(Table1[[#This Row],[Gender]]="Men",1,0)</f>
        <v>0</v>
      </c>
      <c r="AI12" s="1"/>
      <c r="AK12" s="2">
        <f ca="1">IF(Table1[[#This Row],[Field of Work]]="IT",1,0)</f>
        <v>0</v>
      </c>
      <c r="AL12">
        <f ca="1">IF(Table1[[#This Row],[Field of Work]]="Agriculture",1,0)</f>
        <v>0</v>
      </c>
      <c r="AM12">
        <f ca="1">IF(Table1[[#This Row],[Field of Work]]="Construction",1,0)</f>
        <v>1</v>
      </c>
      <c r="AN12">
        <f ca="1">IF(Table1[[#This Row],[Field of Work]]="Healthcare",1,0)</f>
        <v>0</v>
      </c>
      <c r="AO12">
        <f ca="1">IF(Table1[[#This Row],[Field of Work]]="General Work",1,0)</f>
        <v>0</v>
      </c>
      <c r="AP12">
        <f ca="1">IF(Table1[[#This Row],[Field of Work]]="Teaching",1,0)</f>
        <v>0</v>
      </c>
      <c r="AV12" s="1"/>
      <c r="AX12" s="2">
        <f ca="1">Table1[[#This Row],[Car Value]]/Table1[[#This Row],[Cars]]</f>
        <v>2700.6647021316408</v>
      </c>
      <c r="AY12" s="1"/>
      <c r="AZ12" s="2">
        <f ca="1">IF(Table1[[#This Row],[Value of debts ]]&gt;$BA$3,1,0)</f>
        <v>0</v>
      </c>
      <c r="BA12" s="1"/>
      <c r="BB12" s="1"/>
      <c r="BC12" s="15">
        <f ca="1">Table1[[#This Row],[Mortage Left]]/Table1[[#This Row],[Value of House]]</f>
        <v>0.10311958517288321</v>
      </c>
      <c r="BD12">
        <f t="shared" ca="1" si="22"/>
        <v>1</v>
      </c>
      <c r="BF12" s="1"/>
      <c r="BH12">
        <f ca="1">IF(Table1[[#This Row],[Area]]="Patna",Table1[[#This Row],[Income]],0)</f>
        <v>0</v>
      </c>
      <c r="BI12">
        <f ca="1">IF(Table1[[#This Row],[Area]]="Bangalore",Table1[[#This Row],[Income]],0)</f>
        <v>0</v>
      </c>
      <c r="BJ12">
        <f ca="1">IF(Table1[[#This Row],[Area]]="Lucknow",Table1[[#This Row],[Income]],0)</f>
        <v>0</v>
      </c>
      <c r="BK12">
        <f ca="1">IF(Table1[[#This Row],[Area]]="Hyderabad",Table1[[#This Row],[Income]],0)</f>
        <v>0</v>
      </c>
      <c r="BL12">
        <f ca="1">IF(Table1[[#This Row],[Area]]="Udaipur",Table1[[#This Row],[Income]],0)</f>
        <v>0</v>
      </c>
      <c r="BM12">
        <f ca="1">IF(Table1[[#This Row],[Area]]="Pune",Table1[[#This Row],[Income]],0)</f>
        <v>0</v>
      </c>
      <c r="BN12">
        <f ca="1">IF(Table1[[#This Row],[Area]]="Kolkata",Table1[[#This Row],[Income]],0)</f>
        <v>0</v>
      </c>
      <c r="BO12">
        <f ca="1">IF(Table1[[#This Row],[Area]]="Ranchi",Table1[[#This Row],[Income]],0)</f>
        <v>0</v>
      </c>
      <c r="BP12">
        <f ca="1">IF(Table1[[#This Row],[Area]]="Dhanbad",Table1[[#This Row],[Income]],0)</f>
        <v>0</v>
      </c>
      <c r="BQ12">
        <f ca="1">IF(Table1[[#This Row],[Area]]="Agra",Table1[[#This Row],[Income]],0)</f>
        <v>0</v>
      </c>
      <c r="BR12">
        <f ca="1">IF(Table1[[#This Row],[Area]]="Mumbai",Table1[[#This Row],[Income]],0)</f>
        <v>0</v>
      </c>
      <c r="BS12">
        <f ca="1">IF(Table1[[#This Row],[Area]]="Srinagar",Table1[[#This Row],[Income]],0)</f>
        <v>0</v>
      </c>
      <c r="BT12">
        <f ca="1">IF(Table1[[#This Row],[Area]]="Delhi",Table1[[#This Row],[Income]],0)</f>
        <v>64389</v>
      </c>
      <c r="BU12">
        <f ca="1">IF(Table1[[#This Row],[Area]]="Jaipur",Table1[[#This Row],[Income]],0)</f>
        <v>0</v>
      </c>
      <c r="BW12">
        <f ca="1">IF(Table1[[#This Row],[Field of Work]]="IT",Table1[[#This Row],[Income]],0)</f>
        <v>0</v>
      </c>
      <c r="BX12">
        <f ca="1">IF(Table1[[#This Row],[Field of Work]]="Healthcare",Table1[[#This Row],[Income]],0)</f>
        <v>0</v>
      </c>
      <c r="BY12">
        <f ca="1">IF(Table1[[#This Row],[Field of Work]]="Agriculture",Table1[[#This Row],[Income]],0)</f>
        <v>0</v>
      </c>
      <c r="BZ12">
        <f ca="1">IF(Table1[[#This Row],[Field of Work]]="Teaching",Table1[[#This Row],[Income]],0)</f>
        <v>0</v>
      </c>
      <c r="CA12">
        <f ca="1">IF(Table1[[#This Row],[Field of Work]]="General Work",Table1[[#This Row],[Income]],0)</f>
        <v>0</v>
      </c>
      <c r="CB12">
        <f ca="1">IF(Table1[[#This Row],[Field of Work]]="Construction",Table1[[#This Row],[Income]],0)</f>
        <v>64389</v>
      </c>
      <c r="CD12" s="2">
        <f ca="1">IF(Table1[[#This Row],[Value of debts ]]&gt;Table1[[#This Row],[Income]],1,0)</f>
        <v>0</v>
      </c>
      <c r="CE12" s="1"/>
      <c r="CG12">
        <f ca="1">IF(Table1[[#This Row],[Net worth of person]]&gt;$CH$3,Table1[[#This Row],[Age]],0)</f>
        <v>24</v>
      </c>
    </row>
    <row r="13" spans="1:87" x14ac:dyDescent="0.3">
      <c r="A13">
        <f t="shared" ca="1" si="1"/>
        <v>2</v>
      </c>
      <c r="B13" t="str">
        <f t="shared" ca="1" si="2"/>
        <v>Men</v>
      </c>
      <c r="C13">
        <f t="shared" ca="1" si="3"/>
        <v>26</v>
      </c>
      <c r="D13">
        <f t="shared" ca="1" si="4"/>
        <v>5</v>
      </c>
      <c r="E13" t="str">
        <f t="shared" ca="1" si="5"/>
        <v>Agriculture</v>
      </c>
      <c r="F13">
        <f t="shared" ca="1" si="6"/>
        <v>4</v>
      </c>
      <c r="G13" t="str">
        <f t="shared" ca="1" si="7"/>
        <v>Masters</v>
      </c>
      <c r="H13">
        <f t="shared" ca="1" si="8"/>
        <v>3</v>
      </c>
      <c r="I13">
        <f t="shared" ca="1" si="9"/>
        <v>1</v>
      </c>
      <c r="J13">
        <f t="shared" ca="1" si="10"/>
        <v>63001</v>
      </c>
      <c r="K13">
        <f t="shared" ca="1" si="11"/>
        <v>2</v>
      </c>
      <c r="L13" t="str">
        <f t="shared" ca="1" si="12"/>
        <v>Bangalore</v>
      </c>
      <c r="M13">
        <f t="shared" ca="1" si="13"/>
        <v>378006</v>
      </c>
      <c r="N13">
        <f t="shared" ca="1" si="14"/>
        <v>229112.69923062055</v>
      </c>
      <c r="O13">
        <f t="shared" ca="1" si="15"/>
        <v>22746.781110173819</v>
      </c>
      <c r="P13">
        <f t="shared" ca="1" si="16"/>
        <v>2387</v>
      </c>
      <c r="Q13">
        <f t="shared" ca="1" si="17"/>
        <v>125456.22934980391</v>
      </c>
      <c r="R13">
        <f t="shared" ca="1" si="18"/>
        <v>51787.133166942498</v>
      </c>
      <c r="S13">
        <f t="shared" ca="1" si="19"/>
        <v>452539.9142771163</v>
      </c>
      <c r="T13">
        <f t="shared" ca="1" si="20"/>
        <v>356955.92858042446</v>
      </c>
      <c r="U13">
        <f t="shared" ca="1" si="21"/>
        <v>95583.985696691845</v>
      </c>
      <c r="AB13">
        <v>10</v>
      </c>
      <c r="AC13" t="s">
        <v>27</v>
      </c>
      <c r="AF13" s="2">
        <f ca="1">IF(Table1[[#This Row],[Gender]]="Women",1,0)</f>
        <v>0</v>
      </c>
      <c r="AG13">
        <f ca="1">IF(Table1[[#This Row],[Gender]]="Men",1,0)</f>
        <v>1</v>
      </c>
      <c r="AI13" s="1"/>
      <c r="AK13" s="2">
        <f ca="1">IF(Table1[[#This Row],[Field of Work]]="IT",1,0)</f>
        <v>0</v>
      </c>
      <c r="AL13">
        <f ca="1">IF(Table1[[#This Row],[Field of Work]]="Agriculture",1,0)</f>
        <v>1</v>
      </c>
      <c r="AM13">
        <f ca="1">IF(Table1[[#This Row],[Field of Work]]="Construction",1,0)</f>
        <v>0</v>
      </c>
      <c r="AN13">
        <f ca="1">IF(Table1[[#This Row],[Field of Work]]="Healthcare",1,0)</f>
        <v>0</v>
      </c>
      <c r="AO13">
        <f ca="1">IF(Table1[[#This Row],[Field of Work]]="General Work",1,0)</f>
        <v>0</v>
      </c>
      <c r="AP13">
        <f ca="1">IF(Table1[[#This Row],[Field of Work]]="Teaching",1,0)</f>
        <v>0</v>
      </c>
      <c r="AV13" s="1"/>
      <c r="AX13" s="2">
        <f ca="1">Table1[[#This Row],[Car Value]]/Table1[[#This Row],[Cars]]</f>
        <v>22746.781110173819</v>
      </c>
      <c r="AY13" s="1"/>
      <c r="AZ13" s="2">
        <f ca="1">IF(Table1[[#This Row],[Value of debts ]]&gt;$BA$3,1,0)</f>
        <v>1</v>
      </c>
      <c r="BA13" s="1"/>
      <c r="BB13" s="1"/>
      <c r="BC13" s="15">
        <f ca="1">Table1[[#This Row],[Mortage Left]]/Table1[[#This Row],[Value of House]]</f>
        <v>0.60610863116093538</v>
      </c>
      <c r="BD13">
        <f t="shared" ca="1" si="22"/>
        <v>0</v>
      </c>
      <c r="BF13" s="1"/>
      <c r="BH13">
        <f ca="1">IF(Table1[[#This Row],[Area]]="Patna",Table1[[#This Row],[Income]],0)</f>
        <v>0</v>
      </c>
      <c r="BI13">
        <f ca="1">IF(Table1[[#This Row],[Area]]="Bangalore",Table1[[#This Row],[Income]],0)</f>
        <v>63001</v>
      </c>
      <c r="BJ13">
        <f ca="1">IF(Table1[[#This Row],[Area]]="Lucknow",Table1[[#This Row],[Income]],0)</f>
        <v>0</v>
      </c>
      <c r="BK13">
        <f ca="1">IF(Table1[[#This Row],[Area]]="Hyderabad",Table1[[#This Row],[Income]],0)</f>
        <v>0</v>
      </c>
      <c r="BL13">
        <f ca="1">IF(Table1[[#This Row],[Area]]="Udaipur",Table1[[#This Row],[Income]],0)</f>
        <v>0</v>
      </c>
      <c r="BM13">
        <f ca="1">IF(Table1[[#This Row],[Area]]="Pune",Table1[[#This Row],[Income]],0)</f>
        <v>0</v>
      </c>
      <c r="BN13">
        <f ca="1">IF(Table1[[#This Row],[Area]]="Kolkata",Table1[[#This Row],[Income]],0)</f>
        <v>0</v>
      </c>
      <c r="BO13">
        <f ca="1">IF(Table1[[#This Row],[Area]]="Ranchi",Table1[[#This Row],[Income]],0)</f>
        <v>0</v>
      </c>
      <c r="BP13">
        <f ca="1">IF(Table1[[#This Row],[Area]]="Dhanbad",Table1[[#This Row],[Income]],0)</f>
        <v>0</v>
      </c>
      <c r="BQ13">
        <f ca="1">IF(Table1[[#This Row],[Area]]="Agra",Table1[[#This Row],[Income]],0)</f>
        <v>0</v>
      </c>
      <c r="BR13">
        <f ca="1">IF(Table1[[#This Row],[Area]]="Mumbai",Table1[[#This Row],[Income]],0)</f>
        <v>0</v>
      </c>
      <c r="BS13">
        <f ca="1">IF(Table1[[#This Row],[Area]]="Srinagar",Table1[[#This Row],[Income]],0)</f>
        <v>0</v>
      </c>
      <c r="BT13">
        <f ca="1">IF(Table1[[#This Row],[Area]]="Delhi",Table1[[#This Row],[Income]],0)</f>
        <v>0</v>
      </c>
      <c r="BU13">
        <f ca="1">IF(Table1[[#This Row],[Area]]="Jaipur",Table1[[#This Row],[Income]],0)</f>
        <v>0</v>
      </c>
      <c r="BW13">
        <f ca="1">IF(Table1[[#This Row],[Field of Work]]="IT",Table1[[#This Row],[Income]],0)</f>
        <v>0</v>
      </c>
      <c r="BX13">
        <f ca="1">IF(Table1[[#This Row],[Field of Work]]="Healthcare",Table1[[#This Row],[Income]],0)</f>
        <v>0</v>
      </c>
      <c r="BY13">
        <f ca="1">IF(Table1[[#This Row],[Field of Work]]="Agriculture",Table1[[#This Row],[Income]],0)</f>
        <v>63001</v>
      </c>
      <c r="BZ13">
        <f ca="1">IF(Table1[[#This Row],[Field of Work]]="Teaching",Table1[[#This Row],[Income]],0)</f>
        <v>0</v>
      </c>
      <c r="CA13">
        <f ca="1">IF(Table1[[#This Row],[Field of Work]]="General Work",Table1[[#This Row],[Income]],0)</f>
        <v>0</v>
      </c>
      <c r="CB13">
        <f ca="1">IF(Table1[[#This Row],[Field of Work]]="Construction",Table1[[#This Row],[Income]],0)</f>
        <v>0</v>
      </c>
      <c r="CD13" s="2">
        <f ca="1">IF(Table1[[#This Row],[Value of debts ]]&gt;Table1[[#This Row],[Income]],1,0)</f>
        <v>1</v>
      </c>
      <c r="CE13" s="1"/>
      <c r="CG13">
        <f ca="1">IF(Table1[[#This Row],[Net worth of person]]&gt;$CH$3,Table1[[#This Row],[Age]],0)</f>
        <v>26</v>
      </c>
    </row>
    <row r="14" spans="1:87" x14ac:dyDescent="0.3">
      <c r="A14">
        <f t="shared" ca="1" si="1"/>
        <v>1</v>
      </c>
      <c r="B14" t="str">
        <f t="shared" ca="1" si="2"/>
        <v>Women</v>
      </c>
      <c r="C14">
        <f t="shared" ca="1" si="3"/>
        <v>21</v>
      </c>
      <c r="D14">
        <f t="shared" ca="1" si="4"/>
        <v>4</v>
      </c>
      <c r="E14" t="str">
        <f t="shared" ca="1" si="5"/>
        <v>Teaching</v>
      </c>
      <c r="F14">
        <f t="shared" ca="1" si="6"/>
        <v>1</v>
      </c>
      <c r="G14" t="str">
        <f t="shared" ca="1" si="7"/>
        <v>10th</v>
      </c>
      <c r="H14">
        <f t="shared" ca="1" si="8"/>
        <v>3</v>
      </c>
      <c r="I14">
        <f t="shared" ca="1" si="9"/>
        <v>3</v>
      </c>
      <c r="J14">
        <f t="shared" ca="1" si="10"/>
        <v>49477</v>
      </c>
      <c r="K14">
        <f t="shared" ca="1" si="11"/>
        <v>13</v>
      </c>
      <c r="L14" t="str">
        <f t="shared" ca="1" si="12"/>
        <v>Hyderabad</v>
      </c>
      <c r="M14">
        <f t="shared" ca="1" si="13"/>
        <v>296862</v>
      </c>
      <c r="N14">
        <f t="shared" ca="1" si="14"/>
        <v>192455.08259555922</v>
      </c>
      <c r="O14">
        <f t="shared" ca="1" si="15"/>
        <v>148390.25356653903</v>
      </c>
      <c r="P14">
        <f t="shared" ca="1" si="16"/>
        <v>86325</v>
      </c>
      <c r="Q14">
        <f t="shared" ca="1" si="17"/>
        <v>5024.8793758558404</v>
      </c>
      <c r="R14">
        <f t="shared" ca="1" si="18"/>
        <v>38620.992567591864</v>
      </c>
      <c r="S14">
        <f t="shared" ca="1" si="19"/>
        <v>483873.24613413087</v>
      </c>
      <c r="T14">
        <f t="shared" ca="1" si="20"/>
        <v>283804.96197141503</v>
      </c>
      <c r="U14">
        <f t="shared" ca="1" si="21"/>
        <v>200068.28416271583</v>
      </c>
      <c r="AB14">
        <v>11</v>
      </c>
      <c r="AC14" t="s">
        <v>28</v>
      </c>
      <c r="AF14" s="2">
        <f ca="1">IF(Table1[[#This Row],[Gender]]="Women",1,0)</f>
        <v>1</v>
      </c>
      <c r="AG14">
        <f ca="1">IF(Table1[[#This Row],[Gender]]="Men",1,0)</f>
        <v>0</v>
      </c>
      <c r="AI14" s="1"/>
      <c r="AK14" s="2">
        <f ca="1">IF(Table1[[#This Row],[Field of Work]]="IT",1,0)</f>
        <v>0</v>
      </c>
      <c r="AL14">
        <f ca="1">IF(Table1[[#This Row],[Field of Work]]="Agriculture",1,0)</f>
        <v>0</v>
      </c>
      <c r="AM14">
        <f ca="1">IF(Table1[[#This Row],[Field of Work]]="Construction",1,0)</f>
        <v>0</v>
      </c>
      <c r="AN14">
        <f ca="1">IF(Table1[[#This Row],[Field of Work]]="Healthcare",1,0)</f>
        <v>0</v>
      </c>
      <c r="AO14">
        <f ca="1">IF(Table1[[#This Row],[Field of Work]]="General Work",1,0)</f>
        <v>0</v>
      </c>
      <c r="AP14">
        <f ca="1">IF(Table1[[#This Row],[Field of Work]]="Teaching",1,0)</f>
        <v>1</v>
      </c>
      <c r="AV14" s="1"/>
      <c r="AX14" s="2">
        <f ca="1">Table1[[#This Row],[Car Value]]/Table1[[#This Row],[Cars]]</f>
        <v>49463.417855513013</v>
      </c>
      <c r="AY14" s="1"/>
      <c r="AZ14" s="2">
        <f ca="1">IF(Table1[[#This Row],[Value of debts ]]&gt;$BA$3,1,0)</f>
        <v>1</v>
      </c>
      <c r="BA14" s="1"/>
      <c r="BB14" s="1"/>
      <c r="BC14" s="15">
        <f ca="1">Table1[[#This Row],[Mortage Left]]/Table1[[#This Row],[Value of House]]</f>
        <v>0.64829814053519552</v>
      </c>
      <c r="BD14">
        <f t="shared" ca="1" si="22"/>
        <v>0</v>
      </c>
      <c r="BF14" s="1"/>
      <c r="BH14">
        <f ca="1">IF(Table1[[#This Row],[Area]]="Patna",Table1[[#This Row],[Income]],0)</f>
        <v>0</v>
      </c>
      <c r="BI14">
        <f ca="1">IF(Table1[[#This Row],[Area]]="Bangalore",Table1[[#This Row],[Income]],0)</f>
        <v>0</v>
      </c>
      <c r="BJ14">
        <f ca="1">IF(Table1[[#This Row],[Area]]="Lucknow",Table1[[#This Row],[Income]],0)</f>
        <v>0</v>
      </c>
      <c r="BK14">
        <f ca="1">IF(Table1[[#This Row],[Area]]="Hyderabad",Table1[[#This Row],[Income]],0)</f>
        <v>49477</v>
      </c>
      <c r="BL14">
        <f ca="1">IF(Table1[[#This Row],[Area]]="Udaipur",Table1[[#This Row],[Income]],0)</f>
        <v>0</v>
      </c>
      <c r="BM14">
        <f ca="1">IF(Table1[[#This Row],[Area]]="Pune",Table1[[#This Row],[Income]],0)</f>
        <v>0</v>
      </c>
      <c r="BN14">
        <f ca="1">IF(Table1[[#This Row],[Area]]="Kolkata",Table1[[#This Row],[Income]],0)</f>
        <v>0</v>
      </c>
      <c r="BO14">
        <f ca="1">IF(Table1[[#This Row],[Area]]="Ranchi",Table1[[#This Row],[Income]],0)</f>
        <v>0</v>
      </c>
      <c r="BP14">
        <f ca="1">IF(Table1[[#This Row],[Area]]="Dhanbad",Table1[[#This Row],[Income]],0)</f>
        <v>0</v>
      </c>
      <c r="BQ14">
        <f ca="1">IF(Table1[[#This Row],[Area]]="Agra",Table1[[#This Row],[Income]],0)</f>
        <v>0</v>
      </c>
      <c r="BR14">
        <f ca="1">IF(Table1[[#This Row],[Area]]="Mumbai",Table1[[#This Row],[Income]],0)</f>
        <v>0</v>
      </c>
      <c r="BS14">
        <f ca="1">IF(Table1[[#This Row],[Area]]="Srinagar",Table1[[#This Row],[Income]],0)</f>
        <v>0</v>
      </c>
      <c r="BT14">
        <f ca="1">IF(Table1[[#This Row],[Area]]="Delhi",Table1[[#This Row],[Income]],0)</f>
        <v>0</v>
      </c>
      <c r="BU14">
        <f ca="1">IF(Table1[[#This Row],[Area]]="Jaipur",Table1[[#This Row],[Income]],0)</f>
        <v>0</v>
      </c>
      <c r="BW14">
        <f ca="1">IF(Table1[[#This Row],[Field of Work]]="IT",Table1[[#This Row],[Income]],0)</f>
        <v>0</v>
      </c>
      <c r="BX14">
        <f ca="1">IF(Table1[[#This Row],[Field of Work]]="Healthcare",Table1[[#This Row],[Income]],0)</f>
        <v>0</v>
      </c>
      <c r="BY14">
        <f ca="1">IF(Table1[[#This Row],[Field of Work]]="Agriculture",Table1[[#This Row],[Income]],0)</f>
        <v>0</v>
      </c>
      <c r="BZ14">
        <f ca="1">IF(Table1[[#This Row],[Field of Work]]="Teaching",Table1[[#This Row],[Income]],0)</f>
        <v>49477</v>
      </c>
      <c r="CA14">
        <f ca="1">IF(Table1[[#This Row],[Field of Work]]="General Work",Table1[[#This Row],[Income]],0)</f>
        <v>0</v>
      </c>
      <c r="CB14">
        <f ca="1">IF(Table1[[#This Row],[Field of Work]]="Construction",Table1[[#This Row],[Income]],0)</f>
        <v>0</v>
      </c>
      <c r="CD14" s="2">
        <f ca="1">IF(Table1[[#This Row],[Value of debts ]]&gt;Table1[[#This Row],[Income]],1,0)</f>
        <v>1</v>
      </c>
      <c r="CE14" s="1"/>
      <c r="CG14">
        <f ca="1">IF(Table1[[#This Row],[Net worth of person]]&gt;$CH$3,Table1[[#This Row],[Age]],0)</f>
        <v>21</v>
      </c>
    </row>
    <row r="15" spans="1:87" x14ac:dyDescent="0.3">
      <c r="A15">
        <f t="shared" ca="1" si="1"/>
        <v>2</v>
      </c>
      <c r="B15" t="str">
        <f t="shared" ca="1" si="2"/>
        <v>Men</v>
      </c>
      <c r="C15">
        <f t="shared" ca="1" si="3"/>
        <v>40</v>
      </c>
      <c r="D15">
        <f t="shared" ca="1" si="4"/>
        <v>3</v>
      </c>
      <c r="E15" t="str">
        <f t="shared" ca="1" si="5"/>
        <v>Healthcare</v>
      </c>
      <c r="F15">
        <f t="shared" ca="1" si="6"/>
        <v>4</v>
      </c>
      <c r="G15" t="str">
        <f t="shared" ca="1" si="7"/>
        <v>Masters</v>
      </c>
      <c r="H15">
        <f t="shared" ca="1" si="8"/>
        <v>4</v>
      </c>
      <c r="I15">
        <f t="shared" ca="1" si="9"/>
        <v>1</v>
      </c>
      <c r="J15">
        <f t="shared" ca="1" si="10"/>
        <v>73165</v>
      </c>
      <c r="K15">
        <f t="shared" ca="1" si="11"/>
        <v>3</v>
      </c>
      <c r="L15" t="str">
        <f t="shared" ca="1" si="12"/>
        <v>Lucknow</v>
      </c>
      <c r="M15">
        <f t="shared" ca="1" si="13"/>
        <v>438990</v>
      </c>
      <c r="N15">
        <f t="shared" ca="1" si="14"/>
        <v>378770.01972518815</v>
      </c>
      <c r="O15">
        <f t="shared" ca="1" si="15"/>
        <v>527.93034313076851</v>
      </c>
      <c r="P15">
        <f t="shared" ca="1" si="16"/>
        <v>202</v>
      </c>
      <c r="Q15">
        <f t="shared" ca="1" si="17"/>
        <v>41105.601118556951</v>
      </c>
      <c r="R15">
        <f t="shared" ca="1" si="18"/>
        <v>53181.640579457322</v>
      </c>
      <c r="S15">
        <f t="shared" ca="1" si="19"/>
        <v>492699.57092258811</v>
      </c>
      <c r="T15">
        <f t="shared" ca="1" si="20"/>
        <v>420077.62084374507</v>
      </c>
      <c r="U15">
        <f t="shared" ca="1" si="21"/>
        <v>72621.950078843045</v>
      </c>
      <c r="AB15">
        <v>12</v>
      </c>
      <c r="AC15" t="s">
        <v>29</v>
      </c>
      <c r="AF15" s="2">
        <f ca="1">IF(Table1[[#This Row],[Gender]]="Women",1,0)</f>
        <v>0</v>
      </c>
      <c r="AG15">
        <f ca="1">IF(Table1[[#This Row],[Gender]]="Men",1,0)</f>
        <v>1</v>
      </c>
      <c r="AI15" s="1"/>
      <c r="AK15" s="2">
        <f ca="1">IF(Table1[[#This Row],[Field of Work]]="IT",1,0)</f>
        <v>0</v>
      </c>
      <c r="AL15">
        <f ca="1">IF(Table1[[#This Row],[Field of Work]]="Agriculture",1,0)</f>
        <v>0</v>
      </c>
      <c r="AM15">
        <f ca="1">IF(Table1[[#This Row],[Field of Work]]="Construction",1,0)</f>
        <v>0</v>
      </c>
      <c r="AN15">
        <f ca="1">IF(Table1[[#This Row],[Field of Work]]="Healthcare",1,0)</f>
        <v>1</v>
      </c>
      <c r="AO15">
        <f ca="1">IF(Table1[[#This Row],[Field of Work]]="General Work",1,0)</f>
        <v>0</v>
      </c>
      <c r="AP15">
        <f ca="1">IF(Table1[[#This Row],[Field of Work]]="Teaching",1,0)</f>
        <v>0</v>
      </c>
      <c r="AV15" s="1"/>
      <c r="AX15" s="2">
        <f ca="1">Table1[[#This Row],[Car Value]]/Table1[[#This Row],[Cars]]</f>
        <v>527.93034313076851</v>
      </c>
      <c r="AY15" s="1"/>
      <c r="AZ15" s="2">
        <f ca="1">IF(Table1[[#This Row],[Value of debts ]]&gt;$BA$3,1,0)</f>
        <v>1</v>
      </c>
      <c r="BA15" s="1"/>
      <c r="BB15" s="1"/>
      <c r="BC15" s="15">
        <f ca="1">Table1[[#This Row],[Mortage Left]]/Table1[[#This Row],[Value of House]]</f>
        <v>0.86282152150433533</v>
      </c>
      <c r="BD15">
        <f t="shared" ca="1" si="22"/>
        <v>0</v>
      </c>
      <c r="BF15" s="1"/>
      <c r="BH15">
        <f ca="1">IF(Table1[[#This Row],[Area]]="Patna",Table1[[#This Row],[Income]],0)</f>
        <v>0</v>
      </c>
      <c r="BI15">
        <f ca="1">IF(Table1[[#This Row],[Area]]="Bangalore",Table1[[#This Row],[Income]],0)</f>
        <v>0</v>
      </c>
      <c r="BJ15">
        <f ca="1">IF(Table1[[#This Row],[Area]]="Lucknow",Table1[[#This Row],[Income]],0)</f>
        <v>73165</v>
      </c>
      <c r="BK15">
        <f ca="1">IF(Table1[[#This Row],[Area]]="Hyderabad",Table1[[#This Row],[Income]],0)</f>
        <v>0</v>
      </c>
      <c r="BL15">
        <f ca="1">IF(Table1[[#This Row],[Area]]="Udaipur",Table1[[#This Row],[Income]],0)</f>
        <v>0</v>
      </c>
      <c r="BM15">
        <f ca="1">IF(Table1[[#This Row],[Area]]="Pune",Table1[[#This Row],[Income]],0)</f>
        <v>0</v>
      </c>
      <c r="BN15">
        <f ca="1">IF(Table1[[#This Row],[Area]]="Kolkata",Table1[[#This Row],[Income]],0)</f>
        <v>0</v>
      </c>
      <c r="BO15">
        <f ca="1">IF(Table1[[#This Row],[Area]]="Ranchi",Table1[[#This Row],[Income]],0)</f>
        <v>0</v>
      </c>
      <c r="BP15">
        <f ca="1">IF(Table1[[#This Row],[Area]]="Dhanbad",Table1[[#This Row],[Income]],0)</f>
        <v>0</v>
      </c>
      <c r="BQ15">
        <f ca="1">IF(Table1[[#This Row],[Area]]="Agra",Table1[[#This Row],[Income]],0)</f>
        <v>0</v>
      </c>
      <c r="BR15">
        <f ca="1">IF(Table1[[#This Row],[Area]]="Mumbai",Table1[[#This Row],[Income]],0)</f>
        <v>0</v>
      </c>
      <c r="BS15">
        <f ca="1">IF(Table1[[#This Row],[Area]]="Srinagar",Table1[[#This Row],[Income]],0)</f>
        <v>0</v>
      </c>
      <c r="BT15">
        <f ca="1">IF(Table1[[#This Row],[Area]]="Delhi",Table1[[#This Row],[Income]],0)</f>
        <v>0</v>
      </c>
      <c r="BU15">
        <f ca="1">IF(Table1[[#This Row],[Area]]="Jaipur",Table1[[#This Row],[Income]],0)</f>
        <v>0</v>
      </c>
      <c r="BW15">
        <f ca="1">IF(Table1[[#This Row],[Field of Work]]="IT",Table1[[#This Row],[Income]],0)</f>
        <v>0</v>
      </c>
      <c r="BX15">
        <f ca="1">IF(Table1[[#This Row],[Field of Work]]="Healthcare",Table1[[#This Row],[Income]],0)</f>
        <v>73165</v>
      </c>
      <c r="BY15">
        <f ca="1">IF(Table1[[#This Row],[Field of Work]]="Agriculture",Table1[[#This Row],[Income]],0)</f>
        <v>0</v>
      </c>
      <c r="BZ15">
        <f ca="1">IF(Table1[[#This Row],[Field of Work]]="Teaching",Table1[[#This Row],[Income]],0)</f>
        <v>0</v>
      </c>
      <c r="CA15">
        <f ca="1">IF(Table1[[#This Row],[Field of Work]]="General Work",Table1[[#This Row],[Income]],0)</f>
        <v>0</v>
      </c>
      <c r="CB15">
        <f ca="1">IF(Table1[[#This Row],[Field of Work]]="Construction",Table1[[#This Row],[Income]],0)</f>
        <v>0</v>
      </c>
      <c r="CD15" s="2">
        <f ca="1">IF(Table1[[#This Row],[Value of debts ]]&gt;Table1[[#This Row],[Income]],1,0)</f>
        <v>1</v>
      </c>
      <c r="CE15" s="1"/>
      <c r="CG15">
        <f ca="1">IF(Table1[[#This Row],[Net worth of person]]&gt;$CH$3,Table1[[#This Row],[Age]],0)</f>
        <v>40</v>
      </c>
    </row>
    <row r="16" spans="1:87" x14ac:dyDescent="0.3">
      <c r="A16">
        <f t="shared" ca="1" si="1"/>
        <v>1</v>
      </c>
      <c r="B16" t="str">
        <f t="shared" ca="1" si="2"/>
        <v>Women</v>
      </c>
      <c r="C16">
        <f t="shared" ca="1" si="3"/>
        <v>32</v>
      </c>
      <c r="D16">
        <f t="shared" ca="1" si="4"/>
        <v>1</v>
      </c>
      <c r="E16" t="str">
        <f t="shared" ca="1" si="5"/>
        <v>IT</v>
      </c>
      <c r="F16">
        <f t="shared" ca="1" si="6"/>
        <v>2</v>
      </c>
      <c r="G16" t="str">
        <f t="shared" ca="1" si="7"/>
        <v>12th</v>
      </c>
      <c r="H16">
        <f t="shared" ca="1" si="8"/>
        <v>2</v>
      </c>
      <c r="I16">
        <f t="shared" ca="1" si="9"/>
        <v>1</v>
      </c>
      <c r="J16">
        <f t="shared" ca="1" si="10"/>
        <v>58693</v>
      </c>
      <c r="K16">
        <f t="shared" ca="1" si="11"/>
        <v>12</v>
      </c>
      <c r="L16" t="str">
        <f t="shared" ca="1" si="12"/>
        <v>Srinagar</v>
      </c>
      <c r="M16">
        <f t="shared" ca="1" si="13"/>
        <v>293465</v>
      </c>
      <c r="N16">
        <f t="shared" ca="1" si="14"/>
        <v>183468.05047487994</v>
      </c>
      <c r="O16">
        <f t="shared" ca="1" si="15"/>
        <v>31589.010524424688</v>
      </c>
      <c r="P16">
        <f t="shared" ca="1" si="16"/>
        <v>2632</v>
      </c>
      <c r="Q16">
        <f t="shared" ca="1" si="17"/>
        <v>103714.54042391968</v>
      </c>
      <c r="R16">
        <f t="shared" ca="1" si="18"/>
        <v>18157.903897364959</v>
      </c>
      <c r="S16">
        <f t="shared" ca="1" si="19"/>
        <v>343211.91442178964</v>
      </c>
      <c r="T16">
        <f t="shared" ca="1" si="20"/>
        <v>289814.59089879959</v>
      </c>
      <c r="U16">
        <f t="shared" ca="1" si="21"/>
        <v>53397.323522990046</v>
      </c>
      <c r="AB16">
        <v>13</v>
      </c>
      <c r="AC16" t="s">
        <v>30</v>
      </c>
      <c r="AF16" s="2">
        <f ca="1">IF(Table1[[#This Row],[Gender]]="Women",1,0)</f>
        <v>1</v>
      </c>
      <c r="AG16">
        <f ca="1">IF(Table1[[#This Row],[Gender]]="Men",1,0)</f>
        <v>0</v>
      </c>
      <c r="AI16" s="1"/>
      <c r="AK16" s="2">
        <f ca="1">IF(Table1[[#This Row],[Field of Work]]="IT",1,0)</f>
        <v>1</v>
      </c>
      <c r="AL16">
        <f ca="1">IF(Table1[[#This Row],[Field of Work]]="Agriculture",1,0)</f>
        <v>0</v>
      </c>
      <c r="AM16">
        <f ca="1">IF(Table1[[#This Row],[Field of Work]]="Construction",1,0)</f>
        <v>0</v>
      </c>
      <c r="AN16">
        <f ca="1">IF(Table1[[#This Row],[Field of Work]]="Healthcare",1,0)</f>
        <v>0</v>
      </c>
      <c r="AO16">
        <f ca="1">IF(Table1[[#This Row],[Field of Work]]="General Work",1,0)</f>
        <v>0</v>
      </c>
      <c r="AP16">
        <f ca="1">IF(Table1[[#This Row],[Field of Work]]="Teaching",1,0)</f>
        <v>0</v>
      </c>
      <c r="AV16" s="1"/>
      <c r="AX16" s="2">
        <f ca="1">Table1[[#This Row],[Car Value]]/Table1[[#This Row],[Cars]]</f>
        <v>31589.010524424688</v>
      </c>
      <c r="AY16" s="1"/>
      <c r="AZ16" s="2">
        <f ca="1">IF(Table1[[#This Row],[Value of debts ]]&gt;$BA$3,1,0)</f>
        <v>1</v>
      </c>
      <c r="BA16" s="1"/>
      <c r="BB16" s="1"/>
      <c r="BC16" s="15">
        <f ca="1">Table1[[#This Row],[Mortage Left]]/Table1[[#This Row],[Value of House]]</f>
        <v>0.62517864302346082</v>
      </c>
      <c r="BD16">
        <f t="shared" ca="1" si="22"/>
        <v>0</v>
      </c>
      <c r="BF16" s="1"/>
      <c r="BH16">
        <f ca="1">IF(Table1[[#This Row],[Area]]="Patna",Table1[[#This Row],[Income]],0)</f>
        <v>0</v>
      </c>
      <c r="BI16">
        <f ca="1">IF(Table1[[#This Row],[Area]]="Bangalore",Table1[[#This Row],[Income]],0)</f>
        <v>0</v>
      </c>
      <c r="BJ16">
        <f ca="1">IF(Table1[[#This Row],[Area]]="Lucknow",Table1[[#This Row],[Income]],0)</f>
        <v>0</v>
      </c>
      <c r="BK16">
        <f ca="1">IF(Table1[[#This Row],[Area]]="Hyderabad",Table1[[#This Row],[Income]],0)</f>
        <v>0</v>
      </c>
      <c r="BL16">
        <f ca="1">IF(Table1[[#This Row],[Area]]="Udaipur",Table1[[#This Row],[Income]],0)</f>
        <v>0</v>
      </c>
      <c r="BM16">
        <f ca="1">IF(Table1[[#This Row],[Area]]="Pune",Table1[[#This Row],[Income]],0)</f>
        <v>0</v>
      </c>
      <c r="BN16">
        <f ca="1">IF(Table1[[#This Row],[Area]]="Kolkata",Table1[[#This Row],[Income]],0)</f>
        <v>0</v>
      </c>
      <c r="BO16">
        <f ca="1">IF(Table1[[#This Row],[Area]]="Ranchi",Table1[[#This Row],[Income]],0)</f>
        <v>0</v>
      </c>
      <c r="BP16">
        <f ca="1">IF(Table1[[#This Row],[Area]]="Dhanbad",Table1[[#This Row],[Income]],0)</f>
        <v>0</v>
      </c>
      <c r="BQ16">
        <f ca="1">IF(Table1[[#This Row],[Area]]="Agra",Table1[[#This Row],[Income]],0)</f>
        <v>0</v>
      </c>
      <c r="BR16">
        <f ca="1">IF(Table1[[#This Row],[Area]]="Mumbai",Table1[[#This Row],[Income]],0)</f>
        <v>0</v>
      </c>
      <c r="BS16">
        <f ca="1">IF(Table1[[#This Row],[Area]]="Srinagar",Table1[[#This Row],[Income]],0)</f>
        <v>58693</v>
      </c>
      <c r="BT16">
        <f ca="1">IF(Table1[[#This Row],[Area]]="Delhi",Table1[[#This Row],[Income]],0)</f>
        <v>0</v>
      </c>
      <c r="BU16">
        <f ca="1">IF(Table1[[#This Row],[Area]]="Jaipur",Table1[[#This Row],[Income]],0)</f>
        <v>0</v>
      </c>
      <c r="BW16">
        <f ca="1">IF(Table1[[#This Row],[Field of Work]]="IT",Table1[[#This Row],[Income]],0)</f>
        <v>58693</v>
      </c>
      <c r="BX16">
        <f ca="1">IF(Table1[[#This Row],[Field of Work]]="Healthcare",Table1[[#This Row],[Income]],0)</f>
        <v>0</v>
      </c>
      <c r="BY16">
        <f ca="1">IF(Table1[[#This Row],[Field of Work]]="Agriculture",Table1[[#This Row],[Income]],0)</f>
        <v>0</v>
      </c>
      <c r="BZ16">
        <f ca="1">IF(Table1[[#This Row],[Field of Work]]="Teaching",Table1[[#This Row],[Income]],0)</f>
        <v>0</v>
      </c>
      <c r="CA16">
        <f ca="1">IF(Table1[[#This Row],[Field of Work]]="General Work",Table1[[#This Row],[Income]],0)</f>
        <v>0</v>
      </c>
      <c r="CB16">
        <f ca="1">IF(Table1[[#This Row],[Field of Work]]="Construction",Table1[[#This Row],[Income]],0)</f>
        <v>0</v>
      </c>
      <c r="CD16" s="2">
        <f ca="1">IF(Table1[[#This Row],[Value of debts ]]&gt;Table1[[#This Row],[Income]],1,0)</f>
        <v>1</v>
      </c>
      <c r="CE16" s="1"/>
      <c r="CG16">
        <f ca="1">IF(Table1[[#This Row],[Net worth of person]]&gt;$CH$3,Table1[[#This Row],[Age]],0)</f>
        <v>0</v>
      </c>
    </row>
    <row r="17" spans="1:85" x14ac:dyDescent="0.3">
      <c r="A17">
        <f t="shared" ca="1" si="1"/>
        <v>1</v>
      </c>
      <c r="B17" t="str">
        <f t="shared" ca="1" si="2"/>
        <v>Women</v>
      </c>
      <c r="C17">
        <f t="shared" ca="1" si="3"/>
        <v>28</v>
      </c>
      <c r="D17">
        <f t="shared" ca="1" si="4"/>
        <v>2</v>
      </c>
      <c r="E17" t="str">
        <f t="shared" ca="1" si="5"/>
        <v>Construction</v>
      </c>
      <c r="F17">
        <f t="shared" ca="1" si="6"/>
        <v>2</v>
      </c>
      <c r="G17" t="str">
        <f t="shared" ca="1" si="7"/>
        <v>12th</v>
      </c>
      <c r="H17">
        <f t="shared" ca="1" si="8"/>
        <v>2</v>
      </c>
      <c r="I17">
        <f t="shared" ca="1" si="9"/>
        <v>1</v>
      </c>
      <c r="J17">
        <f t="shared" ca="1" si="10"/>
        <v>85781</v>
      </c>
      <c r="K17">
        <f t="shared" ca="1" si="11"/>
        <v>4</v>
      </c>
      <c r="L17" t="str">
        <f t="shared" ca="1" si="12"/>
        <v>Dhanbad</v>
      </c>
      <c r="M17">
        <f t="shared" ca="1" si="13"/>
        <v>343124</v>
      </c>
      <c r="N17">
        <f t="shared" ca="1" si="14"/>
        <v>194474.06896451401</v>
      </c>
      <c r="O17">
        <f t="shared" ca="1" si="15"/>
        <v>14668.530631329677</v>
      </c>
      <c r="P17">
        <f t="shared" ca="1" si="16"/>
        <v>13674</v>
      </c>
      <c r="Q17">
        <f t="shared" ca="1" si="17"/>
        <v>79226.5653281618</v>
      </c>
      <c r="R17">
        <f t="shared" ca="1" si="18"/>
        <v>82243.305417364245</v>
      </c>
      <c r="S17">
        <f t="shared" ca="1" si="19"/>
        <v>440035.83604869392</v>
      </c>
      <c r="T17">
        <f t="shared" ca="1" si="20"/>
        <v>287374.63429267582</v>
      </c>
      <c r="U17">
        <f t="shared" ca="1" si="21"/>
        <v>152661.2017560181</v>
      </c>
      <c r="AB17">
        <v>14</v>
      </c>
      <c r="AC17" t="s">
        <v>31</v>
      </c>
      <c r="AF17" s="2">
        <f ca="1">IF(Table1[[#This Row],[Gender]]="Women",1,0)</f>
        <v>1</v>
      </c>
      <c r="AG17">
        <f ca="1">IF(Table1[[#This Row],[Gender]]="Men",1,0)</f>
        <v>0</v>
      </c>
      <c r="AI17" s="1"/>
      <c r="AK17" s="2">
        <f ca="1">IF(Table1[[#This Row],[Field of Work]]="IT",1,0)</f>
        <v>0</v>
      </c>
      <c r="AL17">
        <f ca="1">IF(Table1[[#This Row],[Field of Work]]="Agriculture",1,0)</f>
        <v>0</v>
      </c>
      <c r="AM17">
        <f ca="1">IF(Table1[[#This Row],[Field of Work]]="Construction",1,0)</f>
        <v>1</v>
      </c>
      <c r="AN17">
        <f ca="1">IF(Table1[[#This Row],[Field of Work]]="Healthcare",1,0)</f>
        <v>0</v>
      </c>
      <c r="AO17">
        <f ca="1">IF(Table1[[#This Row],[Field of Work]]="General Work",1,0)</f>
        <v>0</v>
      </c>
      <c r="AP17">
        <f ca="1">IF(Table1[[#This Row],[Field of Work]]="Teaching",1,0)</f>
        <v>0</v>
      </c>
      <c r="AV17" s="1"/>
      <c r="AX17" s="2">
        <f ca="1">Table1[[#This Row],[Car Value]]/Table1[[#This Row],[Cars]]</f>
        <v>14668.530631329677</v>
      </c>
      <c r="AY17" s="1"/>
      <c r="AZ17" s="2">
        <f ca="1">IF(Table1[[#This Row],[Value of debts ]]&gt;$BA$3,1,0)</f>
        <v>1</v>
      </c>
      <c r="BA17" s="1"/>
      <c r="BB17" s="1"/>
      <c r="BC17" s="15">
        <f ca="1">Table1[[#This Row],[Mortage Left]]/Table1[[#This Row],[Value of House]]</f>
        <v>0.56677489468680131</v>
      </c>
      <c r="BD17">
        <f t="shared" ca="1" si="22"/>
        <v>0</v>
      </c>
      <c r="BF17" s="1"/>
      <c r="BH17">
        <f ca="1">IF(Table1[[#This Row],[Area]]="Patna",Table1[[#This Row],[Income]],0)</f>
        <v>0</v>
      </c>
      <c r="BI17">
        <f ca="1">IF(Table1[[#This Row],[Area]]="Bangalore",Table1[[#This Row],[Income]],0)</f>
        <v>0</v>
      </c>
      <c r="BJ17">
        <f ca="1">IF(Table1[[#This Row],[Area]]="Lucknow",Table1[[#This Row],[Income]],0)</f>
        <v>0</v>
      </c>
      <c r="BK17">
        <f ca="1">IF(Table1[[#This Row],[Area]]="Hyderabad",Table1[[#This Row],[Income]],0)</f>
        <v>0</v>
      </c>
      <c r="BL17">
        <f ca="1">IF(Table1[[#This Row],[Area]]="Udaipur",Table1[[#This Row],[Income]],0)</f>
        <v>0</v>
      </c>
      <c r="BM17">
        <f ca="1">IF(Table1[[#This Row],[Area]]="Pune",Table1[[#This Row],[Income]],0)</f>
        <v>0</v>
      </c>
      <c r="BN17">
        <f ca="1">IF(Table1[[#This Row],[Area]]="Kolkata",Table1[[#This Row],[Income]],0)</f>
        <v>0</v>
      </c>
      <c r="BO17">
        <f ca="1">IF(Table1[[#This Row],[Area]]="Ranchi",Table1[[#This Row],[Income]],0)</f>
        <v>0</v>
      </c>
      <c r="BP17">
        <f ca="1">IF(Table1[[#This Row],[Area]]="Dhanbad",Table1[[#This Row],[Income]],0)</f>
        <v>85781</v>
      </c>
      <c r="BQ17">
        <f ca="1">IF(Table1[[#This Row],[Area]]="Agra",Table1[[#This Row],[Income]],0)</f>
        <v>0</v>
      </c>
      <c r="BR17">
        <f ca="1">IF(Table1[[#This Row],[Area]]="Mumbai",Table1[[#This Row],[Income]],0)</f>
        <v>0</v>
      </c>
      <c r="BS17">
        <f ca="1">IF(Table1[[#This Row],[Area]]="Srinagar",Table1[[#This Row],[Income]],0)</f>
        <v>0</v>
      </c>
      <c r="BT17">
        <f ca="1">IF(Table1[[#This Row],[Area]]="Delhi",Table1[[#This Row],[Income]],0)</f>
        <v>0</v>
      </c>
      <c r="BU17">
        <f ca="1">IF(Table1[[#This Row],[Area]]="Jaipur",Table1[[#This Row],[Income]],0)</f>
        <v>0</v>
      </c>
      <c r="BW17">
        <f ca="1">IF(Table1[[#This Row],[Field of Work]]="IT",Table1[[#This Row],[Income]],0)</f>
        <v>0</v>
      </c>
      <c r="BX17">
        <f ca="1">IF(Table1[[#This Row],[Field of Work]]="Healthcare",Table1[[#This Row],[Income]],0)</f>
        <v>0</v>
      </c>
      <c r="BY17">
        <f ca="1">IF(Table1[[#This Row],[Field of Work]]="Agriculture",Table1[[#This Row],[Income]],0)</f>
        <v>0</v>
      </c>
      <c r="BZ17">
        <f ca="1">IF(Table1[[#This Row],[Field of Work]]="Teaching",Table1[[#This Row],[Income]],0)</f>
        <v>0</v>
      </c>
      <c r="CA17">
        <f ca="1">IF(Table1[[#This Row],[Field of Work]]="General Work",Table1[[#This Row],[Income]],0)</f>
        <v>0</v>
      </c>
      <c r="CB17">
        <f ca="1">IF(Table1[[#This Row],[Field of Work]]="Construction",Table1[[#This Row],[Income]],0)</f>
        <v>85781</v>
      </c>
      <c r="CD17" s="2">
        <f ca="1">IF(Table1[[#This Row],[Value of debts ]]&gt;Table1[[#This Row],[Income]],1,0)</f>
        <v>1</v>
      </c>
      <c r="CE17" s="1"/>
      <c r="CG17">
        <f ca="1">IF(Table1[[#This Row],[Net worth of person]]&gt;$CH$3,Table1[[#This Row],[Age]],0)</f>
        <v>28</v>
      </c>
    </row>
    <row r="18" spans="1:85" x14ac:dyDescent="0.3">
      <c r="A18">
        <f t="shared" ca="1" si="1"/>
        <v>2</v>
      </c>
      <c r="B18" t="str">
        <f t="shared" ca="1" si="2"/>
        <v>Men</v>
      </c>
      <c r="C18">
        <f t="shared" ca="1" si="3"/>
        <v>24</v>
      </c>
      <c r="D18">
        <f t="shared" ca="1" si="4"/>
        <v>3</v>
      </c>
      <c r="E18" t="str">
        <f t="shared" ca="1" si="5"/>
        <v>Healthcare</v>
      </c>
      <c r="F18">
        <f t="shared" ca="1" si="6"/>
        <v>3</v>
      </c>
      <c r="G18" t="str">
        <f t="shared" ca="1" si="7"/>
        <v>Bachelors</v>
      </c>
      <c r="H18">
        <f t="shared" ca="1" si="8"/>
        <v>4</v>
      </c>
      <c r="I18">
        <f t="shared" ca="1" si="9"/>
        <v>1</v>
      </c>
      <c r="J18">
        <f t="shared" ca="1" si="10"/>
        <v>38432</v>
      </c>
      <c r="K18">
        <f t="shared" ca="1" si="11"/>
        <v>2</v>
      </c>
      <c r="L18" t="str">
        <f t="shared" ca="1" si="12"/>
        <v>Bangalore</v>
      </c>
      <c r="M18">
        <f t="shared" ca="1" si="13"/>
        <v>192160</v>
      </c>
      <c r="N18">
        <f t="shared" ca="1" si="14"/>
        <v>21857.535664228933</v>
      </c>
      <c r="O18">
        <f t="shared" ca="1" si="15"/>
        <v>26611.370166638499</v>
      </c>
      <c r="P18">
        <f t="shared" ca="1" si="16"/>
        <v>11690</v>
      </c>
      <c r="Q18">
        <f t="shared" ca="1" si="17"/>
        <v>61056.650018669447</v>
      </c>
      <c r="R18">
        <f t="shared" ca="1" si="18"/>
        <v>10871.54633414503</v>
      </c>
      <c r="S18">
        <f t="shared" ca="1" si="19"/>
        <v>229642.91650078353</v>
      </c>
      <c r="T18">
        <f t="shared" ca="1" si="20"/>
        <v>94604.185682898387</v>
      </c>
      <c r="U18">
        <f t="shared" ca="1" si="21"/>
        <v>135038.73081788514</v>
      </c>
      <c r="AF18" s="2">
        <f ca="1">IF(Table1[[#This Row],[Gender]]="Women",1,0)</f>
        <v>0</v>
      </c>
      <c r="AG18">
        <f ca="1">IF(Table1[[#This Row],[Gender]]="Men",1,0)</f>
        <v>1</v>
      </c>
      <c r="AI18" s="1"/>
      <c r="AK18" s="2">
        <f ca="1">IF(Table1[[#This Row],[Field of Work]]="IT",1,0)</f>
        <v>0</v>
      </c>
      <c r="AL18">
        <f ca="1">IF(Table1[[#This Row],[Field of Work]]="Agriculture",1,0)</f>
        <v>0</v>
      </c>
      <c r="AM18">
        <f ca="1">IF(Table1[[#This Row],[Field of Work]]="Construction",1,0)</f>
        <v>0</v>
      </c>
      <c r="AN18">
        <f ca="1">IF(Table1[[#This Row],[Field of Work]]="Healthcare",1,0)</f>
        <v>1</v>
      </c>
      <c r="AO18">
        <f ca="1">IF(Table1[[#This Row],[Field of Work]]="General Work",1,0)</f>
        <v>0</v>
      </c>
      <c r="AP18">
        <f ca="1">IF(Table1[[#This Row],[Field of Work]]="Teaching",1,0)</f>
        <v>0</v>
      </c>
      <c r="AV18" s="1"/>
      <c r="AX18" s="2">
        <f ca="1">Table1[[#This Row],[Car Value]]/Table1[[#This Row],[Cars]]</f>
        <v>26611.370166638499</v>
      </c>
      <c r="AY18" s="1"/>
      <c r="AZ18" s="2">
        <f ca="1">IF(Table1[[#This Row],[Value of debts ]]&gt;$BA$3,1,0)</f>
        <v>1</v>
      </c>
      <c r="BA18" s="1"/>
      <c r="BB18" s="1"/>
      <c r="BC18" s="15">
        <f ca="1">Table1[[#This Row],[Mortage Left]]/Table1[[#This Row],[Value of House]]</f>
        <v>0.11374654279885998</v>
      </c>
      <c r="BD18">
        <f t="shared" ca="1" si="22"/>
        <v>1</v>
      </c>
      <c r="BF18" s="1"/>
      <c r="BH18">
        <f ca="1">IF(Table1[[#This Row],[Area]]="Patna",Table1[[#This Row],[Income]],0)</f>
        <v>0</v>
      </c>
      <c r="BI18">
        <f ca="1">IF(Table1[[#This Row],[Area]]="Bangalore",Table1[[#This Row],[Income]],0)</f>
        <v>38432</v>
      </c>
      <c r="BJ18">
        <f ca="1">IF(Table1[[#This Row],[Area]]="Lucknow",Table1[[#This Row],[Income]],0)</f>
        <v>0</v>
      </c>
      <c r="BK18">
        <f ca="1">IF(Table1[[#This Row],[Area]]="Hyderabad",Table1[[#This Row],[Income]],0)</f>
        <v>0</v>
      </c>
      <c r="BL18">
        <f ca="1">IF(Table1[[#This Row],[Area]]="Udaipur",Table1[[#This Row],[Income]],0)</f>
        <v>0</v>
      </c>
      <c r="BM18">
        <f ca="1">IF(Table1[[#This Row],[Area]]="Pune",Table1[[#This Row],[Income]],0)</f>
        <v>0</v>
      </c>
      <c r="BN18">
        <f ca="1">IF(Table1[[#This Row],[Area]]="Kolkata",Table1[[#This Row],[Income]],0)</f>
        <v>0</v>
      </c>
      <c r="BO18">
        <f ca="1">IF(Table1[[#This Row],[Area]]="Ranchi",Table1[[#This Row],[Income]],0)</f>
        <v>0</v>
      </c>
      <c r="BP18">
        <f ca="1">IF(Table1[[#This Row],[Area]]="Dhanbad",Table1[[#This Row],[Income]],0)</f>
        <v>0</v>
      </c>
      <c r="BQ18">
        <f ca="1">IF(Table1[[#This Row],[Area]]="Agra",Table1[[#This Row],[Income]],0)</f>
        <v>0</v>
      </c>
      <c r="BR18">
        <f ca="1">IF(Table1[[#This Row],[Area]]="Mumbai",Table1[[#This Row],[Income]],0)</f>
        <v>0</v>
      </c>
      <c r="BS18">
        <f ca="1">IF(Table1[[#This Row],[Area]]="Srinagar",Table1[[#This Row],[Income]],0)</f>
        <v>0</v>
      </c>
      <c r="BT18">
        <f ca="1">IF(Table1[[#This Row],[Area]]="Delhi",Table1[[#This Row],[Income]],0)</f>
        <v>0</v>
      </c>
      <c r="BU18">
        <f ca="1">IF(Table1[[#This Row],[Area]]="Jaipur",Table1[[#This Row],[Income]],0)</f>
        <v>0</v>
      </c>
      <c r="BW18">
        <f ca="1">IF(Table1[[#This Row],[Field of Work]]="IT",Table1[[#This Row],[Income]],0)</f>
        <v>0</v>
      </c>
      <c r="BX18">
        <f ca="1">IF(Table1[[#This Row],[Field of Work]]="Healthcare",Table1[[#This Row],[Income]],0)</f>
        <v>38432</v>
      </c>
      <c r="BY18">
        <f ca="1">IF(Table1[[#This Row],[Field of Work]]="Agriculture",Table1[[#This Row],[Income]],0)</f>
        <v>0</v>
      </c>
      <c r="BZ18">
        <f ca="1">IF(Table1[[#This Row],[Field of Work]]="Teaching",Table1[[#This Row],[Income]],0)</f>
        <v>0</v>
      </c>
      <c r="CA18">
        <f ca="1">IF(Table1[[#This Row],[Field of Work]]="General Work",Table1[[#This Row],[Income]],0)</f>
        <v>0</v>
      </c>
      <c r="CB18">
        <f ca="1">IF(Table1[[#This Row],[Field of Work]]="Construction",Table1[[#This Row],[Income]],0)</f>
        <v>0</v>
      </c>
      <c r="CD18" s="2">
        <f ca="1">IF(Table1[[#This Row],[Value of debts ]]&gt;Table1[[#This Row],[Income]],1,0)</f>
        <v>1</v>
      </c>
      <c r="CE18" s="1"/>
      <c r="CG18">
        <f ca="1">IF(Table1[[#This Row],[Net worth of person]]&gt;$CH$3,Table1[[#This Row],[Age]],0)</f>
        <v>24</v>
      </c>
    </row>
    <row r="19" spans="1:85" x14ac:dyDescent="0.3">
      <c r="A19">
        <f t="shared" ca="1" si="1"/>
        <v>1</v>
      </c>
      <c r="B19" t="str">
        <f t="shared" ca="1" si="2"/>
        <v>Women</v>
      </c>
      <c r="C19">
        <f t="shared" ca="1" si="3"/>
        <v>26</v>
      </c>
      <c r="D19">
        <f t="shared" ca="1" si="4"/>
        <v>5</v>
      </c>
      <c r="E19" t="str">
        <f t="shared" ca="1" si="5"/>
        <v>Agriculture</v>
      </c>
      <c r="F19">
        <f t="shared" ca="1" si="6"/>
        <v>4</v>
      </c>
      <c r="G19" t="str">
        <f t="shared" ca="1" si="7"/>
        <v>Masters</v>
      </c>
      <c r="H19">
        <f t="shared" ca="1" si="8"/>
        <v>4</v>
      </c>
      <c r="I19">
        <f t="shared" ca="1" si="9"/>
        <v>3</v>
      </c>
      <c r="J19">
        <f t="shared" ca="1" si="10"/>
        <v>64150</v>
      </c>
      <c r="K19">
        <f t="shared" ca="1" si="11"/>
        <v>2</v>
      </c>
      <c r="L19" t="str">
        <f t="shared" ca="1" si="12"/>
        <v>Bangalore</v>
      </c>
      <c r="M19">
        <f t="shared" ca="1" si="13"/>
        <v>320750</v>
      </c>
      <c r="N19">
        <f t="shared" ca="1" si="14"/>
        <v>104204.79929367383</v>
      </c>
      <c r="O19">
        <f t="shared" ca="1" si="15"/>
        <v>107627.83253006764</v>
      </c>
      <c r="P19">
        <f t="shared" ca="1" si="16"/>
        <v>7691</v>
      </c>
      <c r="Q19">
        <f t="shared" ca="1" si="17"/>
        <v>90646.547694114561</v>
      </c>
      <c r="R19">
        <f t="shared" ca="1" si="18"/>
        <v>67283.507310915811</v>
      </c>
      <c r="S19">
        <f t="shared" ca="1" si="19"/>
        <v>495661.33984098345</v>
      </c>
      <c r="T19">
        <f t="shared" ca="1" si="20"/>
        <v>202542.34698778839</v>
      </c>
      <c r="U19">
        <f t="shared" ca="1" si="21"/>
        <v>293118.99285319506</v>
      </c>
      <c r="AF19" s="2">
        <f ca="1">IF(Table1[[#This Row],[Gender]]="Women",1,0)</f>
        <v>1</v>
      </c>
      <c r="AG19">
        <f ca="1">IF(Table1[[#This Row],[Gender]]="Men",1,0)</f>
        <v>0</v>
      </c>
      <c r="AI19" s="1"/>
      <c r="AK19" s="2">
        <f ca="1">IF(Table1[[#This Row],[Field of Work]]="IT",1,0)</f>
        <v>0</v>
      </c>
      <c r="AL19">
        <f ca="1">IF(Table1[[#This Row],[Field of Work]]="Agriculture",1,0)</f>
        <v>1</v>
      </c>
      <c r="AM19">
        <f ca="1">IF(Table1[[#This Row],[Field of Work]]="Construction",1,0)</f>
        <v>0</v>
      </c>
      <c r="AN19">
        <f ca="1">IF(Table1[[#This Row],[Field of Work]]="Healthcare",1,0)</f>
        <v>0</v>
      </c>
      <c r="AO19">
        <f ca="1">IF(Table1[[#This Row],[Field of Work]]="General Work",1,0)</f>
        <v>0</v>
      </c>
      <c r="AP19">
        <f ca="1">IF(Table1[[#This Row],[Field of Work]]="Teaching",1,0)</f>
        <v>0</v>
      </c>
      <c r="AV19" s="1"/>
      <c r="AX19" s="2">
        <f ca="1">Table1[[#This Row],[Car Value]]/Table1[[#This Row],[Cars]]</f>
        <v>35875.944176689212</v>
      </c>
      <c r="AY19" s="1"/>
      <c r="AZ19" s="2">
        <f ca="1">IF(Table1[[#This Row],[Value of debts ]]&gt;$BA$3,1,0)</f>
        <v>1</v>
      </c>
      <c r="BA19" s="1"/>
      <c r="BB19" s="1"/>
      <c r="BC19" s="15">
        <f ca="1">Table1[[#This Row],[Mortage Left]]/Table1[[#This Row],[Value of House]]</f>
        <v>0.32487856365915457</v>
      </c>
      <c r="BD19">
        <f t="shared" ca="1" si="22"/>
        <v>0</v>
      </c>
      <c r="BF19" s="1"/>
      <c r="BH19">
        <f ca="1">IF(Table1[[#This Row],[Area]]="Patna",Table1[[#This Row],[Income]],0)</f>
        <v>0</v>
      </c>
      <c r="BI19">
        <f ca="1">IF(Table1[[#This Row],[Area]]="Bangalore",Table1[[#This Row],[Income]],0)</f>
        <v>64150</v>
      </c>
      <c r="BJ19">
        <f ca="1">IF(Table1[[#This Row],[Area]]="Lucknow",Table1[[#This Row],[Income]],0)</f>
        <v>0</v>
      </c>
      <c r="BK19">
        <f ca="1">IF(Table1[[#This Row],[Area]]="Hyderabad",Table1[[#This Row],[Income]],0)</f>
        <v>0</v>
      </c>
      <c r="BL19">
        <f ca="1">IF(Table1[[#This Row],[Area]]="Udaipur",Table1[[#This Row],[Income]],0)</f>
        <v>0</v>
      </c>
      <c r="BM19">
        <f ca="1">IF(Table1[[#This Row],[Area]]="Pune",Table1[[#This Row],[Income]],0)</f>
        <v>0</v>
      </c>
      <c r="BN19">
        <f ca="1">IF(Table1[[#This Row],[Area]]="Kolkata",Table1[[#This Row],[Income]],0)</f>
        <v>0</v>
      </c>
      <c r="BO19">
        <f ca="1">IF(Table1[[#This Row],[Area]]="Ranchi",Table1[[#This Row],[Income]],0)</f>
        <v>0</v>
      </c>
      <c r="BP19">
        <f ca="1">IF(Table1[[#This Row],[Area]]="Dhanbad",Table1[[#This Row],[Income]],0)</f>
        <v>0</v>
      </c>
      <c r="BQ19">
        <f ca="1">IF(Table1[[#This Row],[Area]]="Agra",Table1[[#This Row],[Income]],0)</f>
        <v>0</v>
      </c>
      <c r="BR19">
        <f ca="1">IF(Table1[[#This Row],[Area]]="Mumbai",Table1[[#This Row],[Income]],0)</f>
        <v>0</v>
      </c>
      <c r="BS19">
        <f ca="1">IF(Table1[[#This Row],[Area]]="Srinagar",Table1[[#This Row],[Income]],0)</f>
        <v>0</v>
      </c>
      <c r="BT19">
        <f ca="1">IF(Table1[[#This Row],[Area]]="Delhi",Table1[[#This Row],[Income]],0)</f>
        <v>0</v>
      </c>
      <c r="BU19">
        <f ca="1">IF(Table1[[#This Row],[Area]]="Jaipur",Table1[[#This Row],[Income]],0)</f>
        <v>0</v>
      </c>
      <c r="BW19">
        <f ca="1">IF(Table1[[#This Row],[Field of Work]]="IT",Table1[[#This Row],[Income]],0)</f>
        <v>0</v>
      </c>
      <c r="BX19">
        <f ca="1">IF(Table1[[#This Row],[Field of Work]]="Healthcare",Table1[[#This Row],[Income]],0)</f>
        <v>0</v>
      </c>
      <c r="BY19">
        <f ca="1">IF(Table1[[#This Row],[Field of Work]]="Agriculture",Table1[[#This Row],[Income]],0)</f>
        <v>64150</v>
      </c>
      <c r="BZ19">
        <f ca="1">IF(Table1[[#This Row],[Field of Work]]="Teaching",Table1[[#This Row],[Income]],0)</f>
        <v>0</v>
      </c>
      <c r="CA19">
        <f ca="1">IF(Table1[[#This Row],[Field of Work]]="General Work",Table1[[#This Row],[Income]],0)</f>
        <v>0</v>
      </c>
      <c r="CB19">
        <f ca="1">IF(Table1[[#This Row],[Field of Work]]="Construction",Table1[[#This Row],[Income]],0)</f>
        <v>0</v>
      </c>
      <c r="CD19" s="2">
        <f ca="1">IF(Table1[[#This Row],[Value of debts ]]&gt;Table1[[#This Row],[Income]],1,0)</f>
        <v>1</v>
      </c>
      <c r="CE19" s="1"/>
      <c r="CG19">
        <f ca="1">IF(Table1[[#This Row],[Net worth of person]]&gt;$CH$3,Table1[[#This Row],[Age]],0)</f>
        <v>26</v>
      </c>
    </row>
    <row r="20" spans="1:85" x14ac:dyDescent="0.3">
      <c r="A20">
        <f t="shared" ca="1" si="1"/>
        <v>1</v>
      </c>
      <c r="B20" t="str">
        <f t="shared" ca="1" si="2"/>
        <v>Women</v>
      </c>
      <c r="C20">
        <f t="shared" ca="1" si="3"/>
        <v>38</v>
      </c>
      <c r="D20">
        <f t="shared" ca="1" si="4"/>
        <v>2</v>
      </c>
      <c r="E20" t="str">
        <f t="shared" ca="1" si="5"/>
        <v>Construction</v>
      </c>
      <c r="F20">
        <f t="shared" ca="1" si="6"/>
        <v>3</v>
      </c>
      <c r="G20" t="str">
        <f t="shared" ca="1" si="7"/>
        <v>Bachelors</v>
      </c>
      <c r="H20">
        <f t="shared" ca="1" si="8"/>
        <v>0</v>
      </c>
      <c r="I20">
        <f t="shared" ca="1" si="9"/>
        <v>2</v>
      </c>
      <c r="J20">
        <f t="shared" ca="1" si="10"/>
        <v>86940</v>
      </c>
      <c r="K20">
        <f t="shared" ca="1" si="11"/>
        <v>5</v>
      </c>
      <c r="L20" t="str">
        <f t="shared" ca="1" si="12"/>
        <v>Udaipur</v>
      </c>
      <c r="M20">
        <f t="shared" ca="1" si="13"/>
        <v>521640</v>
      </c>
      <c r="N20">
        <f t="shared" ca="1" si="14"/>
        <v>236114.11742373585</v>
      </c>
      <c r="O20">
        <f t="shared" ca="1" si="15"/>
        <v>34789.360084610606</v>
      </c>
      <c r="P20">
        <f t="shared" ca="1" si="16"/>
        <v>11476</v>
      </c>
      <c r="Q20">
        <f t="shared" ca="1" si="17"/>
        <v>103309.48627713864</v>
      </c>
      <c r="R20">
        <f t="shared" ca="1" si="18"/>
        <v>108114.79959876332</v>
      </c>
      <c r="S20">
        <f t="shared" ca="1" si="19"/>
        <v>664544.15968337399</v>
      </c>
      <c r="T20">
        <f t="shared" ca="1" si="20"/>
        <v>350899.60370087449</v>
      </c>
      <c r="U20">
        <f t="shared" ca="1" si="21"/>
        <v>313644.5559824995</v>
      </c>
      <c r="AF20" s="2">
        <f ca="1">IF(Table1[[#This Row],[Gender]]="Women",1,0)</f>
        <v>1</v>
      </c>
      <c r="AG20">
        <f ca="1">IF(Table1[[#This Row],[Gender]]="Men",1,0)</f>
        <v>0</v>
      </c>
      <c r="AI20" s="1"/>
      <c r="AK20" s="2">
        <f ca="1">IF(Table1[[#This Row],[Field of Work]]="IT",1,0)</f>
        <v>0</v>
      </c>
      <c r="AL20">
        <f ca="1">IF(Table1[[#This Row],[Field of Work]]="Agriculture",1,0)</f>
        <v>0</v>
      </c>
      <c r="AM20">
        <f ca="1">IF(Table1[[#This Row],[Field of Work]]="Construction",1,0)</f>
        <v>1</v>
      </c>
      <c r="AN20">
        <f ca="1">IF(Table1[[#This Row],[Field of Work]]="Healthcare",1,0)</f>
        <v>0</v>
      </c>
      <c r="AO20">
        <f ca="1">IF(Table1[[#This Row],[Field of Work]]="General Work",1,0)</f>
        <v>0</v>
      </c>
      <c r="AP20">
        <f ca="1">IF(Table1[[#This Row],[Field of Work]]="Teaching",1,0)</f>
        <v>0</v>
      </c>
      <c r="AV20" s="1"/>
      <c r="AX20" s="2">
        <f ca="1">Table1[[#This Row],[Car Value]]/Table1[[#This Row],[Cars]]</f>
        <v>17394.680042305303</v>
      </c>
      <c r="AY20" s="1"/>
      <c r="AZ20" s="2">
        <f ca="1">IF(Table1[[#This Row],[Value of debts ]]&gt;$BA$3,1,0)</f>
        <v>1</v>
      </c>
      <c r="BA20" s="1"/>
      <c r="BB20" s="1"/>
      <c r="BC20" s="15">
        <f ca="1">Table1[[#This Row],[Mortage Left]]/Table1[[#This Row],[Value of House]]</f>
        <v>0.4526380596268228</v>
      </c>
      <c r="BD20">
        <f t="shared" ca="1" si="22"/>
        <v>0</v>
      </c>
      <c r="BF20" s="1"/>
      <c r="BH20">
        <f ca="1">IF(Table1[[#This Row],[Area]]="Patna",Table1[[#This Row],[Income]],0)</f>
        <v>0</v>
      </c>
      <c r="BI20">
        <f ca="1">IF(Table1[[#This Row],[Area]]="Bangalore",Table1[[#This Row],[Income]],0)</f>
        <v>0</v>
      </c>
      <c r="BJ20">
        <f ca="1">IF(Table1[[#This Row],[Area]]="Lucknow",Table1[[#This Row],[Income]],0)</f>
        <v>0</v>
      </c>
      <c r="BK20">
        <f ca="1">IF(Table1[[#This Row],[Area]]="Hyderabad",Table1[[#This Row],[Income]],0)</f>
        <v>0</v>
      </c>
      <c r="BL20">
        <f ca="1">IF(Table1[[#This Row],[Area]]="Udaipur",Table1[[#This Row],[Income]],0)</f>
        <v>86940</v>
      </c>
      <c r="BM20">
        <f ca="1">IF(Table1[[#This Row],[Area]]="Pune",Table1[[#This Row],[Income]],0)</f>
        <v>0</v>
      </c>
      <c r="BN20">
        <f ca="1">IF(Table1[[#This Row],[Area]]="Kolkata",Table1[[#This Row],[Income]],0)</f>
        <v>0</v>
      </c>
      <c r="BO20">
        <f ca="1">IF(Table1[[#This Row],[Area]]="Ranchi",Table1[[#This Row],[Income]],0)</f>
        <v>0</v>
      </c>
      <c r="BP20">
        <f ca="1">IF(Table1[[#This Row],[Area]]="Dhanbad",Table1[[#This Row],[Income]],0)</f>
        <v>0</v>
      </c>
      <c r="BQ20">
        <f ca="1">IF(Table1[[#This Row],[Area]]="Agra",Table1[[#This Row],[Income]],0)</f>
        <v>0</v>
      </c>
      <c r="BR20">
        <f ca="1">IF(Table1[[#This Row],[Area]]="Mumbai",Table1[[#This Row],[Income]],0)</f>
        <v>0</v>
      </c>
      <c r="BS20">
        <f ca="1">IF(Table1[[#This Row],[Area]]="Srinagar",Table1[[#This Row],[Income]],0)</f>
        <v>0</v>
      </c>
      <c r="BT20">
        <f ca="1">IF(Table1[[#This Row],[Area]]="Delhi",Table1[[#This Row],[Income]],0)</f>
        <v>0</v>
      </c>
      <c r="BU20">
        <f ca="1">IF(Table1[[#This Row],[Area]]="Jaipur",Table1[[#This Row],[Income]],0)</f>
        <v>0</v>
      </c>
      <c r="BW20">
        <f ca="1">IF(Table1[[#This Row],[Field of Work]]="IT",Table1[[#This Row],[Income]],0)</f>
        <v>0</v>
      </c>
      <c r="BX20">
        <f ca="1">IF(Table1[[#This Row],[Field of Work]]="Healthcare",Table1[[#This Row],[Income]],0)</f>
        <v>0</v>
      </c>
      <c r="BY20">
        <f ca="1">IF(Table1[[#This Row],[Field of Work]]="Agriculture",Table1[[#This Row],[Income]],0)</f>
        <v>0</v>
      </c>
      <c r="BZ20">
        <f ca="1">IF(Table1[[#This Row],[Field of Work]]="Teaching",Table1[[#This Row],[Income]],0)</f>
        <v>0</v>
      </c>
      <c r="CA20">
        <f ca="1">IF(Table1[[#This Row],[Field of Work]]="General Work",Table1[[#This Row],[Income]],0)</f>
        <v>0</v>
      </c>
      <c r="CB20">
        <f ca="1">IF(Table1[[#This Row],[Field of Work]]="Construction",Table1[[#This Row],[Income]],0)</f>
        <v>86940</v>
      </c>
      <c r="CD20" s="2">
        <f ca="1">IF(Table1[[#This Row],[Value of debts ]]&gt;Table1[[#This Row],[Income]],1,0)</f>
        <v>1</v>
      </c>
      <c r="CE20" s="1"/>
      <c r="CG20">
        <f ca="1">IF(Table1[[#This Row],[Net worth of person]]&gt;$CH$3,Table1[[#This Row],[Age]],0)</f>
        <v>38</v>
      </c>
    </row>
    <row r="21" spans="1:85" x14ac:dyDescent="0.3">
      <c r="A21">
        <f t="shared" ca="1" si="1"/>
        <v>2</v>
      </c>
      <c r="B21" t="str">
        <f t="shared" ca="1" si="2"/>
        <v>Men</v>
      </c>
      <c r="C21">
        <f t="shared" ca="1" si="3"/>
        <v>40</v>
      </c>
      <c r="D21">
        <f t="shared" ca="1" si="4"/>
        <v>5</v>
      </c>
      <c r="E21" t="str">
        <f t="shared" ca="1" si="5"/>
        <v>Agriculture</v>
      </c>
      <c r="F21">
        <f t="shared" ca="1" si="6"/>
        <v>5</v>
      </c>
      <c r="G21" t="str">
        <f t="shared" ca="1" si="7"/>
        <v>Others</v>
      </c>
      <c r="H21">
        <f t="shared" ca="1" si="8"/>
        <v>3</v>
      </c>
      <c r="I21">
        <f t="shared" ca="1" si="9"/>
        <v>3</v>
      </c>
      <c r="J21">
        <f t="shared" ca="1" si="10"/>
        <v>48266</v>
      </c>
      <c r="K21">
        <f t="shared" ca="1" si="11"/>
        <v>7</v>
      </c>
      <c r="L21" t="str">
        <f t="shared" ca="1" si="12"/>
        <v>Delhi</v>
      </c>
      <c r="M21">
        <f t="shared" ca="1" si="13"/>
        <v>193064</v>
      </c>
      <c r="N21">
        <f t="shared" ca="1" si="14"/>
        <v>182361.15428496737</v>
      </c>
      <c r="O21">
        <f t="shared" ca="1" si="15"/>
        <v>69980.672697468748</v>
      </c>
      <c r="P21">
        <f t="shared" ca="1" si="16"/>
        <v>45816</v>
      </c>
      <c r="Q21">
        <f t="shared" ca="1" si="17"/>
        <v>39682.140795441868</v>
      </c>
      <c r="R21">
        <f t="shared" ca="1" si="18"/>
        <v>42210.559600669105</v>
      </c>
      <c r="S21">
        <f t="shared" ca="1" si="19"/>
        <v>305255.23229813785</v>
      </c>
      <c r="T21">
        <f t="shared" ca="1" si="20"/>
        <v>267859.29508040927</v>
      </c>
      <c r="U21">
        <f t="shared" ca="1" si="21"/>
        <v>37395.937217728584</v>
      </c>
      <c r="AF21" s="2">
        <f ca="1">IF(Table1[[#This Row],[Gender]]="Women",1,0)</f>
        <v>0</v>
      </c>
      <c r="AG21">
        <f ca="1">IF(Table1[[#This Row],[Gender]]="Men",1,0)</f>
        <v>1</v>
      </c>
      <c r="AI21" s="1"/>
      <c r="AK21" s="2">
        <f ca="1">IF(Table1[[#This Row],[Field of Work]]="IT",1,0)</f>
        <v>0</v>
      </c>
      <c r="AL21">
        <f ca="1">IF(Table1[[#This Row],[Field of Work]]="Agriculture",1,0)</f>
        <v>1</v>
      </c>
      <c r="AM21">
        <f ca="1">IF(Table1[[#This Row],[Field of Work]]="Construction",1,0)</f>
        <v>0</v>
      </c>
      <c r="AN21">
        <f ca="1">IF(Table1[[#This Row],[Field of Work]]="Healthcare",1,0)</f>
        <v>0</v>
      </c>
      <c r="AO21">
        <f ca="1">IF(Table1[[#This Row],[Field of Work]]="General Work",1,0)</f>
        <v>0</v>
      </c>
      <c r="AP21">
        <f ca="1">IF(Table1[[#This Row],[Field of Work]]="Teaching",1,0)</f>
        <v>0</v>
      </c>
      <c r="AV21" s="1"/>
      <c r="AX21" s="2">
        <f ca="1">Table1[[#This Row],[Car Value]]/Table1[[#This Row],[Cars]]</f>
        <v>23326.890899156249</v>
      </c>
      <c r="AY21" s="1"/>
      <c r="AZ21" s="2">
        <f ca="1">IF(Table1[[#This Row],[Value of debts ]]&gt;$BA$3,1,0)</f>
        <v>1</v>
      </c>
      <c r="BA21" s="1"/>
      <c r="BB21" s="1"/>
      <c r="BC21" s="15">
        <f ca="1">Table1[[#This Row],[Mortage Left]]/Table1[[#This Row],[Value of House]]</f>
        <v>0.944563224034348</v>
      </c>
      <c r="BD21">
        <f t="shared" ca="1" si="22"/>
        <v>0</v>
      </c>
      <c r="BF21" s="1"/>
      <c r="BH21">
        <f ca="1">IF(Table1[[#This Row],[Area]]="Patna",Table1[[#This Row],[Income]],0)</f>
        <v>0</v>
      </c>
      <c r="BI21">
        <f ca="1">IF(Table1[[#This Row],[Area]]="Bangalore",Table1[[#This Row],[Income]],0)</f>
        <v>0</v>
      </c>
      <c r="BJ21">
        <f ca="1">IF(Table1[[#This Row],[Area]]="Lucknow",Table1[[#This Row],[Income]],0)</f>
        <v>0</v>
      </c>
      <c r="BK21">
        <f ca="1">IF(Table1[[#This Row],[Area]]="Hyderabad",Table1[[#This Row],[Income]],0)</f>
        <v>0</v>
      </c>
      <c r="BL21">
        <f ca="1">IF(Table1[[#This Row],[Area]]="Udaipur",Table1[[#This Row],[Income]],0)</f>
        <v>0</v>
      </c>
      <c r="BM21">
        <f ca="1">IF(Table1[[#This Row],[Area]]="Pune",Table1[[#This Row],[Income]],0)</f>
        <v>0</v>
      </c>
      <c r="BN21">
        <f ca="1">IF(Table1[[#This Row],[Area]]="Kolkata",Table1[[#This Row],[Income]],0)</f>
        <v>0</v>
      </c>
      <c r="BO21">
        <f ca="1">IF(Table1[[#This Row],[Area]]="Ranchi",Table1[[#This Row],[Income]],0)</f>
        <v>0</v>
      </c>
      <c r="BP21">
        <f ca="1">IF(Table1[[#This Row],[Area]]="Dhanbad",Table1[[#This Row],[Income]],0)</f>
        <v>0</v>
      </c>
      <c r="BQ21">
        <f ca="1">IF(Table1[[#This Row],[Area]]="Agra",Table1[[#This Row],[Income]],0)</f>
        <v>0</v>
      </c>
      <c r="BR21">
        <f ca="1">IF(Table1[[#This Row],[Area]]="Mumbai",Table1[[#This Row],[Income]],0)</f>
        <v>0</v>
      </c>
      <c r="BS21">
        <f ca="1">IF(Table1[[#This Row],[Area]]="Srinagar",Table1[[#This Row],[Income]],0)</f>
        <v>0</v>
      </c>
      <c r="BT21">
        <f ca="1">IF(Table1[[#This Row],[Area]]="Delhi",Table1[[#This Row],[Income]],0)</f>
        <v>48266</v>
      </c>
      <c r="BU21">
        <f ca="1">IF(Table1[[#This Row],[Area]]="Jaipur",Table1[[#This Row],[Income]],0)</f>
        <v>0</v>
      </c>
      <c r="BW21">
        <f ca="1">IF(Table1[[#This Row],[Field of Work]]="IT",Table1[[#This Row],[Income]],0)</f>
        <v>0</v>
      </c>
      <c r="BX21">
        <f ca="1">IF(Table1[[#This Row],[Field of Work]]="Healthcare",Table1[[#This Row],[Income]],0)</f>
        <v>0</v>
      </c>
      <c r="BY21">
        <f ca="1">IF(Table1[[#This Row],[Field of Work]]="Agriculture",Table1[[#This Row],[Income]],0)</f>
        <v>48266</v>
      </c>
      <c r="BZ21">
        <f ca="1">IF(Table1[[#This Row],[Field of Work]]="Teaching",Table1[[#This Row],[Income]],0)</f>
        <v>0</v>
      </c>
      <c r="CA21">
        <f ca="1">IF(Table1[[#This Row],[Field of Work]]="General Work",Table1[[#This Row],[Income]],0)</f>
        <v>0</v>
      </c>
      <c r="CB21">
        <f ca="1">IF(Table1[[#This Row],[Field of Work]]="Construction",Table1[[#This Row],[Income]],0)</f>
        <v>0</v>
      </c>
      <c r="CD21" s="2">
        <f ca="1">IF(Table1[[#This Row],[Value of debts ]]&gt;Table1[[#This Row],[Income]],1,0)</f>
        <v>1</v>
      </c>
      <c r="CE21" s="1"/>
      <c r="CG21">
        <f ca="1">IF(Table1[[#This Row],[Net worth of person]]&gt;$CH$3,Table1[[#This Row],[Age]],0)</f>
        <v>0</v>
      </c>
    </row>
    <row r="22" spans="1:85" x14ac:dyDescent="0.3">
      <c r="A22">
        <f t="shared" ca="1" si="1"/>
        <v>2</v>
      </c>
      <c r="B22" t="str">
        <f t="shared" ca="1" si="2"/>
        <v>Men</v>
      </c>
      <c r="C22">
        <f t="shared" ca="1" si="3"/>
        <v>24</v>
      </c>
      <c r="D22">
        <f t="shared" ca="1" si="4"/>
        <v>6</v>
      </c>
      <c r="E22" t="str">
        <f t="shared" ca="1" si="5"/>
        <v>General Work</v>
      </c>
      <c r="F22">
        <f t="shared" ca="1" si="6"/>
        <v>2</v>
      </c>
      <c r="G22" t="str">
        <f t="shared" ca="1" si="7"/>
        <v>12th</v>
      </c>
      <c r="H22">
        <f t="shared" ca="1" si="8"/>
        <v>2</v>
      </c>
      <c r="I22">
        <f t="shared" ca="1" si="9"/>
        <v>2</v>
      </c>
      <c r="J22">
        <f t="shared" ca="1" si="10"/>
        <v>67771</v>
      </c>
      <c r="K22">
        <f t="shared" ca="1" si="11"/>
        <v>10</v>
      </c>
      <c r="L22" t="str">
        <f t="shared" ca="1" si="12"/>
        <v>Kolkata</v>
      </c>
      <c r="M22">
        <f t="shared" ca="1" si="13"/>
        <v>203313</v>
      </c>
      <c r="N22">
        <f t="shared" ca="1" si="14"/>
        <v>46038.517267512849</v>
      </c>
      <c r="O22">
        <f t="shared" ca="1" si="15"/>
        <v>1102.3092475945011</v>
      </c>
      <c r="P22">
        <f t="shared" ca="1" si="16"/>
        <v>749</v>
      </c>
      <c r="Q22">
        <f t="shared" ca="1" si="17"/>
        <v>31181.893718982137</v>
      </c>
      <c r="R22">
        <f t="shared" ca="1" si="18"/>
        <v>76665.152616711508</v>
      </c>
      <c r="S22">
        <f t="shared" ca="1" si="19"/>
        <v>281080.46186430601</v>
      </c>
      <c r="T22">
        <f t="shared" ca="1" si="20"/>
        <v>77969.410986494986</v>
      </c>
      <c r="U22">
        <f t="shared" ca="1" si="21"/>
        <v>203111.05087781104</v>
      </c>
      <c r="AF22" s="2">
        <f ca="1">IF(Table1[[#This Row],[Gender]]="Women",1,0)</f>
        <v>0</v>
      </c>
      <c r="AG22">
        <f ca="1">IF(Table1[[#This Row],[Gender]]="Men",1,0)</f>
        <v>1</v>
      </c>
      <c r="AI22" s="1"/>
      <c r="AK22" s="2">
        <f ca="1">IF(Table1[[#This Row],[Field of Work]]="IT",1,0)</f>
        <v>0</v>
      </c>
      <c r="AL22">
        <f ca="1">IF(Table1[[#This Row],[Field of Work]]="Agriculture",1,0)</f>
        <v>0</v>
      </c>
      <c r="AM22">
        <f ca="1">IF(Table1[[#This Row],[Field of Work]]="Construction",1,0)</f>
        <v>0</v>
      </c>
      <c r="AN22">
        <f ca="1">IF(Table1[[#This Row],[Field of Work]]="Healthcare",1,0)</f>
        <v>0</v>
      </c>
      <c r="AO22">
        <f ca="1">IF(Table1[[#This Row],[Field of Work]]="General Work",1,0)</f>
        <v>1</v>
      </c>
      <c r="AP22">
        <f ca="1">IF(Table1[[#This Row],[Field of Work]]="Teaching",1,0)</f>
        <v>0</v>
      </c>
      <c r="AV22" s="1"/>
      <c r="AX22" s="2">
        <f ca="1">Table1[[#This Row],[Car Value]]/Table1[[#This Row],[Cars]]</f>
        <v>551.15462379725057</v>
      </c>
      <c r="AY22" s="1"/>
      <c r="AZ22" s="2">
        <f ca="1">IF(Table1[[#This Row],[Value of debts ]]&gt;$BA$3,1,0)</f>
        <v>1</v>
      </c>
      <c r="BA22" s="1"/>
      <c r="BB22" s="1"/>
      <c r="BC22" s="15">
        <f ca="1">Table1[[#This Row],[Mortage Left]]/Table1[[#This Row],[Value of House]]</f>
        <v>0.22644158153936467</v>
      </c>
      <c r="BD22">
        <f t="shared" ca="1" si="22"/>
        <v>0</v>
      </c>
      <c r="BF22" s="1"/>
      <c r="BH22">
        <f ca="1">IF(Table1[[#This Row],[Area]]="Patna",Table1[[#This Row],[Income]],0)</f>
        <v>0</v>
      </c>
      <c r="BI22">
        <f ca="1">IF(Table1[[#This Row],[Area]]="Bangalore",Table1[[#This Row],[Income]],0)</f>
        <v>0</v>
      </c>
      <c r="BJ22">
        <f ca="1">IF(Table1[[#This Row],[Area]]="Lucknow",Table1[[#This Row],[Income]],0)</f>
        <v>0</v>
      </c>
      <c r="BK22">
        <f ca="1">IF(Table1[[#This Row],[Area]]="Hyderabad",Table1[[#This Row],[Income]],0)</f>
        <v>0</v>
      </c>
      <c r="BL22">
        <f ca="1">IF(Table1[[#This Row],[Area]]="Udaipur",Table1[[#This Row],[Income]],0)</f>
        <v>0</v>
      </c>
      <c r="BM22">
        <f ca="1">IF(Table1[[#This Row],[Area]]="Pune",Table1[[#This Row],[Income]],0)</f>
        <v>0</v>
      </c>
      <c r="BN22">
        <f ca="1">IF(Table1[[#This Row],[Area]]="Kolkata",Table1[[#This Row],[Income]],0)</f>
        <v>67771</v>
      </c>
      <c r="BO22">
        <f ca="1">IF(Table1[[#This Row],[Area]]="Ranchi",Table1[[#This Row],[Income]],0)</f>
        <v>0</v>
      </c>
      <c r="BP22">
        <f ca="1">IF(Table1[[#This Row],[Area]]="Dhanbad",Table1[[#This Row],[Income]],0)</f>
        <v>0</v>
      </c>
      <c r="BQ22">
        <f ca="1">IF(Table1[[#This Row],[Area]]="Agra",Table1[[#This Row],[Income]],0)</f>
        <v>0</v>
      </c>
      <c r="BR22">
        <f ca="1">IF(Table1[[#This Row],[Area]]="Mumbai",Table1[[#This Row],[Income]],0)</f>
        <v>0</v>
      </c>
      <c r="BS22">
        <f ca="1">IF(Table1[[#This Row],[Area]]="Srinagar",Table1[[#This Row],[Income]],0)</f>
        <v>0</v>
      </c>
      <c r="BT22">
        <f ca="1">IF(Table1[[#This Row],[Area]]="Delhi",Table1[[#This Row],[Income]],0)</f>
        <v>0</v>
      </c>
      <c r="BU22">
        <f ca="1">IF(Table1[[#This Row],[Area]]="Jaipur",Table1[[#This Row],[Income]],0)</f>
        <v>0</v>
      </c>
      <c r="BW22">
        <f ca="1">IF(Table1[[#This Row],[Field of Work]]="IT",Table1[[#This Row],[Income]],0)</f>
        <v>0</v>
      </c>
      <c r="BX22">
        <f ca="1">IF(Table1[[#This Row],[Field of Work]]="Healthcare",Table1[[#This Row],[Income]],0)</f>
        <v>0</v>
      </c>
      <c r="BY22">
        <f ca="1">IF(Table1[[#This Row],[Field of Work]]="Agriculture",Table1[[#This Row],[Income]],0)</f>
        <v>0</v>
      </c>
      <c r="BZ22">
        <f ca="1">IF(Table1[[#This Row],[Field of Work]]="Teaching",Table1[[#This Row],[Income]],0)</f>
        <v>0</v>
      </c>
      <c r="CA22">
        <f ca="1">IF(Table1[[#This Row],[Field of Work]]="General Work",Table1[[#This Row],[Income]],0)</f>
        <v>67771</v>
      </c>
      <c r="CB22">
        <f ca="1">IF(Table1[[#This Row],[Field of Work]]="Construction",Table1[[#This Row],[Income]],0)</f>
        <v>0</v>
      </c>
      <c r="CD22" s="2">
        <f ca="1">IF(Table1[[#This Row],[Value of debts ]]&gt;Table1[[#This Row],[Income]],1,0)</f>
        <v>1</v>
      </c>
      <c r="CE22" s="1"/>
      <c r="CG22">
        <f ca="1">IF(Table1[[#This Row],[Net worth of person]]&gt;$CH$3,Table1[[#This Row],[Age]],0)</f>
        <v>24</v>
      </c>
    </row>
    <row r="23" spans="1:85" x14ac:dyDescent="0.3">
      <c r="A23">
        <f t="shared" ca="1" si="1"/>
        <v>2</v>
      </c>
      <c r="B23" t="str">
        <f t="shared" ca="1" si="2"/>
        <v>Men</v>
      </c>
      <c r="C23">
        <f t="shared" ca="1" si="3"/>
        <v>32</v>
      </c>
      <c r="D23">
        <f t="shared" ca="1" si="4"/>
        <v>6</v>
      </c>
      <c r="E23" t="str">
        <f t="shared" ca="1" si="5"/>
        <v>General Work</v>
      </c>
      <c r="F23">
        <f t="shared" ca="1" si="6"/>
        <v>5</v>
      </c>
      <c r="G23" t="str">
        <f t="shared" ca="1" si="7"/>
        <v>Others</v>
      </c>
      <c r="H23">
        <f t="shared" ca="1" si="8"/>
        <v>1</v>
      </c>
      <c r="I23">
        <f t="shared" ca="1" si="9"/>
        <v>2</v>
      </c>
      <c r="J23">
        <f t="shared" ca="1" si="10"/>
        <v>72865</v>
      </c>
      <c r="K23">
        <f t="shared" ca="1" si="11"/>
        <v>13</v>
      </c>
      <c r="L23" t="str">
        <f t="shared" ca="1" si="12"/>
        <v>Hyderabad</v>
      </c>
      <c r="M23">
        <f t="shared" ca="1" si="13"/>
        <v>437190</v>
      </c>
      <c r="N23">
        <f t="shared" ca="1" si="14"/>
        <v>261846.17623589165</v>
      </c>
      <c r="O23">
        <f t="shared" ca="1" si="15"/>
        <v>137590.09539512193</v>
      </c>
      <c r="P23">
        <f t="shared" ca="1" si="16"/>
        <v>99892</v>
      </c>
      <c r="Q23">
        <f t="shared" ca="1" si="17"/>
        <v>71208.916720761976</v>
      </c>
      <c r="R23">
        <f t="shared" ca="1" si="18"/>
        <v>69497.584380125074</v>
      </c>
      <c r="S23">
        <f t="shared" ca="1" si="19"/>
        <v>644277.679775247</v>
      </c>
      <c r="T23">
        <f t="shared" ca="1" si="20"/>
        <v>432947.09295665362</v>
      </c>
      <c r="U23">
        <f t="shared" ca="1" si="21"/>
        <v>211330.58681859338</v>
      </c>
      <c r="AF23" s="2">
        <f ca="1">IF(Table1[[#This Row],[Gender]]="Women",1,0)</f>
        <v>0</v>
      </c>
      <c r="AG23">
        <f ca="1">IF(Table1[[#This Row],[Gender]]="Men",1,0)</f>
        <v>1</v>
      </c>
      <c r="AI23" s="1"/>
      <c r="AK23" s="2">
        <f ca="1">IF(Table1[[#This Row],[Field of Work]]="IT",1,0)</f>
        <v>0</v>
      </c>
      <c r="AL23">
        <f ca="1">IF(Table1[[#This Row],[Field of Work]]="Agriculture",1,0)</f>
        <v>0</v>
      </c>
      <c r="AM23">
        <f ca="1">IF(Table1[[#This Row],[Field of Work]]="Construction",1,0)</f>
        <v>0</v>
      </c>
      <c r="AN23">
        <f ca="1">IF(Table1[[#This Row],[Field of Work]]="Healthcare",1,0)</f>
        <v>0</v>
      </c>
      <c r="AO23">
        <f ca="1">IF(Table1[[#This Row],[Field of Work]]="General Work",1,0)</f>
        <v>1</v>
      </c>
      <c r="AP23">
        <f ca="1">IF(Table1[[#This Row],[Field of Work]]="Teaching",1,0)</f>
        <v>0</v>
      </c>
      <c r="AV23" s="1"/>
      <c r="AX23" s="2">
        <f ca="1">Table1[[#This Row],[Car Value]]/Table1[[#This Row],[Cars]]</f>
        <v>68795.047697560964</v>
      </c>
      <c r="AY23" s="1"/>
      <c r="AZ23" s="2">
        <f ca="1">IF(Table1[[#This Row],[Value of debts ]]&gt;$BA$3,1,0)</f>
        <v>1</v>
      </c>
      <c r="BA23" s="1"/>
      <c r="BB23" s="1"/>
      <c r="BC23" s="15">
        <f ca="1">Table1[[#This Row],[Mortage Left]]/Table1[[#This Row],[Value of House]]</f>
        <v>0.59892993031837793</v>
      </c>
      <c r="BD23">
        <f t="shared" ca="1" si="22"/>
        <v>0</v>
      </c>
      <c r="BF23" s="1"/>
      <c r="BH23">
        <f ca="1">IF(Table1[[#This Row],[Area]]="Patna",Table1[[#This Row],[Income]],0)</f>
        <v>0</v>
      </c>
      <c r="BI23">
        <f ca="1">IF(Table1[[#This Row],[Area]]="Bangalore",Table1[[#This Row],[Income]],0)</f>
        <v>0</v>
      </c>
      <c r="BJ23">
        <f ca="1">IF(Table1[[#This Row],[Area]]="Lucknow",Table1[[#This Row],[Income]],0)</f>
        <v>0</v>
      </c>
      <c r="BK23">
        <f ca="1">IF(Table1[[#This Row],[Area]]="Hyderabad",Table1[[#This Row],[Income]],0)</f>
        <v>72865</v>
      </c>
      <c r="BL23">
        <f ca="1">IF(Table1[[#This Row],[Area]]="Udaipur",Table1[[#This Row],[Income]],0)</f>
        <v>0</v>
      </c>
      <c r="BM23">
        <f ca="1">IF(Table1[[#This Row],[Area]]="Pune",Table1[[#This Row],[Income]],0)</f>
        <v>0</v>
      </c>
      <c r="BN23">
        <f ca="1">IF(Table1[[#This Row],[Area]]="Kolkata",Table1[[#This Row],[Income]],0)</f>
        <v>0</v>
      </c>
      <c r="BO23">
        <f ca="1">IF(Table1[[#This Row],[Area]]="Ranchi",Table1[[#This Row],[Income]],0)</f>
        <v>0</v>
      </c>
      <c r="BP23">
        <f ca="1">IF(Table1[[#This Row],[Area]]="Dhanbad",Table1[[#This Row],[Income]],0)</f>
        <v>0</v>
      </c>
      <c r="BQ23">
        <f ca="1">IF(Table1[[#This Row],[Area]]="Agra",Table1[[#This Row],[Income]],0)</f>
        <v>0</v>
      </c>
      <c r="BR23">
        <f ca="1">IF(Table1[[#This Row],[Area]]="Mumbai",Table1[[#This Row],[Income]],0)</f>
        <v>0</v>
      </c>
      <c r="BS23">
        <f ca="1">IF(Table1[[#This Row],[Area]]="Srinagar",Table1[[#This Row],[Income]],0)</f>
        <v>0</v>
      </c>
      <c r="BT23">
        <f ca="1">IF(Table1[[#This Row],[Area]]="Delhi",Table1[[#This Row],[Income]],0)</f>
        <v>0</v>
      </c>
      <c r="BU23">
        <f ca="1">IF(Table1[[#This Row],[Area]]="Jaipur",Table1[[#This Row],[Income]],0)</f>
        <v>0</v>
      </c>
      <c r="BW23">
        <f ca="1">IF(Table1[[#This Row],[Field of Work]]="IT",Table1[[#This Row],[Income]],0)</f>
        <v>0</v>
      </c>
      <c r="BX23">
        <f ca="1">IF(Table1[[#This Row],[Field of Work]]="Healthcare",Table1[[#This Row],[Income]],0)</f>
        <v>0</v>
      </c>
      <c r="BY23">
        <f ca="1">IF(Table1[[#This Row],[Field of Work]]="Agriculture",Table1[[#This Row],[Income]],0)</f>
        <v>0</v>
      </c>
      <c r="BZ23">
        <f ca="1">IF(Table1[[#This Row],[Field of Work]]="Teaching",Table1[[#This Row],[Income]],0)</f>
        <v>0</v>
      </c>
      <c r="CA23">
        <f ca="1">IF(Table1[[#This Row],[Field of Work]]="General Work",Table1[[#This Row],[Income]],0)</f>
        <v>72865</v>
      </c>
      <c r="CB23">
        <f ca="1">IF(Table1[[#This Row],[Field of Work]]="Construction",Table1[[#This Row],[Income]],0)</f>
        <v>0</v>
      </c>
      <c r="CD23" s="2">
        <f ca="1">IF(Table1[[#This Row],[Value of debts ]]&gt;Table1[[#This Row],[Income]],1,0)</f>
        <v>1</v>
      </c>
      <c r="CE23" s="1"/>
      <c r="CG23">
        <f ca="1">IF(Table1[[#This Row],[Net worth of person]]&gt;$CH$3,Table1[[#This Row],[Age]],0)</f>
        <v>32</v>
      </c>
    </row>
    <row r="24" spans="1:85" x14ac:dyDescent="0.3">
      <c r="A24">
        <f t="shared" ca="1" si="1"/>
        <v>1</v>
      </c>
      <c r="B24" t="str">
        <f t="shared" ca="1" si="2"/>
        <v>Women</v>
      </c>
      <c r="C24">
        <f t="shared" ca="1" si="3"/>
        <v>26</v>
      </c>
      <c r="D24">
        <f t="shared" ca="1" si="4"/>
        <v>2</v>
      </c>
      <c r="E24" t="str">
        <f t="shared" ca="1" si="5"/>
        <v>Construction</v>
      </c>
      <c r="F24">
        <f t="shared" ca="1" si="6"/>
        <v>2</v>
      </c>
      <c r="G24" t="str">
        <f t="shared" ca="1" si="7"/>
        <v>12th</v>
      </c>
      <c r="H24">
        <f t="shared" ca="1" si="8"/>
        <v>4</v>
      </c>
      <c r="I24">
        <f t="shared" ca="1" si="9"/>
        <v>2</v>
      </c>
      <c r="J24">
        <f t="shared" ca="1" si="10"/>
        <v>25185</v>
      </c>
      <c r="K24">
        <f t="shared" ca="1" si="11"/>
        <v>4</v>
      </c>
      <c r="L24" t="str">
        <f t="shared" ca="1" si="12"/>
        <v>Dhanbad</v>
      </c>
      <c r="M24">
        <f t="shared" ca="1" si="13"/>
        <v>151110</v>
      </c>
      <c r="N24">
        <f t="shared" ca="1" si="14"/>
        <v>140900.48805936985</v>
      </c>
      <c r="O24">
        <f t="shared" ca="1" si="15"/>
        <v>9275.9112151738773</v>
      </c>
      <c r="P24">
        <f t="shared" ca="1" si="16"/>
        <v>4844</v>
      </c>
      <c r="Q24">
        <f t="shared" ca="1" si="17"/>
        <v>7822.7524602349267</v>
      </c>
      <c r="R24">
        <f t="shared" ca="1" si="18"/>
        <v>27370.833643651367</v>
      </c>
      <c r="S24">
        <f t="shared" ca="1" si="19"/>
        <v>187756.74485882523</v>
      </c>
      <c r="T24">
        <f t="shared" ca="1" si="20"/>
        <v>153567.24051960476</v>
      </c>
      <c r="U24">
        <f t="shared" ca="1" si="21"/>
        <v>34189.504339220468</v>
      </c>
      <c r="AF24" s="2">
        <f ca="1">IF(Table1[[#This Row],[Gender]]="Women",1,0)</f>
        <v>1</v>
      </c>
      <c r="AG24">
        <f ca="1">IF(Table1[[#This Row],[Gender]]="Men",1,0)</f>
        <v>0</v>
      </c>
      <c r="AI24" s="1"/>
      <c r="AK24" s="2">
        <f ca="1">IF(Table1[[#This Row],[Field of Work]]="IT",1,0)</f>
        <v>0</v>
      </c>
      <c r="AL24">
        <f ca="1">IF(Table1[[#This Row],[Field of Work]]="Agriculture",1,0)</f>
        <v>0</v>
      </c>
      <c r="AM24">
        <f ca="1">IF(Table1[[#This Row],[Field of Work]]="Construction",1,0)</f>
        <v>1</v>
      </c>
      <c r="AN24">
        <f ca="1">IF(Table1[[#This Row],[Field of Work]]="Healthcare",1,0)</f>
        <v>0</v>
      </c>
      <c r="AO24">
        <f ca="1">IF(Table1[[#This Row],[Field of Work]]="General Work",1,0)</f>
        <v>0</v>
      </c>
      <c r="AP24">
        <f ca="1">IF(Table1[[#This Row],[Field of Work]]="Teaching",1,0)</f>
        <v>0</v>
      </c>
      <c r="AV24" s="1"/>
      <c r="AX24" s="2">
        <f ca="1">Table1[[#This Row],[Car Value]]/Table1[[#This Row],[Cars]]</f>
        <v>4637.9556075869386</v>
      </c>
      <c r="AY24" s="1"/>
      <c r="AZ24" s="2">
        <f ca="1">IF(Table1[[#This Row],[Value of debts ]]&gt;$BA$3,1,0)</f>
        <v>1</v>
      </c>
      <c r="BA24" s="1"/>
      <c r="BB24" s="1"/>
      <c r="BC24" s="15">
        <f ca="1">Table1[[#This Row],[Mortage Left]]/Table1[[#This Row],[Value of House]]</f>
        <v>0.93243655654403979</v>
      </c>
      <c r="BD24">
        <f t="shared" ca="1" si="22"/>
        <v>0</v>
      </c>
      <c r="BF24" s="1"/>
      <c r="BH24">
        <f ca="1">IF(Table1[[#This Row],[Area]]="Patna",Table1[[#This Row],[Income]],0)</f>
        <v>0</v>
      </c>
      <c r="BI24">
        <f ca="1">IF(Table1[[#This Row],[Area]]="Bangalore",Table1[[#This Row],[Income]],0)</f>
        <v>0</v>
      </c>
      <c r="BJ24">
        <f ca="1">IF(Table1[[#This Row],[Area]]="Lucknow",Table1[[#This Row],[Income]],0)</f>
        <v>0</v>
      </c>
      <c r="BK24">
        <f ca="1">IF(Table1[[#This Row],[Area]]="Hyderabad",Table1[[#This Row],[Income]],0)</f>
        <v>0</v>
      </c>
      <c r="BL24">
        <f ca="1">IF(Table1[[#This Row],[Area]]="Udaipur",Table1[[#This Row],[Income]],0)</f>
        <v>0</v>
      </c>
      <c r="BM24">
        <f ca="1">IF(Table1[[#This Row],[Area]]="Pune",Table1[[#This Row],[Income]],0)</f>
        <v>0</v>
      </c>
      <c r="BN24">
        <f ca="1">IF(Table1[[#This Row],[Area]]="Kolkata",Table1[[#This Row],[Income]],0)</f>
        <v>0</v>
      </c>
      <c r="BO24">
        <f ca="1">IF(Table1[[#This Row],[Area]]="Ranchi",Table1[[#This Row],[Income]],0)</f>
        <v>0</v>
      </c>
      <c r="BP24">
        <f ca="1">IF(Table1[[#This Row],[Area]]="Dhanbad",Table1[[#This Row],[Income]],0)</f>
        <v>25185</v>
      </c>
      <c r="BQ24">
        <f ca="1">IF(Table1[[#This Row],[Area]]="Agra",Table1[[#This Row],[Income]],0)</f>
        <v>0</v>
      </c>
      <c r="BR24">
        <f ca="1">IF(Table1[[#This Row],[Area]]="Mumbai",Table1[[#This Row],[Income]],0)</f>
        <v>0</v>
      </c>
      <c r="BS24">
        <f ca="1">IF(Table1[[#This Row],[Area]]="Srinagar",Table1[[#This Row],[Income]],0)</f>
        <v>0</v>
      </c>
      <c r="BT24">
        <f ca="1">IF(Table1[[#This Row],[Area]]="Delhi",Table1[[#This Row],[Income]],0)</f>
        <v>0</v>
      </c>
      <c r="BU24">
        <f ca="1">IF(Table1[[#This Row],[Area]]="Jaipur",Table1[[#This Row],[Income]],0)</f>
        <v>0</v>
      </c>
      <c r="BW24">
        <f ca="1">IF(Table1[[#This Row],[Field of Work]]="IT",Table1[[#This Row],[Income]],0)</f>
        <v>0</v>
      </c>
      <c r="BX24">
        <f ca="1">IF(Table1[[#This Row],[Field of Work]]="Healthcare",Table1[[#This Row],[Income]],0)</f>
        <v>0</v>
      </c>
      <c r="BY24">
        <f ca="1">IF(Table1[[#This Row],[Field of Work]]="Agriculture",Table1[[#This Row],[Income]],0)</f>
        <v>0</v>
      </c>
      <c r="BZ24">
        <f ca="1">IF(Table1[[#This Row],[Field of Work]]="Teaching",Table1[[#This Row],[Income]],0)</f>
        <v>0</v>
      </c>
      <c r="CA24">
        <f ca="1">IF(Table1[[#This Row],[Field of Work]]="General Work",Table1[[#This Row],[Income]],0)</f>
        <v>0</v>
      </c>
      <c r="CB24">
        <f ca="1">IF(Table1[[#This Row],[Field of Work]]="Construction",Table1[[#This Row],[Income]],0)</f>
        <v>25185</v>
      </c>
      <c r="CD24" s="2">
        <f ca="1">IF(Table1[[#This Row],[Value of debts ]]&gt;Table1[[#This Row],[Income]],1,0)</f>
        <v>1</v>
      </c>
      <c r="CE24" s="1"/>
      <c r="CG24">
        <f ca="1">IF(Table1[[#This Row],[Net worth of person]]&gt;$CH$3,Table1[[#This Row],[Age]],0)</f>
        <v>0</v>
      </c>
    </row>
    <row r="25" spans="1:85" x14ac:dyDescent="0.3">
      <c r="A25">
        <f t="shared" ca="1" si="1"/>
        <v>1</v>
      </c>
      <c r="B25" t="str">
        <f t="shared" ca="1" si="2"/>
        <v>Women</v>
      </c>
      <c r="C25">
        <f t="shared" ca="1" si="3"/>
        <v>33</v>
      </c>
      <c r="D25">
        <f t="shared" ca="1" si="4"/>
        <v>2</v>
      </c>
      <c r="E25" t="str">
        <f t="shared" ca="1" si="5"/>
        <v>Construction</v>
      </c>
      <c r="F25">
        <f t="shared" ca="1" si="6"/>
        <v>3</v>
      </c>
      <c r="G25" t="str">
        <f t="shared" ca="1" si="7"/>
        <v>Bachelors</v>
      </c>
      <c r="H25">
        <f t="shared" ca="1" si="8"/>
        <v>0</v>
      </c>
      <c r="I25">
        <f t="shared" ca="1" si="9"/>
        <v>1</v>
      </c>
      <c r="J25">
        <f t="shared" ca="1" si="10"/>
        <v>54636</v>
      </c>
      <c r="K25">
        <f t="shared" ca="1" si="11"/>
        <v>8</v>
      </c>
      <c r="L25" t="str">
        <f t="shared" ca="1" si="12"/>
        <v>Agra</v>
      </c>
      <c r="M25">
        <f t="shared" ca="1" si="13"/>
        <v>327816</v>
      </c>
      <c r="N25">
        <f t="shared" ca="1" si="14"/>
        <v>46051.85820536637</v>
      </c>
      <c r="O25">
        <f t="shared" ca="1" si="15"/>
        <v>5115.9055871315832</v>
      </c>
      <c r="P25">
        <f t="shared" ca="1" si="16"/>
        <v>1024</v>
      </c>
      <c r="Q25">
        <f t="shared" ca="1" si="17"/>
        <v>69422.896017844265</v>
      </c>
      <c r="R25">
        <f t="shared" ca="1" si="18"/>
        <v>28957.479991851222</v>
      </c>
      <c r="S25">
        <f t="shared" ca="1" si="19"/>
        <v>361889.38557898276</v>
      </c>
      <c r="T25">
        <f t="shared" ca="1" si="20"/>
        <v>116498.75422321064</v>
      </c>
      <c r="U25">
        <f t="shared" ca="1" si="21"/>
        <v>245390.63135577214</v>
      </c>
      <c r="AF25" s="2">
        <f ca="1">IF(Table1[[#This Row],[Gender]]="Women",1,0)</f>
        <v>1</v>
      </c>
      <c r="AG25">
        <f ca="1">IF(Table1[[#This Row],[Gender]]="Men",1,0)</f>
        <v>0</v>
      </c>
      <c r="AI25" s="1"/>
      <c r="AK25" s="2">
        <f ca="1">IF(Table1[[#This Row],[Field of Work]]="IT",1,0)</f>
        <v>0</v>
      </c>
      <c r="AL25">
        <f ca="1">IF(Table1[[#This Row],[Field of Work]]="Agriculture",1,0)</f>
        <v>0</v>
      </c>
      <c r="AM25">
        <f ca="1">IF(Table1[[#This Row],[Field of Work]]="Construction",1,0)</f>
        <v>1</v>
      </c>
      <c r="AN25">
        <f ca="1">IF(Table1[[#This Row],[Field of Work]]="Healthcare",1,0)</f>
        <v>0</v>
      </c>
      <c r="AO25">
        <f ca="1">IF(Table1[[#This Row],[Field of Work]]="General Work",1,0)</f>
        <v>0</v>
      </c>
      <c r="AP25">
        <f ca="1">IF(Table1[[#This Row],[Field of Work]]="Teaching",1,0)</f>
        <v>0</v>
      </c>
      <c r="AV25" s="1"/>
      <c r="AX25" s="2">
        <f ca="1">Table1[[#This Row],[Car Value]]/Table1[[#This Row],[Cars]]</f>
        <v>5115.9055871315832</v>
      </c>
      <c r="AY25" s="1"/>
      <c r="AZ25" s="2">
        <f ca="1">IF(Table1[[#This Row],[Value of debts ]]&gt;$BA$3,1,0)</f>
        <v>1</v>
      </c>
      <c r="BA25" s="1"/>
      <c r="BB25" s="1"/>
      <c r="BC25" s="15">
        <f ca="1">Table1[[#This Row],[Mortage Left]]/Table1[[#This Row],[Value of House]]</f>
        <v>0.14048081303342841</v>
      </c>
      <c r="BD25">
        <f t="shared" ca="1" si="22"/>
        <v>1</v>
      </c>
      <c r="BF25" s="1"/>
      <c r="BH25">
        <f ca="1">IF(Table1[[#This Row],[Area]]="Patna",Table1[[#This Row],[Income]],0)</f>
        <v>0</v>
      </c>
      <c r="BI25">
        <f ca="1">IF(Table1[[#This Row],[Area]]="Bangalore",Table1[[#This Row],[Income]],0)</f>
        <v>0</v>
      </c>
      <c r="BJ25">
        <f ca="1">IF(Table1[[#This Row],[Area]]="Lucknow",Table1[[#This Row],[Income]],0)</f>
        <v>0</v>
      </c>
      <c r="BK25">
        <f ca="1">IF(Table1[[#This Row],[Area]]="Hyderabad",Table1[[#This Row],[Income]],0)</f>
        <v>0</v>
      </c>
      <c r="BL25">
        <f ca="1">IF(Table1[[#This Row],[Area]]="Udaipur",Table1[[#This Row],[Income]],0)</f>
        <v>0</v>
      </c>
      <c r="BM25">
        <f ca="1">IF(Table1[[#This Row],[Area]]="Pune",Table1[[#This Row],[Income]],0)</f>
        <v>0</v>
      </c>
      <c r="BN25">
        <f ca="1">IF(Table1[[#This Row],[Area]]="Kolkata",Table1[[#This Row],[Income]],0)</f>
        <v>0</v>
      </c>
      <c r="BO25">
        <f ca="1">IF(Table1[[#This Row],[Area]]="Ranchi",Table1[[#This Row],[Income]],0)</f>
        <v>0</v>
      </c>
      <c r="BP25">
        <f ca="1">IF(Table1[[#This Row],[Area]]="Dhanbad",Table1[[#This Row],[Income]],0)</f>
        <v>0</v>
      </c>
      <c r="BQ25">
        <f ca="1">IF(Table1[[#This Row],[Area]]="Agra",Table1[[#This Row],[Income]],0)</f>
        <v>54636</v>
      </c>
      <c r="BR25">
        <f ca="1">IF(Table1[[#This Row],[Area]]="Mumbai",Table1[[#This Row],[Income]],0)</f>
        <v>0</v>
      </c>
      <c r="BS25">
        <f ca="1">IF(Table1[[#This Row],[Area]]="Srinagar",Table1[[#This Row],[Income]],0)</f>
        <v>0</v>
      </c>
      <c r="BT25">
        <f ca="1">IF(Table1[[#This Row],[Area]]="Delhi",Table1[[#This Row],[Income]],0)</f>
        <v>0</v>
      </c>
      <c r="BU25">
        <f ca="1">IF(Table1[[#This Row],[Area]]="Jaipur",Table1[[#This Row],[Income]],0)</f>
        <v>0</v>
      </c>
      <c r="BW25">
        <f ca="1">IF(Table1[[#This Row],[Field of Work]]="IT",Table1[[#This Row],[Income]],0)</f>
        <v>0</v>
      </c>
      <c r="BX25">
        <f ca="1">IF(Table1[[#This Row],[Field of Work]]="Healthcare",Table1[[#This Row],[Income]],0)</f>
        <v>0</v>
      </c>
      <c r="BY25">
        <f ca="1">IF(Table1[[#This Row],[Field of Work]]="Agriculture",Table1[[#This Row],[Income]],0)</f>
        <v>0</v>
      </c>
      <c r="BZ25">
        <f ca="1">IF(Table1[[#This Row],[Field of Work]]="Teaching",Table1[[#This Row],[Income]],0)</f>
        <v>0</v>
      </c>
      <c r="CA25">
        <f ca="1">IF(Table1[[#This Row],[Field of Work]]="General Work",Table1[[#This Row],[Income]],0)</f>
        <v>0</v>
      </c>
      <c r="CB25">
        <f ca="1">IF(Table1[[#This Row],[Field of Work]]="Construction",Table1[[#This Row],[Income]],0)</f>
        <v>54636</v>
      </c>
      <c r="CD25" s="2">
        <f ca="1">IF(Table1[[#This Row],[Value of debts ]]&gt;Table1[[#This Row],[Income]],1,0)</f>
        <v>1</v>
      </c>
      <c r="CE25" s="1"/>
      <c r="CG25">
        <f ca="1">IF(Table1[[#This Row],[Net worth of person]]&gt;$CH$3,Table1[[#This Row],[Age]],0)</f>
        <v>33</v>
      </c>
    </row>
    <row r="26" spans="1:85" x14ac:dyDescent="0.3">
      <c r="A26">
        <f t="shared" ca="1" si="1"/>
        <v>2</v>
      </c>
      <c r="B26" t="str">
        <f t="shared" ca="1" si="2"/>
        <v>Men</v>
      </c>
      <c r="C26">
        <f t="shared" ca="1" si="3"/>
        <v>26</v>
      </c>
      <c r="D26">
        <f t="shared" ca="1" si="4"/>
        <v>1</v>
      </c>
      <c r="E26" t="str">
        <f t="shared" ca="1" si="5"/>
        <v>IT</v>
      </c>
      <c r="F26">
        <f t="shared" ca="1" si="6"/>
        <v>4</v>
      </c>
      <c r="G26" t="str">
        <f t="shared" ca="1" si="7"/>
        <v>Masters</v>
      </c>
      <c r="H26">
        <f t="shared" ca="1" si="8"/>
        <v>4</v>
      </c>
      <c r="I26">
        <f t="shared" ca="1" si="9"/>
        <v>2</v>
      </c>
      <c r="J26">
        <f t="shared" ca="1" si="10"/>
        <v>83815</v>
      </c>
      <c r="K26">
        <f t="shared" ca="1" si="11"/>
        <v>2</v>
      </c>
      <c r="L26" t="str">
        <f t="shared" ca="1" si="12"/>
        <v>Bangalore</v>
      </c>
      <c r="M26">
        <f t="shared" ca="1" si="13"/>
        <v>251445</v>
      </c>
      <c r="N26">
        <f t="shared" ca="1" si="14"/>
        <v>19732.910529564895</v>
      </c>
      <c r="O26">
        <f t="shared" ca="1" si="15"/>
        <v>138835.36304831511</v>
      </c>
      <c r="P26">
        <f t="shared" ca="1" si="16"/>
        <v>26217</v>
      </c>
      <c r="Q26">
        <f t="shared" ca="1" si="17"/>
        <v>21567.144018752966</v>
      </c>
      <c r="R26">
        <f t="shared" ca="1" si="18"/>
        <v>73810.567412226577</v>
      </c>
      <c r="S26">
        <f t="shared" ca="1" si="19"/>
        <v>464090.93046054168</v>
      </c>
      <c r="T26">
        <f t="shared" ca="1" si="20"/>
        <v>67517.054548317858</v>
      </c>
      <c r="U26">
        <f t="shared" ca="1" si="21"/>
        <v>396573.87591222383</v>
      </c>
      <c r="AF26" s="2">
        <f ca="1">IF(Table1[[#This Row],[Gender]]="Women",1,0)</f>
        <v>0</v>
      </c>
      <c r="AG26">
        <f ca="1">IF(Table1[[#This Row],[Gender]]="Men",1,0)</f>
        <v>1</v>
      </c>
      <c r="AI26" s="1"/>
      <c r="AK26" s="2">
        <f ca="1">IF(Table1[[#This Row],[Field of Work]]="IT",1,0)</f>
        <v>1</v>
      </c>
      <c r="AL26">
        <f ca="1">IF(Table1[[#This Row],[Field of Work]]="Agriculture",1,0)</f>
        <v>0</v>
      </c>
      <c r="AM26">
        <f ca="1">IF(Table1[[#This Row],[Field of Work]]="Construction",1,0)</f>
        <v>0</v>
      </c>
      <c r="AN26">
        <f ca="1">IF(Table1[[#This Row],[Field of Work]]="Healthcare",1,0)</f>
        <v>0</v>
      </c>
      <c r="AO26">
        <f ca="1">IF(Table1[[#This Row],[Field of Work]]="General Work",1,0)</f>
        <v>0</v>
      </c>
      <c r="AP26">
        <f ca="1">IF(Table1[[#This Row],[Field of Work]]="Teaching",1,0)</f>
        <v>0</v>
      </c>
      <c r="AV26" s="1"/>
      <c r="AX26" s="2">
        <f ca="1">Table1[[#This Row],[Car Value]]/Table1[[#This Row],[Cars]]</f>
        <v>69417.681524157553</v>
      </c>
      <c r="AY26" s="1"/>
      <c r="AZ26" s="2">
        <f ca="1">IF(Table1[[#This Row],[Value of debts ]]&gt;$BA$3,1,0)</f>
        <v>1</v>
      </c>
      <c r="BA26" s="1"/>
      <c r="BB26" s="1"/>
      <c r="BC26" s="15">
        <f ca="1">Table1[[#This Row],[Mortage Left]]/Table1[[#This Row],[Value of House]]</f>
        <v>7.8478039052535919E-2</v>
      </c>
      <c r="BD26">
        <f t="shared" ca="1" si="22"/>
        <v>1</v>
      </c>
      <c r="BF26" s="1"/>
      <c r="BH26">
        <f ca="1">IF(Table1[[#This Row],[Area]]="Patna",Table1[[#This Row],[Income]],0)</f>
        <v>0</v>
      </c>
      <c r="BI26">
        <f ca="1">IF(Table1[[#This Row],[Area]]="Bangalore",Table1[[#This Row],[Income]],0)</f>
        <v>83815</v>
      </c>
      <c r="BJ26">
        <f ca="1">IF(Table1[[#This Row],[Area]]="Lucknow",Table1[[#This Row],[Income]],0)</f>
        <v>0</v>
      </c>
      <c r="BK26">
        <f ca="1">IF(Table1[[#This Row],[Area]]="Hyderabad",Table1[[#This Row],[Income]],0)</f>
        <v>0</v>
      </c>
      <c r="BL26">
        <f ca="1">IF(Table1[[#This Row],[Area]]="Udaipur",Table1[[#This Row],[Income]],0)</f>
        <v>0</v>
      </c>
      <c r="BM26">
        <f ca="1">IF(Table1[[#This Row],[Area]]="Pune",Table1[[#This Row],[Income]],0)</f>
        <v>0</v>
      </c>
      <c r="BN26">
        <f ca="1">IF(Table1[[#This Row],[Area]]="Kolkata",Table1[[#This Row],[Income]],0)</f>
        <v>0</v>
      </c>
      <c r="BO26">
        <f ca="1">IF(Table1[[#This Row],[Area]]="Ranchi",Table1[[#This Row],[Income]],0)</f>
        <v>0</v>
      </c>
      <c r="BP26">
        <f ca="1">IF(Table1[[#This Row],[Area]]="Dhanbad",Table1[[#This Row],[Income]],0)</f>
        <v>0</v>
      </c>
      <c r="BQ26">
        <f ca="1">IF(Table1[[#This Row],[Area]]="Agra",Table1[[#This Row],[Income]],0)</f>
        <v>0</v>
      </c>
      <c r="BR26">
        <f ca="1">IF(Table1[[#This Row],[Area]]="Mumbai",Table1[[#This Row],[Income]],0)</f>
        <v>0</v>
      </c>
      <c r="BS26">
        <f ca="1">IF(Table1[[#This Row],[Area]]="Srinagar",Table1[[#This Row],[Income]],0)</f>
        <v>0</v>
      </c>
      <c r="BT26">
        <f ca="1">IF(Table1[[#This Row],[Area]]="Delhi",Table1[[#This Row],[Income]],0)</f>
        <v>0</v>
      </c>
      <c r="BU26">
        <f ca="1">IF(Table1[[#This Row],[Area]]="Jaipur",Table1[[#This Row],[Income]],0)</f>
        <v>0</v>
      </c>
      <c r="BW26">
        <f ca="1">IF(Table1[[#This Row],[Field of Work]]="IT",Table1[[#This Row],[Income]],0)</f>
        <v>83815</v>
      </c>
      <c r="BX26">
        <f ca="1">IF(Table1[[#This Row],[Field of Work]]="Healthcare",Table1[[#This Row],[Income]],0)</f>
        <v>0</v>
      </c>
      <c r="BY26">
        <f ca="1">IF(Table1[[#This Row],[Field of Work]]="Agriculture",Table1[[#This Row],[Income]],0)</f>
        <v>0</v>
      </c>
      <c r="BZ26">
        <f ca="1">IF(Table1[[#This Row],[Field of Work]]="Teaching",Table1[[#This Row],[Income]],0)</f>
        <v>0</v>
      </c>
      <c r="CA26">
        <f ca="1">IF(Table1[[#This Row],[Field of Work]]="General Work",Table1[[#This Row],[Income]],0)</f>
        <v>0</v>
      </c>
      <c r="CB26">
        <f ca="1">IF(Table1[[#This Row],[Field of Work]]="Construction",Table1[[#This Row],[Income]],0)</f>
        <v>0</v>
      </c>
      <c r="CD26" s="2">
        <f ca="1">IF(Table1[[#This Row],[Value of debts ]]&gt;Table1[[#This Row],[Income]],1,0)</f>
        <v>0</v>
      </c>
      <c r="CE26" s="1"/>
      <c r="CG26">
        <f ca="1">IF(Table1[[#This Row],[Net worth of person]]&gt;$CH$3,Table1[[#This Row],[Age]],0)</f>
        <v>26</v>
      </c>
    </row>
    <row r="27" spans="1:85" x14ac:dyDescent="0.3">
      <c r="A27">
        <f ca="1">RANDBETWEEN(1,2)</f>
        <v>1</v>
      </c>
      <c r="B27" t="str">
        <f ca="1">IF(A27=1,"Women", "Men")</f>
        <v>Women</v>
      </c>
      <c r="C27">
        <f ca="1">RANDBETWEEN(20,40)</f>
        <v>36</v>
      </c>
      <c r="D27">
        <f ca="1">RANDBETWEEN(1,6)</f>
        <v>6</v>
      </c>
      <c r="E27" t="str">
        <f ca="1">VLOOKUP(D27,$V$4:$W$9,2)</f>
        <v>General Work</v>
      </c>
      <c r="F27">
        <f ca="1">RANDBETWEEN(1,5)</f>
        <v>3</v>
      </c>
      <c r="G27" t="str">
        <f ca="1">VLOOKUP(F27,$Y$4:$Z$8,2)</f>
        <v>Bachelors</v>
      </c>
      <c r="H27">
        <f ca="1">RANDBETWEEN(0,4)</f>
        <v>1</v>
      </c>
      <c r="I27">
        <f ca="1">RANDBETWEEN(1,3)</f>
        <v>1</v>
      </c>
      <c r="J27">
        <f ca="1">RANDBETWEEN(25000,90000)</f>
        <v>45416</v>
      </c>
      <c r="K27">
        <f ca="1">RANDBETWEEN(1,14)</f>
        <v>10</v>
      </c>
      <c r="L27" t="str">
        <f ca="1">VLOOKUP(K27,$AB$4:$AC$17,2)</f>
        <v>Kolkata</v>
      </c>
      <c r="M27">
        <f ca="1">J27*RANDBETWEEN(3,6)</f>
        <v>136248</v>
      </c>
      <c r="N27">
        <f ca="1">RAND()*M27</f>
        <v>23789.107035706475</v>
      </c>
      <c r="O27">
        <f ca="1">I27*RAND()*J27</f>
        <v>20480.856116018305</v>
      </c>
      <c r="P27">
        <f ca="1">RANDBETWEEN(0,O27)</f>
        <v>15508</v>
      </c>
      <c r="Q27">
        <f ca="1">RAND()*J27*2</f>
        <v>76270.982201245075</v>
      </c>
      <c r="R27">
        <f ca="1">RAND()*J27*1.5</f>
        <v>22989.264688346731</v>
      </c>
      <c r="S27">
        <f ca="1">M27+O27+R27</f>
        <v>179718.12080436505</v>
      </c>
      <c r="T27">
        <f ca="1">N27+P27+Q27</f>
        <v>115568.08923695155</v>
      </c>
      <c r="U27">
        <f t="shared" ca="1" si="21"/>
        <v>64150.031567413505</v>
      </c>
      <c r="AF27" s="2">
        <f ca="1">IF(Table1[[#This Row],[Gender]]="Women",1,0)</f>
        <v>1</v>
      </c>
      <c r="AG27">
        <f ca="1">IF(Table1[[#This Row],[Gender]]="Men",1,0)</f>
        <v>0</v>
      </c>
      <c r="AI27" s="1"/>
      <c r="AK27" s="2">
        <f ca="1">IF(Table1[[#This Row],[Field of Work]]="IT",1,0)</f>
        <v>0</v>
      </c>
      <c r="AL27">
        <f ca="1">IF(Table1[[#This Row],[Field of Work]]="Agriculture",1,0)</f>
        <v>0</v>
      </c>
      <c r="AM27">
        <f ca="1">IF(Table1[[#This Row],[Field of Work]]="Construction",1,0)</f>
        <v>0</v>
      </c>
      <c r="AN27">
        <f ca="1">IF(Table1[[#This Row],[Field of Work]]="Healthcare",1,0)</f>
        <v>0</v>
      </c>
      <c r="AO27">
        <f ca="1">IF(Table1[[#This Row],[Field of Work]]="General Work",1,0)</f>
        <v>1</v>
      </c>
      <c r="AP27">
        <f ca="1">IF(Table1[[#This Row],[Field of Work]]="Teaching",1,0)</f>
        <v>0</v>
      </c>
      <c r="AV27" s="1"/>
      <c r="AX27" s="2">
        <f ca="1">Table1[[#This Row],[Car Value]]/Table1[[#This Row],[Cars]]</f>
        <v>20480.856116018305</v>
      </c>
      <c r="AY27" s="1"/>
      <c r="AZ27" s="2">
        <f ca="1">IF(Table1[[#This Row],[Value of debts ]]&gt;$BA$3,1,0)</f>
        <v>1</v>
      </c>
      <c r="BA27" s="1"/>
      <c r="BB27" s="1"/>
      <c r="BC27" s="15">
        <f ca="1">Table1[[#This Row],[Mortage Left]]/Table1[[#This Row],[Value of House]]</f>
        <v>0.17460151367878041</v>
      </c>
      <c r="BD27">
        <f t="shared" ca="1" si="22"/>
        <v>1</v>
      </c>
      <c r="BF27" s="1"/>
      <c r="BH27">
        <f ca="1">IF(Table1[[#This Row],[Area]]="Patna",Table1[[#This Row],[Income]],0)</f>
        <v>0</v>
      </c>
      <c r="BI27">
        <f ca="1">IF(Table1[[#This Row],[Area]]="Bangalore",Table1[[#This Row],[Income]],0)</f>
        <v>0</v>
      </c>
      <c r="BJ27">
        <f ca="1">IF(Table1[[#This Row],[Area]]="Lucknow",Table1[[#This Row],[Income]],0)</f>
        <v>0</v>
      </c>
      <c r="BK27">
        <f ca="1">IF(Table1[[#This Row],[Area]]="Hyderabad",Table1[[#This Row],[Income]],0)</f>
        <v>0</v>
      </c>
      <c r="BL27">
        <f ca="1">IF(Table1[[#This Row],[Area]]="Udaipur",Table1[[#This Row],[Income]],0)</f>
        <v>0</v>
      </c>
      <c r="BM27">
        <f ca="1">IF(Table1[[#This Row],[Area]]="Pune",Table1[[#This Row],[Income]],0)</f>
        <v>0</v>
      </c>
      <c r="BN27">
        <f ca="1">IF(Table1[[#This Row],[Area]]="Kolkata",Table1[[#This Row],[Income]],0)</f>
        <v>45416</v>
      </c>
      <c r="BO27">
        <f ca="1">IF(Table1[[#This Row],[Area]]="Ranchi",Table1[[#This Row],[Income]],0)</f>
        <v>0</v>
      </c>
      <c r="BP27">
        <f ca="1">IF(Table1[[#This Row],[Area]]="Dhanbad",Table1[[#This Row],[Income]],0)</f>
        <v>0</v>
      </c>
      <c r="BQ27">
        <f ca="1">IF(Table1[[#This Row],[Area]]="Agra",Table1[[#This Row],[Income]],0)</f>
        <v>0</v>
      </c>
      <c r="BR27">
        <f ca="1">IF(Table1[[#This Row],[Area]]="Mumbai",Table1[[#This Row],[Income]],0)</f>
        <v>0</v>
      </c>
      <c r="BS27">
        <f ca="1">IF(Table1[[#This Row],[Area]]="Srinagar",Table1[[#This Row],[Income]],0)</f>
        <v>0</v>
      </c>
      <c r="BT27">
        <f ca="1">IF(Table1[[#This Row],[Area]]="Delhi",Table1[[#This Row],[Income]],0)</f>
        <v>0</v>
      </c>
      <c r="BU27">
        <f ca="1">IF(Table1[[#This Row],[Area]]="Jaipur",Table1[[#This Row],[Income]],0)</f>
        <v>0</v>
      </c>
      <c r="BW27">
        <f ca="1">IF(Table1[[#This Row],[Field of Work]]="IT",Table1[[#This Row],[Income]],0)</f>
        <v>0</v>
      </c>
      <c r="BX27">
        <f ca="1">IF(Table1[[#This Row],[Field of Work]]="Healthcare",Table1[[#This Row],[Income]],0)</f>
        <v>0</v>
      </c>
      <c r="BY27">
        <f ca="1">IF(Table1[[#This Row],[Field of Work]]="Agriculture",Table1[[#This Row],[Income]],0)</f>
        <v>0</v>
      </c>
      <c r="BZ27">
        <f ca="1">IF(Table1[[#This Row],[Field of Work]]="Teaching",Table1[[#This Row],[Income]],0)</f>
        <v>0</v>
      </c>
      <c r="CA27">
        <f ca="1">IF(Table1[[#This Row],[Field of Work]]="General Work",Table1[[#This Row],[Income]],0)</f>
        <v>45416</v>
      </c>
      <c r="CB27">
        <f ca="1">IF(Table1[[#This Row],[Field of Work]]="Construction",Table1[[#This Row],[Income]],0)</f>
        <v>0</v>
      </c>
      <c r="CD27" s="2">
        <f ca="1">IF(Table1[[#This Row],[Value of debts ]]&gt;Table1[[#This Row],[Income]],1,0)</f>
        <v>1</v>
      </c>
      <c r="CE27" s="1"/>
      <c r="CG27">
        <f ca="1">IF(Table1[[#This Row],[Net worth of person]]&gt;$CH$3,Table1[[#This Row],[Age]],0)</f>
        <v>36</v>
      </c>
    </row>
    <row r="28" spans="1:85" x14ac:dyDescent="0.3">
      <c r="A28">
        <f t="shared" ref="A28:A91" ca="1" si="23">RANDBETWEEN(1,2)</f>
        <v>1</v>
      </c>
      <c r="B28" t="str">
        <f t="shared" ref="B28:B91" ca="1" si="24">IF(A28=1,"Women", "Men")</f>
        <v>Women</v>
      </c>
      <c r="C28">
        <f t="shared" ref="C28:C91" ca="1" si="25">RANDBETWEEN(20,40)</f>
        <v>23</v>
      </c>
      <c r="D28">
        <f t="shared" ref="D28:D91" ca="1" si="26">RANDBETWEEN(1,6)</f>
        <v>4</v>
      </c>
      <c r="E28" t="str">
        <f t="shared" ref="E28:E91" ca="1" si="27">VLOOKUP(D28,$V$4:$W$9,2)</f>
        <v>Teaching</v>
      </c>
      <c r="F28">
        <f t="shared" ref="F28:F91" ca="1" si="28">RANDBETWEEN(1,5)</f>
        <v>3</v>
      </c>
      <c r="G28" t="str">
        <f t="shared" ref="G28:G91" ca="1" si="29">VLOOKUP(F28,$Y$4:$Z$8,2)</f>
        <v>Bachelors</v>
      </c>
      <c r="H28">
        <f t="shared" ref="H28:H91" ca="1" si="30">RANDBETWEEN(0,4)</f>
        <v>1</v>
      </c>
      <c r="I28">
        <f t="shared" ref="I28:I91" ca="1" si="31">RANDBETWEEN(1,3)</f>
        <v>2</v>
      </c>
      <c r="J28">
        <f t="shared" ref="J28:J91" ca="1" si="32">RANDBETWEEN(25000,90000)</f>
        <v>44918</v>
      </c>
      <c r="K28">
        <f t="shared" ref="K28:K91" ca="1" si="33">RANDBETWEEN(1,14)</f>
        <v>3</v>
      </c>
      <c r="L28" t="str">
        <f t="shared" ref="L28:L91" ca="1" si="34">VLOOKUP(K28,$AB$4:$AC$17,2)</f>
        <v>Lucknow</v>
      </c>
      <c r="M28">
        <f t="shared" ref="M28:M91" ca="1" si="35">J28*RANDBETWEEN(3,6)</f>
        <v>134754</v>
      </c>
      <c r="N28">
        <f t="shared" ref="N28:N91" ca="1" si="36">RAND()*M28</f>
        <v>87631.430981274636</v>
      </c>
      <c r="O28">
        <f t="shared" ref="O28:O91" ca="1" si="37">I28*RAND()*J28</f>
        <v>29649.065093152854</v>
      </c>
      <c r="P28">
        <f t="shared" ref="P28:P91" ca="1" si="38">RANDBETWEEN(0,O28)</f>
        <v>23271</v>
      </c>
      <c r="Q28">
        <f t="shared" ref="Q28:Q91" ca="1" si="39">RAND()*J28*2</f>
        <v>5291.4211916184022</v>
      </c>
      <c r="R28">
        <f t="shared" ref="R28:R91" ca="1" si="40">RAND()*J28*1.5</f>
        <v>44761.617007291687</v>
      </c>
      <c r="S28">
        <f t="shared" ref="S28:S91" ca="1" si="41">M28+O28+R28</f>
        <v>209164.68210044457</v>
      </c>
      <c r="T28">
        <f t="shared" ref="T28:T91" ca="1" si="42">N28+P28+Q28</f>
        <v>116193.85217289304</v>
      </c>
      <c r="U28">
        <f t="shared" ca="1" si="21"/>
        <v>92970.829927551531</v>
      </c>
      <c r="AF28" s="2">
        <f ca="1">IF(Table1[[#This Row],[Gender]]="Women",1,0)</f>
        <v>1</v>
      </c>
      <c r="AG28">
        <f ca="1">IF(Table1[[#This Row],[Gender]]="Men",1,0)</f>
        <v>0</v>
      </c>
      <c r="AI28" s="1"/>
      <c r="AK28" s="2">
        <f ca="1">IF(Table1[[#This Row],[Field of Work]]="IT",1,0)</f>
        <v>0</v>
      </c>
      <c r="AL28">
        <f ca="1">IF(Table1[[#This Row],[Field of Work]]="Agriculture",1,0)</f>
        <v>0</v>
      </c>
      <c r="AM28">
        <f ca="1">IF(Table1[[#This Row],[Field of Work]]="Construction",1,0)</f>
        <v>0</v>
      </c>
      <c r="AN28">
        <f ca="1">IF(Table1[[#This Row],[Field of Work]]="Healthcare",1,0)</f>
        <v>0</v>
      </c>
      <c r="AO28">
        <f ca="1">IF(Table1[[#This Row],[Field of Work]]="General Work",1,0)</f>
        <v>0</v>
      </c>
      <c r="AP28">
        <f ca="1">IF(Table1[[#This Row],[Field of Work]]="Teaching",1,0)</f>
        <v>1</v>
      </c>
      <c r="AV28" s="1"/>
      <c r="AX28" s="2">
        <f ca="1">Table1[[#This Row],[Car Value]]/Table1[[#This Row],[Cars]]</f>
        <v>14824.532546576427</v>
      </c>
      <c r="AY28" s="1"/>
      <c r="AZ28" s="2">
        <f ca="1">IF(Table1[[#This Row],[Value of debts ]]&gt;$BA$3,1,0)</f>
        <v>1</v>
      </c>
      <c r="BA28" s="1"/>
      <c r="BB28" s="1"/>
      <c r="BC28" s="15">
        <f ca="1">Table1[[#This Row],[Mortage Left]]/Table1[[#This Row],[Value of House]]</f>
        <v>0.65030671431849618</v>
      </c>
      <c r="BD28">
        <f t="shared" ca="1" si="22"/>
        <v>0</v>
      </c>
      <c r="BF28" s="1"/>
      <c r="BH28">
        <f ca="1">IF(Table1[[#This Row],[Area]]="Patna",Table1[[#This Row],[Income]],0)</f>
        <v>0</v>
      </c>
      <c r="BI28">
        <f ca="1">IF(Table1[[#This Row],[Area]]="Bangalore",Table1[[#This Row],[Income]],0)</f>
        <v>0</v>
      </c>
      <c r="BJ28">
        <f ca="1">IF(Table1[[#This Row],[Area]]="Lucknow",Table1[[#This Row],[Income]],0)</f>
        <v>44918</v>
      </c>
      <c r="BK28">
        <f ca="1">IF(Table1[[#This Row],[Area]]="Hyderabad",Table1[[#This Row],[Income]],0)</f>
        <v>0</v>
      </c>
      <c r="BL28">
        <f ca="1">IF(Table1[[#This Row],[Area]]="Udaipur",Table1[[#This Row],[Income]],0)</f>
        <v>0</v>
      </c>
      <c r="BM28">
        <f ca="1">IF(Table1[[#This Row],[Area]]="Pune",Table1[[#This Row],[Income]],0)</f>
        <v>0</v>
      </c>
      <c r="BN28">
        <f ca="1">IF(Table1[[#This Row],[Area]]="Kolkata",Table1[[#This Row],[Income]],0)</f>
        <v>0</v>
      </c>
      <c r="BO28">
        <f ca="1">IF(Table1[[#This Row],[Area]]="Ranchi",Table1[[#This Row],[Income]],0)</f>
        <v>0</v>
      </c>
      <c r="BP28">
        <f ca="1">IF(Table1[[#This Row],[Area]]="Dhanbad",Table1[[#This Row],[Income]],0)</f>
        <v>0</v>
      </c>
      <c r="BQ28">
        <f ca="1">IF(Table1[[#This Row],[Area]]="Agra",Table1[[#This Row],[Income]],0)</f>
        <v>0</v>
      </c>
      <c r="BR28">
        <f ca="1">IF(Table1[[#This Row],[Area]]="Mumbai",Table1[[#This Row],[Income]],0)</f>
        <v>0</v>
      </c>
      <c r="BS28">
        <f ca="1">IF(Table1[[#This Row],[Area]]="Srinagar",Table1[[#This Row],[Income]],0)</f>
        <v>0</v>
      </c>
      <c r="BT28">
        <f ca="1">IF(Table1[[#This Row],[Area]]="Delhi",Table1[[#This Row],[Income]],0)</f>
        <v>0</v>
      </c>
      <c r="BU28">
        <f ca="1">IF(Table1[[#This Row],[Area]]="Jaipur",Table1[[#This Row],[Income]],0)</f>
        <v>0</v>
      </c>
      <c r="BW28">
        <f ca="1">IF(Table1[[#This Row],[Field of Work]]="IT",Table1[[#This Row],[Income]],0)</f>
        <v>0</v>
      </c>
      <c r="BX28">
        <f ca="1">IF(Table1[[#This Row],[Field of Work]]="Healthcare",Table1[[#This Row],[Income]],0)</f>
        <v>0</v>
      </c>
      <c r="BY28">
        <f ca="1">IF(Table1[[#This Row],[Field of Work]]="Agriculture",Table1[[#This Row],[Income]],0)</f>
        <v>0</v>
      </c>
      <c r="BZ28">
        <f ca="1">IF(Table1[[#This Row],[Field of Work]]="Teaching",Table1[[#This Row],[Income]],0)</f>
        <v>44918</v>
      </c>
      <c r="CA28">
        <f ca="1">IF(Table1[[#This Row],[Field of Work]]="General Work",Table1[[#This Row],[Income]],0)</f>
        <v>0</v>
      </c>
      <c r="CB28">
        <f ca="1">IF(Table1[[#This Row],[Field of Work]]="Construction",Table1[[#This Row],[Income]],0)</f>
        <v>0</v>
      </c>
      <c r="CD28" s="2">
        <f ca="1">IF(Table1[[#This Row],[Value of debts ]]&gt;Table1[[#This Row],[Income]],1,0)</f>
        <v>1</v>
      </c>
      <c r="CE28" s="1"/>
      <c r="CG28">
        <f ca="1">IF(Table1[[#This Row],[Net worth of person]]&gt;$CH$3,Table1[[#This Row],[Age]],0)</f>
        <v>23</v>
      </c>
    </row>
    <row r="29" spans="1:85" x14ac:dyDescent="0.3">
      <c r="A29">
        <f t="shared" ca="1" si="23"/>
        <v>2</v>
      </c>
      <c r="B29" t="str">
        <f t="shared" ca="1" si="24"/>
        <v>Men</v>
      </c>
      <c r="C29">
        <f t="shared" ca="1" si="25"/>
        <v>28</v>
      </c>
      <c r="D29">
        <f t="shared" ca="1" si="26"/>
        <v>6</v>
      </c>
      <c r="E29" t="str">
        <f t="shared" ca="1" si="27"/>
        <v>General Work</v>
      </c>
      <c r="F29">
        <f t="shared" ca="1" si="28"/>
        <v>3</v>
      </c>
      <c r="G29" t="str">
        <f t="shared" ca="1" si="29"/>
        <v>Bachelors</v>
      </c>
      <c r="H29">
        <f t="shared" ca="1" si="30"/>
        <v>4</v>
      </c>
      <c r="I29">
        <f t="shared" ca="1" si="31"/>
        <v>3</v>
      </c>
      <c r="J29">
        <f t="shared" ca="1" si="32"/>
        <v>88733</v>
      </c>
      <c r="K29">
        <f t="shared" ca="1" si="33"/>
        <v>9</v>
      </c>
      <c r="L29" t="str">
        <f t="shared" ca="1" si="34"/>
        <v>Pune</v>
      </c>
      <c r="M29">
        <f t="shared" ca="1" si="35"/>
        <v>443665</v>
      </c>
      <c r="N29">
        <f t="shared" ca="1" si="36"/>
        <v>371365.14974466152</v>
      </c>
      <c r="O29">
        <f t="shared" ca="1" si="37"/>
        <v>195814.11242874787</v>
      </c>
      <c r="P29">
        <f t="shared" ca="1" si="38"/>
        <v>138206</v>
      </c>
      <c r="Q29">
        <f t="shared" ca="1" si="39"/>
        <v>73705.915533362029</v>
      </c>
      <c r="R29">
        <f t="shared" ca="1" si="40"/>
        <v>69195.298241516735</v>
      </c>
      <c r="S29">
        <f t="shared" ca="1" si="41"/>
        <v>708674.41067026451</v>
      </c>
      <c r="T29">
        <f t="shared" ca="1" si="42"/>
        <v>583277.0652780236</v>
      </c>
      <c r="U29">
        <f t="shared" ref="U29:U92" ca="1" si="43">S29-T29</f>
        <v>125397.34539224091</v>
      </c>
      <c r="AF29" s="2">
        <f ca="1">IF(Table1[[#This Row],[Gender]]="Women",1,0)</f>
        <v>0</v>
      </c>
      <c r="AG29">
        <f ca="1">IF(Table1[[#This Row],[Gender]]="Men",1,0)</f>
        <v>1</v>
      </c>
      <c r="AI29" s="1"/>
      <c r="AK29" s="2">
        <f ca="1">IF(Table1[[#This Row],[Field of Work]]="IT",1,0)</f>
        <v>0</v>
      </c>
      <c r="AL29">
        <f ca="1">IF(Table1[[#This Row],[Field of Work]]="Agriculture",1,0)</f>
        <v>0</v>
      </c>
      <c r="AM29">
        <f ca="1">IF(Table1[[#This Row],[Field of Work]]="Construction",1,0)</f>
        <v>0</v>
      </c>
      <c r="AN29">
        <f ca="1">IF(Table1[[#This Row],[Field of Work]]="Healthcare",1,0)</f>
        <v>0</v>
      </c>
      <c r="AO29">
        <f ca="1">IF(Table1[[#This Row],[Field of Work]]="General Work",1,0)</f>
        <v>1</v>
      </c>
      <c r="AP29">
        <f ca="1">IF(Table1[[#This Row],[Field of Work]]="Teaching",1,0)</f>
        <v>0</v>
      </c>
      <c r="AV29" s="1"/>
      <c r="AX29" s="2">
        <f ca="1">Table1[[#This Row],[Car Value]]/Table1[[#This Row],[Cars]]</f>
        <v>65271.370809582622</v>
      </c>
      <c r="AY29" s="1"/>
      <c r="AZ29" s="2">
        <f ca="1">IF(Table1[[#This Row],[Value of debts ]]&gt;$BA$3,1,0)</f>
        <v>1</v>
      </c>
      <c r="BA29" s="1"/>
      <c r="BB29" s="1"/>
      <c r="BC29" s="15">
        <f ca="1">Table1[[#This Row],[Mortage Left]]/Table1[[#This Row],[Value of House]]</f>
        <v>0.8370395450275806</v>
      </c>
      <c r="BD29">
        <f t="shared" ca="1" si="22"/>
        <v>0</v>
      </c>
      <c r="BF29" s="1"/>
      <c r="BH29">
        <f ca="1">IF(Table1[[#This Row],[Area]]="Patna",Table1[[#This Row],[Income]],0)</f>
        <v>0</v>
      </c>
      <c r="BI29">
        <f ca="1">IF(Table1[[#This Row],[Area]]="Bangalore",Table1[[#This Row],[Income]],0)</f>
        <v>0</v>
      </c>
      <c r="BJ29">
        <f ca="1">IF(Table1[[#This Row],[Area]]="Lucknow",Table1[[#This Row],[Income]],0)</f>
        <v>0</v>
      </c>
      <c r="BK29">
        <f ca="1">IF(Table1[[#This Row],[Area]]="Hyderabad",Table1[[#This Row],[Income]],0)</f>
        <v>0</v>
      </c>
      <c r="BL29">
        <f ca="1">IF(Table1[[#This Row],[Area]]="Udaipur",Table1[[#This Row],[Income]],0)</f>
        <v>0</v>
      </c>
      <c r="BM29">
        <f ca="1">IF(Table1[[#This Row],[Area]]="Pune",Table1[[#This Row],[Income]],0)</f>
        <v>88733</v>
      </c>
      <c r="BN29">
        <f ca="1">IF(Table1[[#This Row],[Area]]="Kolkata",Table1[[#This Row],[Income]],0)</f>
        <v>0</v>
      </c>
      <c r="BO29">
        <f ca="1">IF(Table1[[#This Row],[Area]]="Ranchi",Table1[[#This Row],[Income]],0)</f>
        <v>0</v>
      </c>
      <c r="BP29">
        <f ca="1">IF(Table1[[#This Row],[Area]]="Dhanbad",Table1[[#This Row],[Income]],0)</f>
        <v>0</v>
      </c>
      <c r="BQ29">
        <f ca="1">IF(Table1[[#This Row],[Area]]="Agra",Table1[[#This Row],[Income]],0)</f>
        <v>0</v>
      </c>
      <c r="BR29">
        <f ca="1">IF(Table1[[#This Row],[Area]]="Mumbai",Table1[[#This Row],[Income]],0)</f>
        <v>0</v>
      </c>
      <c r="BS29">
        <f ca="1">IF(Table1[[#This Row],[Area]]="Srinagar",Table1[[#This Row],[Income]],0)</f>
        <v>0</v>
      </c>
      <c r="BT29">
        <f ca="1">IF(Table1[[#This Row],[Area]]="Delhi",Table1[[#This Row],[Income]],0)</f>
        <v>0</v>
      </c>
      <c r="BU29">
        <f ca="1">IF(Table1[[#This Row],[Area]]="Jaipur",Table1[[#This Row],[Income]],0)</f>
        <v>0</v>
      </c>
      <c r="BW29">
        <f ca="1">IF(Table1[[#This Row],[Field of Work]]="IT",Table1[[#This Row],[Income]],0)</f>
        <v>0</v>
      </c>
      <c r="BX29">
        <f ca="1">IF(Table1[[#This Row],[Field of Work]]="Healthcare",Table1[[#This Row],[Income]],0)</f>
        <v>0</v>
      </c>
      <c r="BY29">
        <f ca="1">IF(Table1[[#This Row],[Field of Work]]="Agriculture",Table1[[#This Row],[Income]],0)</f>
        <v>0</v>
      </c>
      <c r="BZ29">
        <f ca="1">IF(Table1[[#This Row],[Field of Work]]="Teaching",Table1[[#This Row],[Income]],0)</f>
        <v>0</v>
      </c>
      <c r="CA29">
        <f ca="1">IF(Table1[[#This Row],[Field of Work]]="General Work",Table1[[#This Row],[Income]],0)</f>
        <v>88733</v>
      </c>
      <c r="CB29">
        <f ca="1">IF(Table1[[#This Row],[Field of Work]]="Construction",Table1[[#This Row],[Income]],0)</f>
        <v>0</v>
      </c>
      <c r="CD29" s="2">
        <f ca="1">IF(Table1[[#This Row],[Value of debts ]]&gt;Table1[[#This Row],[Income]],1,0)</f>
        <v>1</v>
      </c>
      <c r="CE29" s="1"/>
      <c r="CG29">
        <f ca="1">IF(Table1[[#This Row],[Net worth of person]]&gt;$CH$3,Table1[[#This Row],[Age]],0)</f>
        <v>28</v>
      </c>
    </row>
    <row r="30" spans="1:85" x14ac:dyDescent="0.3">
      <c r="A30">
        <f t="shared" ca="1" si="23"/>
        <v>1</v>
      </c>
      <c r="B30" t="str">
        <f t="shared" ca="1" si="24"/>
        <v>Women</v>
      </c>
      <c r="C30">
        <f t="shared" ca="1" si="25"/>
        <v>38</v>
      </c>
      <c r="D30">
        <f t="shared" ca="1" si="26"/>
        <v>4</v>
      </c>
      <c r="E30" t="str">
        <f t="shared" ca="1" si="27"/>
        <v>Teaching</v>
      </c>
      <c r="F30">
        <f t="shared" ca="1" si="28"/>
        <v>3</v>
      </c>
      <c r="G30" t="str">
        <f t="shared" ca="1" si="29"/>
        <v>Bachelors</v>
      </c>
      <c r="H30">
        <f t="shared" ca="1" si="30"/>
        <v>1</v>
      </c>
      <c r="I30">
        <f t="shared" ca="1" si="31"/>
        <v>2</v>
      </c>
      <c r="J30">
        <f t="shared" ca="1" si="32"/>
        <v>39359</v>
      </c>
      <c r="K30">
        <f t="shared" ca="1" si="33"/>
        <v>5</v>
      </c>
      <c r="L30" t="str">
        <f t="shared" ca="1" si="34"/>
        <v>Udaipur</v>
      </c>
      <c r="M30">
        <f t="shared" ca="1" si="35"/>
        <v>157436</v>
      </c>
      <c r="N30">
        <f t="shared" ca="1" si="36"/>
        <v>150356.41818944438</v>
      </c>
      <c r="O30">
        <f t="shared" ca="1" si="37"/>
        <v>20127.763626688913</v>
      </c>
      <c r="P30">
        <f t="shared" ca="1" si="38"/>
        <v>8890</v>
      </c>
      <c r="Q30">
        <f t="shared" ca="1" si="39"/>
        <v>25268.433347273334</v>
      </c>
      <c r="R30">
        <f t="shared" ca="1" si="40"/>
        <v>246.77907587414134</v>
      </c>
      <c r="S30">
        <f t="shared" ca="1" si="41"/>
        <v>177810.54270256305</v>
      </c>
      <c r="T30">
        <f t="shared" ca="1" si="42"/>
        <v>184514.8515367177</v>
      </c>
      <c r="U30">
        <f t="shared" ca="1" si="43"/>
        <v>-6704.3088341546536</v>
      </c>
      <c r="AF30" s="2">
        <f ca="1">IF(Table1[[#This Row],[Gender]]="Women",1,0)</f>
        <v>1</v>
      </c>
      <c r="AG30">
        <f ca="1">IF(Table1[[#This Row],[Gender]]="Men",1,0)</f>
        <v>0</v>
      </c>
      <c r="AI30" s="1"/>
      <c r="AK30" s="2">
        <f ca="1">IF(Table1[[#This Row],[Field of Work]]="IT",1,0)</f>
        <v>0</v>
      </c>
      <c r="AL30">
        <f ca="1">IF(Table1[[#This Row],[Field of Work]]="Agriculture",1,0)</f>
        <v>0</v>
      </c>
      <c r="AM30">
        <f ca="1">IF(Table1[[#This Row],[Field of Work]]="Construction",1,0)</f>
        <v>0</v>
      </c>
      <c r="AN30">
        <f ca="1">IF(Table1[[#This Row],[Field of Work]]="Healthcare",1,0)</f>
        <v>0</v>
      </c>
      <c r="AO30">
        <f ca="1">IF(Table1[[#This Row],[Field of Work]]="General Work",1,0)</f>
        <v>0</v>
      </c>
      <c r="AP30">
        <f ca="1">IF(Table1[[#This Row],[Field of Work]]="Teaching",1,0)</f>
        <v>1</v>
      </c>
      <c r="AV30" s="1"/>
      <c r="AX30" s="2">
        <f ca="1">Table1[[#This Row],[Car Value]]/Table1[[#This Row],[Cars]]</f>
        <v>10063.881813344457</v>
      </c>
      <c r="AY30" s="1"/>
      <c r="AZ30" s="2">
        <f ca="1">IF(Table1[[#This Row],[Value of debts ]]&gt;$BA$3,1,0)</f>
        <v>1</v>
      </c>
      <c r="BA30" s="1"/>
      <c r="BB30" s="1"/>
      <c r="BC30" s="15">
        <f ca="1">Table1[[#This Row],[Mortage Left]]/Table1[[#This Row],[Value of House]]</f>
        <v>0.95503200150819623</v>
      </c>
      <c r="BD30">
        <f t="shared" ca="1" si="22"/>
        <v>0</v>
      </c>
      <c r="BF30" s="1"/>
      <c r="BH30">
        <f ca="1">IF(Table1[[#This Row],[Area]]="Patna",Table1[[#This Row],[Income]],0)</f>
        <v>0</v>
      </c>
      <c r="BI30">
        <f ca="1">IF(Table1[[#This Row],[Area]]="Bangalore",Table1[[#This Row],[Income]],0)</f>
        <v>0</v>
      </c>
      <c r="BJ30">
        <f ca="1">IF(Table1[[#This Row],[Area]]="Lucknow",Table1[[#This Row],[Income]],0)</f>
        <v>0</v>
      </c>
      <c r="BK30">
        <f ca="1">IF(Table1[[#This Row],[Area]]="Hyderabad",Table1[[#This Row],[Income]],0)</f>
        <v>0</v>
      </c>
      <c r="BL30">
        <f ca="1">IF(Table1[[#This Row],[Area]]="Udaipur",Table1[[#This Row],[Income]],0)</f>
        <v>39359</v>
      </c>
      <c r="BM30">
        <f ca="1">IF(Table1[[#This Row],[Area]]="Pune",Table1[[#This Row],[Income]],0)</f>
        <v>0</v>
      </c>
      <c r="BN30">
        <f ca="1">IF(Table1[[#This Row],[Area]]="Kolkata",Table1[[#This Row],[Income]],0)</f>
        <v>0</v>
      </c>
      <c r="BO30">
        <f ca="1">IF(Table1[[#This Row],[Area]]="Ranchi",Table1[[#This Row],[Income]],0)</f>
        <v>0</v>
      </c>
      <c r="BP30">
        <f ca="1">IF(Table1[[#This Row],[Area]]="Dhanbad",Table1[[#This Row],[Income]],0)</f>
        <v>0</v>
      </c>
      <c r="BQ30">
        <f ca="1">IF(Table1[[#This Row],[Area]]="Agra",Table1[[#This Row],[Income]],0)</f>
        <v>0</v>
      </c>
      <c r="BR30">
        <f ca="1">IF(Table1[[#This Row],[Area]]="Mumbai",Table1[[#This Row],[Income]],0)</f>
        <v>0</v>
      </c>
      <c r="BS30">
        <f ca="1">IF(Table1[[#This Row],[Area]]="Srinagar",Table1[[#This Row],[Income]],0)</f>
        <v>0</v>
      </c>
      <c r="BT30">
        <f ca="1">IF(Table1[[#This Row],[Area]]="Delhi",Table1[[#This Row],[Income]],0)</f>
        <v>0</v>
      </c>
      <c r="BU30">
        <f ca="1">IF(Table1[[#This Row],[Area]]="Jaipur",Table1[[#This Row],[Income]],0)</f>
        <v>0</v>
      </c>
      <c r="BW30">
        <f ca="1">IF(Table1[[#This Row],[Field of Work]]="IT",Table1[[#This Row],[Income]],0)</f>
        <v>0</v>
      </c>
      <c r="BX30">
        <f ca="1">IF(Table1[[#This Row],[Field of Work]]="Healthcare",Table1[[#This Row],[Income]],0)</f>
        <v>0</v>
      </c>
      <c r="BY30">
        <f ca="1">IF(Table1[[#This Row],[Field of Work]]="Agriculture",Table1[[#This Row],[Income]],0)</f>
        <v>0</v>
      </c>
      <c r="BZ30">
        <f ca="1">IF(Table1[[#This Row],[Field of Work]]="Teaching",Table1[[#This Row],[Income]],0)</f>
        <v>39359</v>
      </c>
      <c r="CA30">
        <f ca="1">IF(Table1[[#This Row],[Field of Work]]="General Work",Table1[[#This Row],[Income]],0)</f>
        <v>0</v>
      </c>
      <c r="CB30">
        <f ca="1">IF(Table1[[#This Row],[Field of Work]]="Construction",Table1[[#This Row],[Income]],0)</f>
        <v>0</v>
      </c>
      <c r="CD30" s="2">
        <f ca="1">IF(Table1[[#This Row],[Value of debts ]]&gt;Table1[[#This Row],[Income]],1,0)</f>
        <v>1</v>
      </c>
      <c r="CE30" s="1"/>
      <c r="CG30">
        <f ca="1">IF(Table1[[#This Row],[Net worth of person]]&gt;$CH$3,Table1[[#This Row],[Age]],0)</f>
        <v>0</v>
      </c>
    </row>
    <row r="31" spans="1:85" x14ac:dyDescent="0.3">
      <c r="A31">
        <f t="shared" ca="1" si="23"/>
        <v>2</v>
      </c>
      <c r="B31" t="str">
        <f t="shared" ca="1" si="24"/>
        <v>Men</v>
      </c>
      <c r="C31">
        <f t="shared" ca="1" si="25"/>
        <v>29</v>
      </c>
      <c r="D31">
        <f t="shared" ca="1" si="26"/>
        <v>2</v>
      </c>
      <c r="E31" t="str">
        <f t="shared" ca="1" si="27"/>
        <v>Construction</v>
      </c>
      <c r="F31">
        <f t="shared" ca="1" si="28"/>
        <v>4</v>
      </c>
      <c r="G31" t="str">
        <f t="shared" ca="1" si="29"/>
        <v>Masters</v>
      </c>
      <c r="H31">
        <f t="shared" ca="1" si="30"/>
        <v>0</v>
      </c>
      <c r="I31">
        <f t="shared" ca="1" si="31"/>
        <v>2</v>
      </c>
      <c r="J31">
        <f t="shared" ca="1" si="32"/>
        <v>64116</v>
      </c>
      <c r="K31">
        <f t="shared" ca="1" si="33"/>
        <v>13</v>
      </c>
      <c r="L31" t="str">
        <f t="shared" ca="1" si="34"/>
        <v>Hyderabad</v>
      </c>
      <c r="M31">
        <f t="shared" ca="1" si="35"/>
        <v>384696</v>
      </c>
      <c r="N31">
        <f t="shared" ca="1" si="36"/>
        <v>48358.151726375567</v>
      </c>
      <c r="O31">
        <f t="shared" ca="1" si="37"/>
        <v>124535.62270290156</v>
      </c>
      <c r="P31">
        <f t="shared" ca="1" si="38"/>
        <v>34796</v>
      </c>
      <c r="Q31">
        <f t="shared" ca="1" si="39"/>
        <v>62790.76954436682</v>
      </c>
      <c r="R31">
        <f t="shared" ca="1" si="40"/>
        <v>26368.253085402441</v>
      </c>
      <c r="S31">
        <f t="shared" ca="1" si="41"/>
        <v>535599.87578830402</v>
      </c>
      <c r="T31">
        <f t="shared" ca="1" si="42"/>
        <v>145944.92127074237</v>
      </c>
      <c r="U31">
        <f t="shared" ca="1" si="43"/>
        <v>389654.95451756165</v>
      </c>
      <c r="AF31" s="2">
        <f ca="1">IF(Table1[[#This Row],[Gender]]="Women",1,0)</f>
        <v>0</v>
      </c>
      <c r="AG31">
        <f ca="1">IF(Table1[[#This Row],[Gender]]="Men",1,0)</f>
        <v>1</v>
      </c>
      <c r="AI31" s="1"/>
      <c r="AK31" s="2">
        <f ca="1">IF(Table1[[#This Row],[Field of Work]]="IT",1,0)</f>
        <v>0</v>
      </c>
      <c r="AL31">
        <f ca="1">IF(Table1[[#This Row],[Field of Work]]="Agriculture",1,0)</f>
        <v>0</v>
      </c>
      <c r="AM31">
        <f ca="1">IF(Table1[[#This Row],[Field of Work]]="Construction",1,0)</f>
        <v>1</v>
      </c>
      <c r="AN31">
        <f ca="1">IF(Table1[[#This Row],[Field of Work]]="Healthcare",1,0)</f>
        <v>0</v>
      </c>
      <c r="AO31">
        <f ca="1">IF(Table1[[#This Row],[Field of Work]]="General Work",1,0)</f>
        <v>0</v>
      </c>
      <c r="AP31">
        <f ca="1">IF(Table1[[#This Row],[Field of Work]]="Teaching",1,0)</f>
        <v>0</v>
      </c>
      <c r="AV31" s="1"/>
      <c r="AX31" s="2">
        <f ca="1">Table1[[#This Row],[Car Value]]/Table1[[#This Row],[Cars]]</f>
        <v>62267.811351450779</v>
      </c>
      <c r="AY31" s="1"/>
      <c r="AZ31" s="2">
        <f ca="1">IF(Table1[[#This Row],[Value of debts ]]&gt;$BA$3,1,0)</f>
        <v>1</v>
      </c>
      <c r="BA31" s="1"/>
      <c r="BB31" s="1"/>
      <c r="BC31" s="15">
        <f ca="1">Table1[[#This Row],[Mortage Left]]/Table1[[#This Row],[Value of House]]</f>
        <v>0.12570484675269711</v>
      </c>
      <c r="BD31">
        <f t="shared" ca="1" si="22"/>
        <v>1</v>
      </c>
      <c r="BF31" s="1"/>
      <c r="BH31">
        <f ca="1">IF(Table1[[#This Row],[Area]]="Patna",Table1[[#This Row],[Income]],0)</f>
        <v>0</v>
      </c>
      <c r="BI31">
        <f ca="1">IF(Table1[[#This Row],[Area]]="Bangalore",Table1[[#This Row],[Income]],0)</f>
        <v>0</v>
      </c>
      <c r="BJ31">
        <f ca="1">IF(Table1[[#This Row],[Area]]="Lucknow",Table1[[#This Row],[Income]],0)</f>
        <v>0</v>
      </c>
      <c r="BK31">
        <f ca="1">IF(Table1[[#This Row],[Area]]="Hyderabad",Table1[[#This Row],[Income]],0)</f>
        <v>64116</v>
      </c>
      <c r="BL31">
        <f ca="1">IF(Table1[[#This Row],[Area]]="Udaipur",Table1[[#This Row],[Income]],0)</f>
        <v>0</v>
      </c>
      <c r="BM31">
        <f ca="1">IF(Table1[[#This Row],[Area]]="Pune",Table1[[#This Row],[Income]],0)</f>
        <v>0</v>
      </c>
      <c r="BN31">
        <f ca="1">IF(Table1[[#This Row],[Area]]="Kolkata",Table1[[#This Row],[Income]],0)</f>
        <v>0</v>
      </c>
      <c r="BO31">
        <f ca="1">IF(Table1[[#This Row],[Area]]="Ranchi",Table1[[#This Row],[Income]],0)</f>
        <v>0</v>
      </c>
      <c r="BP31">
        <f ca="1">IF(Table1[[#This Row],[Area]]="Dhanbad",Table1[[#This Row],[Income]],0)</f>
        <v>0</v>
      </c>
      <c r="BQ31">
        <f ca="1">IF(Table1[[#This Row],[Area]]="Agra",Table1[[#This Row],[Income]],0)</f>
        <v>0</v>
      </c>
      <c r="BR31">
        <f ca="1">IF(Table1[[#This Row],[Area]]="Mumbai",Table1[[#This Row],[Income]],0)</f>
        <v>0</v>
      </c>
      <c r="BS31">
        <f ca="1">IF(Table1[[#This Row],[Area]]="Srinagar",Table1[[#This Row],[Income]],0)</f>
        <v>0</v>
      </c>
      <c r="BT31">
        <f ca="1">IF(Table1[[#This Row],[Area]]="Delhi",Table1[[#This Row],[Income]],0)</f>
        <v>0</v>
      </c>
      <c r="BU31">
        <f ca="1">IF(Table1[[#This Row],[Area]]="Jaipur",Table1[[#This Row],[Income]],0)</f>
        <v>0</v>
      </c>
      <c r="BW31">
        <f ca="1">IF(Table1[[#This Row],[Field of Work]]="IT",Table1[[#This Row],[Income]],0)</f>
        <v>0</v>
      </c>
      <c r="BX31">
        <f ca="1">IF(Table1[[#This Row],[Field of Work]]="Healthcare",Table1[[#This Row],[Income]],0)</f>
        <v>0</v>
      </c>
      <c r="BY31">
        <f ca="1">IF(Table1[[#This Row],[Field of Work]]="Agriculture",Table1[[#This Row],[Income]],0)</f>
        <v>0</v>
      </c>
      <c r="BZ31">
        <f ca="1">IF(Table1[[#This Row],[Field of Work]]="Teaching",Table1[[#This Row],[Income]],0)</f>
        <v>0</v>
      </c>
      <c r="CA31">
        <f ca="1">IF(Table1[[#This Row],[Field of Work]]="General Work",Table1[[#This Row],[Income]],0)</f>
        <v>0</v>
      </c>
      <c r="CB31">
        <f ca="1">IF(Table1[[#This Row],[Field of Work]]="Construction",Table1[[#This Row],[Income]],0)</f>
        <v>64116</v>
      </c>
      <c r="CD31" s="2">
        <f ca="1">IF(Table1[[#This Row],[Value of debts ]]&gt;Table1[[#This Row],[Income]],1,0)</f>
        <v>1</v>
      </c>
      <c r="CE31" s="1"/>
      <c r="CG31">
        <f ca="1">IF(Table1[[#This Row],[Net worth of person]]&gt;$CH$3,Table1[[#This Row],[Age]],0)</f>
        <v>29</v>
      </c>
    </row>
    <row r="32" spans="1:85" x14ac:dyDescent="0.3">
      <c r="A32">
        <f t="shared" ca="1" si="23"/>
        <v>2</v>
      </c>
      <c r="B32" t="str">
        <f t="shared" ca="1" si="24"/>
        <v>Men</v>
      </c>
      <c r="C32">
        <f t="shared" ca="1" si="25"/>
        <v>26</v>
      </c>
      <c r="D32">
        <f t="shared" ca="1" si="26"/>
        <v>4</v>
      </c>
      <c r="E32" t="str">
        <f t="shared" ca="1" si="27"/>
        <v>Teaching</v>
      </c>
      <c r="F32">
        <f t="shared" ca="1" si="28"/>
        <v>2</v>
      </c>
      <c r="G32" t="str">
        <f t="shared" ca="1" si="29"/>
        <v>12th</v>
      </c>
      <c r="H32">
        <f t="shared" ca="1" si="30"/>
        <v>2</v>
      </c>
      <c r="I32">
        <f t="shared" ca="1" si="31"/>
        <v>3</v>
      </c>
      <c r="J32">
        <f t="shared" ca="1" si="32"/>
        <v>70390</v>
      </c>
      <c r="K32">
        <f t="shared" ca="1" si="33"/>
        <v>9</v>
      </c>
      <c r="L32" t="str">
        <f t="shared" ca="1" si="34"/>
        <v>Pune</v>
      </c>
      <c r="M32">
        <f t="shared" ca="1" si="35"/>
        <v>211170</v>
      </c>
      <c r="N32">
        <f t="shared" ca="1" si="36"/>
        <v>197106.05132413964</v>
      </c>
      <c r="O32">
        <f t="shared" ca="1" si="37"/>
        <v>136153.53048762557</v>
      </c>
      <c r="P32">
        <f t="shared" ca="1" si="38"/>
        <v>42471</v>
      </c>
      <c r="Q32">
        <f t="shared" ca="1" si="39"/>
        <v>90358.938031886573</v>
      </c>
      <c r="R32">
        <f t="shared" ca="1" si="40"/>
        <v>103758.10737724751</v>
      </c>
      <c r="S32">
        <f t="shared" ca="1" si="41"/>
        <v>451081.63786487305</v>
      </c>
      <c r="T32">
        <f t="shared" ca="1" si="42"/>
        <v>329935.98935602623</v>
      </c>
      <c r="U32">
        <f t="shared" ca="1" si="43"/>
        <v>121145.64850884682</v>
      </c>
      <c r="AF32" s="2">
        <f ca="1">IF(Table1[[#This Row],[Gender]]="Women",1,0)</f>
        <v>0</v>
      </c>
      <c r="AG32">
        <f ca="1">IF(Table1[[#This Row],[Gender]]="Men",1,0)</f>
        <v>1</v>
      </c>
      <c r="AI32" s="1"/>
      <c r="AK32" s="2">
        <f ca="1">IF(Table1[[#This Row],[Field of Work]]="IT",1,0)</f>
        <v>0</v>
      </c>
      <c r="AL32">
        <f ca="1">IF(Table1[[#This Row],[Field of Work]]="Agriculture",1,0)</f>
        <v>0</v>
      </c>
      <c r="AM32">
        <f ca="1">IF(Table1[[#This Row],[Field of Work]]="Construction",1,0)</f>
        <v>0</v>
      </c>
      <c r="AN32">
        <f ca="1">IF(Table1[[#This Row],[Field of Work]]="Healthcare",1,0)</f>
        <v>0</v>
      </c>
      <c r="AO32">
        <f ca="1">IF(Table1[[#This Row],[Field of Work]]="General Work",1,0)</f>
        <v>0</v>
      </c>
      <c r="AP32">
        <f ca="1">IF(Table1[[#This Row],[Field of Work]]="Teaching",1,0)</f>
        <v>1</v>
      </c>
      <c r="AV32" s="1"/>
      <c r="AX32" s="2">
        <f ca="1">Table1[[#This Row],[Car Value]]/Table1[[#This Row],[Cars]]</f>
        <v>45384.510162541854</v>
      </c>
      <c r="AY32" s="1"/>
      <c r="AZ32" s="2">
        <f ca="1">IF(Table1[[#This Row],[Value of debts ]]&gt;$BA$3,1,0)</f>
        <v>1</v>
      </c>
      <c r="BA32" s="1"/>
      <c r="BB32" s="1"/>
      <c r="BC32" s="15">
        <f ca="1">Table1[[#This Row],[Mortage Left]]/Table1[[#This Row],[Value of House]]</f>
        <v>0.93339987367589927</v>
      </c>
      <c r="BD32">
        <f t="shared" ca="1" si="22"/>
        <v>0</v>
      </c>
      <c r="BF32" s="1"/>
      <c r="BH32">
        <f ca="1">IF(Table1[[#This Row],[Area]]="Patna",Table1[[#This Row],[Income]],0)</f>
        <v>0</v>
      </c>
      <c r="BI32">
        <f ca="1">IF(Table1[[#This Row],[Area]]="Bangalore",Table1[[#This Row],[Income]],0)</f>
        <v>0</v>
      </c>
      <c r="BJ32">
        <f ca="1">IF(Table1[[#This Row],[Area]]="Lucknow",Table1[[#This Row],[Income]],0)</f>
        <v>0</v>
      </c>
      <c r="BK32">
        <f ca="1">IF(Table1[[#This Row],[Area]]="Hyderabad",Table1[[#This Row],[Income]],0)</f>
        <v>0</v>
      </c>
      <c r="BL32">
        <f ca="1">IF(Table1[[#This Row],[Area]]="Udaipur",Table1[[#This Row],[Income]],0)</f>
        <v>0</v>
      </c>
      <c r="BM32">
        <f ca="1">IF(Table1[[#This Row],[Area]]="Pune",Table1[[#This Row],[Income]],0)</f>
        <v>70390</v>
      </c>
      <c r="BN32">
        <f ca="1">IF(Table1[[#This Row],[Area]]="Kolkata",Table1[[#This Row],[Income]],0)</f>
        <v>0</v>
      </c>
      <c r="BO32">
        <f ca="1">IF(Table1[[#This Row],[Area]]="Ranchi",Table1[[#This Row],[Income]],0)</f>
        <v>0</v>
      </c>
      <c r="BP32">
        <f ca="1">IF(Table1[[#This Row],[Area]]="Dhanbad",Table1[[#This Row],[Income]],0)</f>
        <v>0</v>
      </c>
      <c r="BQ32">
        <f ca="1">IF(Table1[[#This Row],[Area]]="Agra",Table1[[#This Row],[Income]],0)</f>
        <v>0</v>
      </c>
      <c r="BR32">
        <f ca="1">IF(Table1[[#This Row],[Area]]="Mumbai",Table1[[#This Row],[Income]],0)</f>
        <v>0</v>
      </c>
      <c r="BS32">
        <f ca="1">IF(Table1[[#This Row],[Area]]="Srinagar",Table1[[#This Row],[Income]],0)</f>
        <v>0</v>
      </c>
      <c r="BT32">
        <f ca="1">IF(Table1[[#This Row],[Area]]="Delhi",Table1[[#This Row],[Income]],0)</f>
        <v>0</v>
      </c>
      <c r="BU32">
        <f ca="1">IF(Table1[[#This Row],[Area]]="Jaipur",Table1[[#This Row],[Income]],0)</f>
        <v>0</v>
      </c>
      <c r="BW32">
        <f ca="1">IF(Table1[[#This Row],[Field of Work]]="IT",Table1[[#This Row],[Income]],0)</f>
        <v>0</v>
      </c>
      <c r="BX32">
        <f ca="1">IF(Table1[[#This Row],[Field of Work]]="Healthcare",Table1[[#This Row],[Income]],0)</f>
        <v>0</v>
      </c>
      <c r="BY32">
        <f ca="1">IF(Table1[[#This Row],[Field of Work]]="Agriculture",Table1[[#This Row],[Income]],0)</f>
        <v>0</v>
      </c>
      <c r="BZ32">
        <f ca="1">IF(Table1[[#This Row],[Field of Work]]="Teaching",Table1[[#This Row],[Income]],0)</f>
        <v>70390</v>
      </c>
      <c r="CA32">
        <f ca="1">IF(Table1[[#This Row],[Field of Work]]="General Work",Table1[[#This Row],[Income]],0)</f>
        <v>0</v>
      </c>
      <c r="CB32">
        <f ca="1">IF(Table1[[#This Row],[Field of Work]]="Construction",Table1[[#This Row],[Income]],0)</f>
        <v>0</v>
      </c>
      <c r="CD32" s="2">
        <f ca="1">IF(Table1[[#This Row],[Value of debts ]]&gt;Table1[[#This Row],[Income]],1,0)</f>
        <v>1</v>
      </c>
      <c r="CE32" s="1"/>
      <c r="CG32">
        <f ca="1">IF(Table1[[#This Row],[Net worth of person]]&gt;$CH$3,Table1[[#This Row],[Age]],0)</f>
        <v>26</v>
      </c>
    </row>
    <row r="33" spans="1:85" x14ac:dyDescent="0.3">
      <c r="A33">
        <f t="shared" ca="1" si="23"/>
        <v>1</v>
      </c>
      <c r="B33" t="str">
        <f t="shared" ca="1" si="24"/>
        <v>Women</v>
      </c>
      <c r="C33">
        <f t="shared" ca="1" si="25"/>
        <v>21</v>
      </c>
      <c r="D33">
        <f t="shared" ca="1" si="26"/>
        <v>6</v>
      </c>
      <c r="E33" t="str">
        <f t="shared" ca="1" si="27"/>
        <v>General Work</v>
      </c>
      <c r="F33">
        <f t="shared" ca="1" si="28"/>
        <v>5</v>
      </c>
      <c r="G33" t="str">
        <f t="shared" ca="1" si="29"/>
        <v>Others</v>
      </c>
      <c r="H33">
        <f t="shared" ca="1" si="30"/>
        <v>3</v>
      </c>
      <c r="I33">
        <f t="shared" ca="1" si="31"/>
        <v>2</v>
      </c>
      <c r="J33">
        <f t="shared" ca="1" si="32"/>
        <v>78588</v>
      </c>
      <c r="K33">
        <f t="shared" ca="1" si="33"/>
        <v>1</v>
      </c>
      <c r="L33" t="str">
        <f t="shared" ca="1" si="34"/>
        <v>Patna</v>
      </c>
      <c r="M33">
        <f t="shared" ca="1" si="35"/>
        <v>235764</v>
      </c>
      <c r="N33">
        <f t="shared" ca="1" si="36"/>
        <v>134227.6465803741</v>
      </c>
      <c r="O33">
        <f t="shared" ca="1" si="37"/>
        <v>110341.82100048158</v>
      </c>
      <c r="P33">
        <f t="shared" ca="1" si="38"/>
        <v>17968</v>
      </c>
      <c r="Q33">
        <f t="shared" ca="1" si="39"/>
        <v>99863.128459611413</v>
      </c>
      <c r="R33">
        <f t="shared" ca="1" si="40"/>
        <v>114578.88538994873</v>
      </c>
      <c r="S33">
        <f t="shared" ca="1" si="41"/>
        <v>460684.70639043034</v>
      </c>
      <c r="T33">
        <f t="shared" ca="1" si="42"/>
        <v>252058.77503998551</v>
      </c>
      <c r="U33">
        <f t="shared" ca="1" si="43"/>
        <v>208625.93135044482</v>
      </c>
      <c r="AF33" s="2">
        <f ca="1">IF(Table1[[#This Row],[Gender]]="Women",1,0)</f>
        <v>1</v>
      </c>
      <c r="AG33">
        <f ca="1">IF(Table1[[#This Row],[Gender]]="Men",1,0)</f>
        <v>0</v>
      </c>
      <c r="AI33" s="1"/>
      <c r="AK33" s="2">
        <f ca="1">IF(Table1[[#This Row],[Field of Work]]="IT",1,0)</f>
        <v>0</v>
      </c>
      <c r="AL33">
        <f ca="1">IF(Table1[[#This Row],[Field of Work]]="Agriculture",1,0)</f>
        <v>0</v>
      </c>
      <c r="AM33">
        <f ca="1">IF(Table1[[#This Row],[Field of Work]]="Construction",1,0)</f>
        <v>0</v>
      </c>
      <c r="AN33">
        <f ca="1">IF(Table1[[#This Row],[Field of Work]]="Healthcare",1,0)</f>
        <v>0</v>
      </c>
      <c r="AO33">
        <f ca="1">IF(Table1[[#This Row],[Field of Work]]="General Work",1,0)</f>
        <v>1</v>
      </c>
      <c r="AP33">
        <f ca="1">IF(Table1[[#This Row],[Field of Work]]="Teaching",1,0)</f>
        <v>0</v>
      </c>
      <c r="AV33" s="1"/>
      <c r="AX33" s="2">
        <f ca="1">Table1[[#This Row],[Car Value]]/Table1[[#This Row],[Cars]]</f>
        <v>55170.910500240789</v>
      </c>
      <c r="AY33" s="1"/>
      <c r="AZ33" s="2">
        <f ca="1">IF(Table1[[#This Row],[Value of debts ]]&gt;$BA$3,1,0)</f>
        <v>1</v>
      </c>
      <c r="BA33" s="1"/>
      <c r="BB33" s="1"/>
      <c r="BC33" s="15">
        <f ca="1">Table1[[#This Row],[Mortage Left]]/Table1[[#This Row],[Value of House]]</f>
        <v>0.56933054486848755</v>
      </c>
      <c r="BD33">
        <f t="shared" ca="1" si="22"/>
        <v>0</v>
      </c>
      <c r="BF33" s="1"/>
      <c r="BH33">
        <f ca="1">IF(Table1[[#This Row],[Area]]="Patna",Table1[[#This Row],[Income]],0)</f>
        <v>78588</v>
      </c>
      <c r="BI33">
        <f ca="1">IF(Table1[[#This Row],[Area]]="Bangalore",Table1[[#This Row],[Income]],0)</f>
        <v>0</v>
      </c>
      <c r="BJ33">
        <f ca="1">IF(Table1[[#This Row],[Area]]="Lucknow",Table1[[#This Row],[Income]],0)</f>
        <v>0</v>
      </c>
      <c r="BK33">
        <f ca="1">IF(Table1[[#This Row],[Area]]="Hyderabad",Table1[[#This Row],[Income]],0)</f>
        <v>0</v>
      </c>
      <c r="BL33">
        <f ca="1">IF(Table1[[#This Row],[Area]]="Udaipur",Table1[[#This Row],[Income]],0)</f>
        <v>0</v>
      </c>
      <c r="BM33">
        <f ca="1">IF(Table1[[#This Row],[Area]]="Pune",Table1[[#This Row],[Income]],0)</f>
        <v>0</v>
      </c>
      <c r="BN33">
        <f ca="1">IF(Table1[[#This Row],[Area]]="Kolkata",Table1[[#This Row],[Income]],0)</f>
        <v>0</v>
      </c>
      <c r="BO33">
        <f ca="1">IF(Table1[[#This Row],[Area]]="Ranchi",Table1[[#This Row],[Income]],0)</f>
        <v>0</v>
      </c>
      <c r="BP33">
        <f ca="1">IF(Table1[[#This Row],[Area]]="Dhanbad",Table1[[#This Row],[Income]],0)</f>
        <v>0</v>
      </c>
      <c r="BQ33">
        <f ca="1">IF(Table1[[#This Row],[Area]]="Agra",Table1[[#This Row],[Income]],0)</f>
        <v>0</v>
      </c>
      <c r="BR33">
        <f ca="1">IF(Table1[[#This Row],[Area]]="Mumbai",Table1[[#This Row],[Income]],0)</f>
        <v>0</v>
      </c>
      <c r="BS33">
        <f ca="1">IF(Table1[[#This Row],[Area]]="Srinagar",Table1[[#This Row],[Income]],0)</f>
        <v>0</v>
      </c>
      <c r="BT33">
        <f ca="1">IF(Table1[[#This Row],[Area]]="Delhi",Table1[[#This Row],[Income]],0)</f>
        <v>0</v>
      </c>
      <c r="BU33">
        <f ca="1">IF(Table1[[#This Row],[Area]]="Jaipur",Table1[[#This Row],[Income]],0)</f>
        <v>0</v>
      </c>
      <c r="BW33">
        <f ca="1">IF(Table1[[#This Row],[Field of Work]]="IT",Table1[[#This Row],[Income]],0)</f>
        <v>0</v>
      </c>
      <c r="BX33">
        <f ca="1">IF(Table1[[#This Row],[Field of Work]]="Healthcare",Table1[[#This Row],[Income]],0)</f>
        <v>0</v>
      </c>
      <c r="BY33">
        <f ca="1">IF(Table1[[#This Row],[Field of Work]]="Agriculture",Table1[[#This Row],[Income]],0)</f>
        <v>0</v>
      </c>
      <c r="BZ33">
        <f ca="1">IF(Table1[[#This Row],[Field of Work]]="Teaching",Table1[[#This Row],[Income]],0)</f>
        <v>0</v>
      </c>
      <c r="CA33">
        <f ca="1">IF(Table1[[#This Row],[Field of Work]]="General Work",Table1[[#This Row],[Income]],0)</f>
        <v>78588</v>
      </c>
      <c r="CB33">
        <f ca="1">IF(Table1[[#This Row],[Field of Work]]="Construction",Table1[[#This Row],[Income]],0)</f>
        <v>0</v>
      </c>
      <c r="CD33" s="2">
        <f ca="1">IF(Table1[[#This Row],[Value of debts ]]&gt;Table1[[#This Row],[Income]],1,0)</f>
        <v>1</v>
      </c>
      <c r="CE33" s="1"/>
      <c r="CG33">
        <f ca="1">IF(Table1[[#This Row],[Net worth of person]]&gt;$CH$3,Table1[[#This Row],[Age]],0)</f>
        <v>21</v>
      </c>
    </row>
    <row r="34" spans="1:85" x14ac:dyDescent="0.3">
      <c r="A34">
        <f t="shared" ca="1" si="23"/>
        <v>1</v>
      </c>
      <c r="B34" t="str">
        <f t="shared" ca="1" si="24"/>
        <v>Women</v>
      </c>
      <c r="C34">
        <f t="shared" ca="1" si="25"/>
        <v>38</v>
      </c>
      <c r="D34">
        <f t="shared" ca="1" si="26"/>
        <v>1</v>
      </c>
      <c r="E34" t="str">
        <f t="shared" ca="1" si="27"/>
        <v>IT</v>
      </c>
      <c r="F34">
        <f t="shared" ca="1" si="28"/>
        <v>3</v>
      </c>
      <c r="G34" t="str">
        <f t="shared" ca="1" si="29"/>
        <v>Bachelors</v>
      </c>
      <c r="H34">
        <f t="shared" ca="1" si="30"/>
        <v>4</v>
      </c>
      <c r="I34">
        <f t="shared" ca="1" si="31"/>
        <v>3</v>
      </c>
      <c r="J34">
        <f t="shared" ca="1" si="32"/>
        <v>73723</v>
      </c>
      <c r="K34">
        <f t="shared" ca="1" si="33"/>
        <v>13</v>
      </c>
      <c r="L34" t="str">
        <f t="shared" ca="1" si="34"/>
        <v>Hyderabad</v>
      </c>
      <c r="M34">
        <f t="shared" ca="1" si="35"/>
        <v>368615</v>
      </c>
      <c r="N34">
        <f t="shared" ca="1" si="36"/>
        <v>364025.59844282293</v>
      </c>
      <c r="O34">
        <f t="shared" ca="1" si="37"/>
        <v>15051.758214878688</v>
      </c>
      <c r="P34">
        <f t="shared" ca="1" si="38"/>
        <v>5409</v>
      </c>
      <c r="Q34">
        <f t="shared" ca="1" si="39"/>
        <v>74696.597029472759</v>
      </c>
      <c r="R34">
        <f t="shared" ca="1" si="40"/>
        <v>45339.107827778236</v>
      </c>
      <c r="S34">
        <f t="shared" ca="1" si="41"/>
        <v>429005.86604265694</v>
      </c>
      <c r="T34">
        <f t="shared" ca="1" si="42"/>
        <v>444131.19547229569</v>
      </c>
      <c r="U34">
        <f t="shared" ca="1" si="43"/>
        <v>-15125.329429638747</v>
      </c>
      <c r="AF34" s="2">
        <f ca="1">IF(Table1[[#This Row],[Gender]]="Women",1,0)</f>
        <v>1</v>
      </c>
      <c r="AG34">
        <f ca="1">IF(Table1[[#This Row],[Gender]]="Men",1,0)</f>
        <v>0</v>
      </c>
      <c r="AI34" s="1"/>
      <c r="AK34" s="2">
        <f ca="1">IF(Table1[[#This Row],[Field of Work]]="IT",1,0)</f>
        <v>1</v>
      </c>
      <c r="AL34">
        <f ca="1">IF(Table1[[#This Row],[Field of Work]]="Agriculture",1,0)</f>
        <v>0</v>
      </c>
      <c r="AM34">
        <f ca="1">IF(Table1[[#This Row],[Field of Work]]="Construction",1,0)</f>
        <v>0</v>
      </c>
      <c r="AN34">
        <f ca="1">IF(Table1[[#This Row],[Field of Work]]="Healthcare",1,0)</f>
        <v>0</v>
      </c>
      <c r="AO34">
        <f ca="1">IF(Table1[[#This Row],[Field of Work]]="General Work",1,0)</f>
        <v>0</v>
      </c>
      <c r="AP34">
        <f ca="1">IF(Table1[[#This Row],[Field of Work]]="Teaching",1,0)</f>
        <v>0</v>
      </c>
      <c r="AV34" s="1"/>
      <c r="AX34" s="2">
        <f ca="1">Table1[[#This Row],[Car Value]]/Table1[[#This Row],[Cars]]</f>
        <v>5017.2527382928956</v>
      </c>
      <c r="AY34" s="1"/>
      <c r="AZ34" s="2">
        <f ca="1">IF(Table1[[#This Row],[Value of debts ]]&gt;$BA$3,1,0)</f>
        <v>1</v>
      </c>
      <c r="BA34" s="1"/>
      <c r="BB34" s="1"/>
      <c r="BC34" s="15">
        <f ca="1">Table1[[#This Row],[Mortage Left]]/Table1[[#This Row],[Value of House]]</f>
        <v>0.98754960715875084</v>
      </c>
      <c r="BD34">
        <f t="shared" ca="1" si="22"/>
        <v>0</v>
      </c>
      <c r="BF34" s="1"/>
      <c r="BH34">
        <f ca="1">IF(Table1[[#This Row],[Area]]="Patna",Table1[[#This Row],[Income]],0)</f>
        <v>0</v>
      </c>
      <c r="BI34">
        <f ca="1">IF(Table1[[#This Row],[Area]]="Bangalore",Table1[[#This Row],[Income]],0)</f>
        <v>0</v>
      </c>
      <c r="BJ34">
        <f ca="1">IF(Table1[[#This Row],[Area]]="Lucknow",Table1[[#This Row],[Income]],0)</f>
        <v>0</v>
      </c>
      <c r="BK34">
        <f ca="1">IF(Table1[[#This Row],[Area]]="Hyderabad",Table1[[#This Row],[Income]],0)</f>
        <v>73723</v>
      </c>
      <c r="BL34">
        <f ca="1">IF(Table1[[#This Row],[Area]]="Udaipur",Table1[[#This Row],[Income]],0)</f>
        <v>0</v>
      </c>
      <c r="BM34">
        <f ca="1">IF(Table1[[#This Row],[Area]]="Pune",Table1[[#This Row],[Income]],0)</f>
        <v>0</v>
      </c>
      <c r="BN34">
        <f ca="1">IF(Table1[[#This Row],[Area]]="Kolkata",Table1[[#This Row],[Income]],0)</f>
        <v>0</v>
      </c>
      <c r="BO34">
        <f ca="1">IF(Table1[[#This Row],[Area]]="Ranchi",Table1[[#This Row],[Income]],0)</f>
        <v>0</v>
      </c>
      <c r="BP34">
        <f ca="1">IF(Table1[[#This Row],[Area]]="Dhanbad",Table1[[#This Row],[Income]],0)</f>
        <v>0</v>
      </c>
      <c r="BQ34">
        <f ca="1">IF(Table1[[#This Row],[Area]]="Agra",Table1[[#This Row],[Income]],0)</f>
        <v>0</v>
      </c>
      <c r="BR34">
        <f ca="1">IF(Table1[[#This Row],[Area]]="Mumbai",Table1[[#This Row],[Income]],0)</f>
        <v>0</v>
      </c>
      <c r="BS34">
        <f ca="1">IF(Table1[[#This Row],[Area]]="Srinagar",Table1[[#This Row],[Income]],0)</f>
        <v>0</v>
      </c>
      <c r="BT34">
        <f ca="1">IF(Table1[[#This Row],[Area]]="Delhi",Table1[[#This Row],[Income]],0)</f>
        <v>0</v>
      </c>
      <c r="BU34">
        <f ca="1">IF(Table1[[#This Row],[Area]]="Jaipur",Table1[[#This Row],[Income]],0)</f>
        <v>0</v>
      </c>
      <c r="BW34">
        <f ca="1">IF(Table1[[#This Row],[Field of Work]]="IT",Table1[[#This Row],[Income]],0)</f>
        <v>73723</v>
      </c>
      <c r="BX34">
        <f ca="1">IF(Table1[[#This Row],[Field of Work]]="Healthcare",Table1[[#This Row],[Income]],0)</f>
        <v>0</v>
      </c>
      <c r="BY34">
        <f ca="1">IF(Table1[[#This Row],[Field of Work]]="Agriculture",Table1[[#This Row],[Income]],0)</f>
        <v>0</v>
      </c>
      <c r="BZ34">
        <f ca="1">IF(Table1[[#This Row],[Field of Work]]="Teaching",Table1[[#This Row],[Income]],0)</f>
        <v>0</v>
      </c>
      <c r="CA34">
        <f ca="1">IF(Table1[[#This Row],[Field of Work]]="General Work",Table1[[#This Row],[Income]],0)</f>
        <v>0</v>
      </c>
      <c r="CB34">
        <f ca="1">IF(Table1[[#This Row],[Field of Work]]="Construction",Table1[[#This Row],[Income]],0)</f>
        <v>0</v>
      </c>
      <c r="CD34" s="2">
        <f ca="1">IF(Table1[[#This Row],[Value of debts ]]&gt;Table1[[#This Row],[Income]],1,0)</f>
        <v>1</v>
      </c>
      <c r="CE34" s="1"/>
      <c r="CG34">
        <f ca="1">IF(Table1[[#This Row],[Net worth of person]]&gt;$CH$3,Table1[[#This Row],[Age]],0)</f>
        <v>0</v>
      </c>
    </row>
    <row r="35" spans="1:85" x14ac:dyDescent="0.3">
      <c r="A35">
        <f t="shared" ca="1" si="23"/>
        <v>2</v>
      </c>
      <c r="B35" t="str">
        <f t="shared" ca="1" si="24"/>
        <v>Men</v>
      </c>
      <c r="C35">
        <f t="shared" ca="1" si="25"/>
        <v>32</v>
      </c>
      <c r="D35">
        <f t="shared" ca="1" si="26"/>
        <v>2</v>
      </c>
      <c r="E35" t="str">
        <f t="shared" ca="1" si="27"/>
        <v>Construction</v>
      </c>
      <c r="F35">
        <f t="shared" ca="1" si="28"/>
        <v>1</v>
      </c>
      <c r="G35" t="str">
        <f t="shared" ca="1" si="29"/>
        <v>10th</v>
      </c>
      <c r="H35">
        <f t="shared" ca="1" si="30"/>
        <v>1</v>
      </c>
      <c r="I35">
        <f t="shared" ca="1" si="31"/>
        <v>2</v>
      </c>
      <c r="J35">
        <f t="shared" ca="1" si="32"/>
        <v>36545</v>
      </c>
      <c r="K35">
        <f t="shared" ca="1" si="33"/>
        <v>2</v>
      </c>
      <c r="L35" t="str">
        <f t="shared" ca="1" si="34"/>
        <v>Bangalore</v>
      </c>
      <c r="M35">
        <f t="shared" ca="1" si="35"/>
        <v>182725</v>
      </c>
      <c r="N35">
        <f t="shared" ca="1" si="36"/>
        <v>1897.0922856996708</v>
      </c>
      <c r="O35">
        <f t="shared" ca="1" si="37"/>
        <v>216.24804199200878</v>
      </c>
      <c r="P35">
        <f t="shared" ca="1" si="38"/>
        <v>135</v>
      </c>
      <c r="Q35">
        <f t="shared" ca="1" si="39"/>
        <v>57764.542488349478</v>
      </c>
      <c r="R35">
        <f t="shared" ca="1" si="40"/>
        <v>18249.589874876459</v>
      </c>
      <c r="S35">
        <f t="shared" ca="1" si="41"/>
        <v>201190.83791686848</v>
      </c>
      <c r="T35">
        <f t="shared" ca="1" si="42"/>
        <v>59796.634774049147</v>
      </c>
      <c r="U35">
        <f t="shared" ca="1" si="43"/>
        <v>141394.20314281934</v>
      </c>
      <c r="AF35" s="2">
        <f ca="1">IF(Table1[[#This Row],[Gender]]="Women",1,0)</f>
        <v>0</v>
      </c>
      <c r="AG35">
        <f ca="1">IF(Table1[[#This Row],[Gender]]="Men",1,0)</f>
        <v>1</v>
      </c>
      <c r="AI35" s="1"/>
      <c r="AK35" s="2">
        <f ca="1">IF(Table1[[#This Row],[Field of Work]]="IT",1,0)</f>
        <v>0</v>
      </c>
      <c r="AL35">
        <f ca="1">IF(Table1[[#This Row],[Field of Work]]="Agriculture",1,0)</f>
        <v>0</v>
      </c>
      <c r="AM35">
        <f ca="1">IF(Table1[[#This Row],[Field of Work]]="Construction",1,0)</f>
        <v>1</v>
      </c>
      <c r="AN35">
        <f ca="1">IF(Table1[[#This Row],[Field of Work]]="Healthcare",1,0)</f>
        <v>0</v>
      </c>
      <c r="AO35">
        <f ca="1">IF(Table1[[#This Row],[Field of Work]]="General Work",1,0)</f>
        <v>0</v>
      </c>
      <c r="AP35">
        <f ca="1">IF(Table1[[#This Row],[Field of Work]]="Teaching",1,0)</f>
        <v>0</v>
      </c>
      <c r="AV35" s="1"/>
      <c r="AX35" s="2">
        <f ca="1">Table1[[#This Row],[Car Value]]/Table1[[#This Row],[Cars]]</f>
        <v>108.12402099600439</v>
      </c>
      <c r="AY35" s="1"/>
      <c r="AZ35" s="2">
        <f ca="1">IF(Table1[[#This Row],[Value of debts ]]&gt;$BA$3,1,0)</f>
        <v>1</v>
      </c>
      <c r="BA35" s="1"/>
      <c r="BB35" s="1"/>
      <c r="BC35" s="15">
        <f ca="1">Table1[[#This Row],[Mortage Left]]/Table1[[#This Row],[Value of House]]</f>
        <v>1.0382226218085489E-2</v>
      </c>
      <c r="BD35">
        <f t="shared" ca="1" si="22"/>
        <v>1</v>
      </c>
      <c r="BF35" s="1"/>
      <c r="BH35">
        <f ca="1">IF(Table1[[#This Row],[Area]]="Patna",Table1[[#This Row],[Income]],0)</f>
        <v>0</v>
      </c>
      <c r="BI35">
        <f ca="1">IF(Table1[[#This Row],[Area]]="Bangalore",Table1[[#This Row],[Income]],0)</f>
        <v>36545</v>
      </c>
      <c r="BJ35">
        <f ca="1">IF(Table1[[#This Row],[Area]]="Lucknow",Table1[[#This Row],[Income]],0)</f>
        <v>0</v>
      </c>
      <c r="BK35">
        <f ca="1">IF(Table1[[#This Row],[Area]]="Hyderabad",Table1[[#This Row],[Income]],0)</f>
        <v>0</v>
      </c>
      <c r="BL35">
        <f ca="1">IF(Table1[[#This Row],[Area]]="Udaipur",Table1[[#This Row],[Income]],0)</f>
        <v>0</v>
      </c>
      <c r="BM35">
        <f ca="1">IF(Table1[[#This Row],[Area]]="Pune",Table1[[#This Row],[Income]],0)</f>
        <v>0</v>
      </c>
      <c r="BN35">
        <f ca="1">IF(Table1[[#This Row],[Area]]="Kolkata",Table1[[#This Row],[Income]],0)</f>
        <v>0</v>
      </c>
      <c r="BO35">
        <f ca="1">IF(Table1[[#This Row],[Area]]="Ranchi",Table1[[#This Row],[Income]],0)</f>
        <v>0</v>
      </c>
      <c r="BP35">
        <f ca="1">IF(Table1[[#This Row],[Area]]="Dhanbad",Table1[[#This Row],[Income]],0)</f>
        <v>0</v>
      </c>
      <c r="BQ35">
        <f ca="1">IF(Table1[[#This Row],[Area]]="Agra",Table1[[#This Row],[Income]],0)</f>
        <v>0</v>
      </c>
      <c r="BR35">
        <f ca="1">IF(Table1[[#This Row],[Area]]="Mumbai",Table1[[#This Row],[Income]],0)</f>
        <v>0</v>
      </c>
      <c r="BS35">
        <f ca="1">IF(Table1[[#This Row],[Area]]="Srinagar",Table1[[#This Row],[Income]],0)</f>
        <v>0</v>
      </c>
      <c r="BT35">
        <f ca="1">IF(Table1[[#This Row],[Area]]="Delhi",Table1[[#This Row],[Income]],0)</f>
        <v>0</v>
      </c>
      <c r="BU35">
        <f ca="1">IF(Table1[[#This Row],[Area]]="Jaipur",Table1[[#This Row],[Income]],0)</f>
        <v>0</v>
      </c>
      <c r="BW35">
        <f ca="1">IF(Table1[[#This Row],[Field of Work]]="IT",Table1[[#This Row],[Income]],0)</f>
        <v>0</v>
      </c>
      <c r="BX35">
        <f ca="1">IF(Table1[[#This Row],[Field of Work]]="Healthcare",Table1[[#This Row],[Income]],0)</f>
        <v>0</v>
      </c>
      <c r="BY35">
        <f ca="1">IF(Table1[[#This Row],[Field of Work]]="Agriculture",Table1[[#This Row],[Income]],0)</f>
        <v>0</v>
      </c>
      <c r="BZ35">
        <f ca="1">IF(Table1[[#This Row],[Field of Work]]="Teaching",Table1[[#This Row],[Income]],0)</f>
        <v>0</v>
      </c>
      <c r="CA35">
        <f ca="1">IF(Table1[[#This Row],[Field of Work]]="General Work",Table1[[#This Row],[Income]],0)</f>
        <v>0</v>
      </c>
      <c r="CB35">
        <f ca="1">IF(Table1[[#This Row],[Field of Work]]="Construction",Table1[[#This Row],[Income]],0)</f>
        <v>36545</v>
      </c>
      <c r="CD35" s="2">
        <f ca="1">IF(Table1[[#This Row],[Value of debts ]]&gt;Table1[[#This Row],[Income]],1,0)</f>
        <v>1</v>
      </c>
      <c r="CE35" s="1"/>
      <c r="CG35">
        <f ca="1">IF(Table1[[#This Row],[Net worth of person]]&gt;$CH$3,Table1[[#This Row],[Age]],0)</f>
        <v>32</v>
      </c>
    </row>
    <row r="36" spans="1:85" x14ac:dyDescent="0.3">
      <c r="A36">
        <f t="shared" ca="1" si="23"/>
        <v>2</v>
      </c>
      <c r="B36" t="str">
        <f t="shared" ca="1" si="24"/>
        <v>Men</v>
      </c>
      <c r="C36">
        <f t="shared" ca="1" si="25"/>
        <v>32</v>
      </c>
      <c r="D36">
        <f t="shared" ca="1" si="26"/>
        <v>2</v>
      </c>
      <c r="E36" t="str">
        <f t="shared" ca="1" si="27"/>
        <v>Construction</v>
      </c>
      <c r="F36">
        <f t="shared" ca="1" si="28"/>
        <v>1</v>
      </c>
      <c r="G36" t="str">
        <f t="shared" ca="1" si="29"/>
        <v>10th</v>
      </c>
      <c r="H36">
        <f t="shared" ca="1" si="30"/>
        <v>1</v>
      </c>
      <c r="I36">
        <f t="shared" ca="1" si="31"/>
        <v>3</v>
      </c>
      <c r="J36">
        <f t="shared" ca="1" si="32"/>
        <v>70182</v>
      </c>
      <c r="K36">
        <f t="shared" ca="1" si="33"/>
        <v>7</v>
      </c>
      <c r="L36" t="str">
        <f t="shared" ca="1" si="34"/>
        <v>Delhi</v>
      </c>
      <c r="M36">
        <f t="shared" ca="1" si="35"/>
        <v>421092</v>
      </c>
      <c r="N36">
        <f t="shared" ca="1" si="36"/>
        <v>169544.35856287621</v>
      </c>
      <c r="O36">
        <f t="shared" ca="1" si="37"/>
        <v>170978.66501752409</v>
      </c>
      <c r="P36">
        <f t="shared" ca="1" si="38"/>
        <v>2103</v>
      </c>
      <c r="Q36">
        <f t="shared" ca="1" si="39"/>
        <v>37778.873667813146</v>
      </c>
      <c r="R36">
        <f t="shared" ca="1" si="40"/>
        <v>2851.9679225455952</v>
      </c>
      <c r="S36">
        <f t="shared" ca="1" si="41"/>
        <v>594922.63294006966</v>
      </c>
      <c r="T36">
        <f t="shared" ca="1" si="42"/>
        <v>209426.23223068935</v>
      </c>
      <c r="U36">
        <f t="shared" ca="1" si="43"/>
        <v>385496.40070938028</v>
      </c>
      <c r="AF36" s="2">
        <f ca="1">IF(Table1[[#This Row],[Gender]]="Women",1,0)</f>
        <v>0</v>
      </c>
      <c r="AG36">
        <f ca="1">IF(Table1[[#This Row],[Gender]]="Men",1,0)</f>
        <v>1</v>
      </c>
      <c r="AI36" s="1"/>
      <c r="AK36" s="2">
        <f ca="1">IF(Table1[[#This Row],[Field of Work]]="IT",1,0)</f>
        <v>0</v>
      </c>
      <c r="AL36">
        <f ca="1">IF(Table1[[#This Row],[Field of Work]]="Agriculture",1,0)</f>
        <v>0</v>
      </c>
      <c r="AM36">
        <f ca="1">IF(Table1[[#This Row],[Field of Work]]="Construction",1,0)</f>
        <v>1</v>
      </c>
      <c r="AN36">
        <f ca="1">IF(Table1[[#This Row],[Field of Work]]="Healthcare",1,0)</f>
        <v>0</v>
      </c>
      <c r="AO36">
        <f ca="1">IF(Table1[[#This Row],[Field of Work]]="General Work",1,0)</f>
        <v>0</v>
      </c>
      <c r="AP36">
        <f ca="1">IF(Table1[[#This Row],[Field of Work]]="Teaching",1,0)</f>
        <v>0</v>
      </c>
      <c r="AV36" s="1"/>
      <c r="AX36" s="2">
        <f ca="1">Table1[[#This Row],[Car Value]]/Table1[[#This Row],[Cars]]</f>
        <v>56992.8883391747</v>
      </c>
      <c r="AY36" s="1"/>
      <c r="AZ36" s="2">
        <f ca="1">IF(Table1[[#This Row],[Value of debts ]]&gt;$BA$3,1,0)</f>
        <v>1</v>
      </c>
      <c r="BA36" s="1"/>
      <c r="BB36" s="1"/>
      <c r="BC36" s="15">
        <f ca="1">Table1[[#This Row],[Mortage Left]]/Table1[[#This Row],[Value of House]]</f>
        <v>0.40263020566260155</v>
      </c>
      <c r="BD36">
        <f t="shared" ca="1" si="22"/>
        <v>0</v>
      </c>
      <c r="BF36" s="1"/>
      <c r="BH36">
        <f ca="1">IF(Table1[[#This Row],[Area]]="Patna",Table1[[#This Row],[Income]],0)</f>
        <v>0</v>
      </c>
      <c r="BI36">
        <f ca="1">IF(Table1[[#This Row],[Area]]="Bangalore",Table1[[#This Row],[Income]],0)</f>
        <v>0</v>
      </c>
      <c r="BJ36">
        <f ca="1">IF(Table1[[#This Row],[Area]]="Lucknow",Table1[[#This Row],[Income]],0)</f>
        <v>0</v>
      </c>
      <c r="BK36">
        <f ca="1">IF(Table1[[#This Row],[Area]]="Hyderabad",Table1[[#This Row],[Income]],0)</f>
        <v>0</v>
      </c>
      <c r="BL36">
        <f ca="1">IF(Table1[[#This Row],[Area]]="Udaipur",Table1[[#This Row],[Income]],0)</f>
        <v>0</v>
      </c>
      <c r="BM36">
        <f ca="1">IF(Table1[[#This Row],[Area]]="Pune",Table1[[#This Row],[Income]],0)</f>
        <v>0</v>
      </c>
      <c r="BN36">
        <f ca="1">IF(Table1[[#This Row],[Area]]="Kolkata",Table1[[#This Row],[Income]],0)</f>
        <v>0</v>
      </c>
      <c r="BO36">
        <f ca="1">IF(Table1[[#This Row],[Area]]="Ranchi",Table1[[#This Row],[Income]],0)</f>
        <v>0</v>
      </c>
      <c r="BP36">
        <f ca="1">IF(Table1[[#This Row],[Area]]="Dhanbad",Table1[[#This Row],[Income]],0)</f>
        <v>0</v>
      </c>
      <c r="BQ36">
        <f ca="1">IF(Table1[[#This Row],[Area]]="Agra",Table1[[#This Row],[Income]],0)</f>
        <v>0</v>
      </c>
      <c r="BR36">
        <f ca="1">IF(Table1[[#This Row],[Area]]="Mumbai",Table1[[#This Row],[Income]],0)</f>
        <v>0</v>
      </c>
      <c r="BS36">
        <f ca="1">IF(Table1[[#This Row],[Area]]="Srinagar",Table1[[#This Row],[Income]],0)</f>
        <v>0</v>
      </c>
      <c r="BT36">
        <f ca="1">IF(Table1[[#This Row],[Area]]="Delhi",Table1[[#This Row],[Income]],0)</f>
        <v>70182</v>
      </c>
      <c r="BU36">
        <f ca="1">IF(Table1[[#This Row],[Area]]="Jaipur",Table1[[#This Row],[Income]],0)</f>
        <v>0</v>
      </c>
      <c r="BW36">
        <f ca="1">IF(Table1[[#This Row],[Field of Work]]="IT",Table1[[#This Row],[Income]],0)</f>
        <v>0</v>
      </c>
      <c r="BX36">
        <f ca="1">IF(Table1[[#This Row],[Field of Work]]="Healthcare",Table1[[#This Row],[Income]],0)</f>
        <v>0</v>
      </c>
      <c r="BY36">
        <f ca="1">IF(Table1[[#This Row],[Field of Work]]="Agriculture",Table1[[#This Row],[Income]],0)</f>
        <v>0</v>
      </c>
      <c r="BZ36">
        <f ca="1">IF(Table1[[#This Row],[Field of Work]]="Teaching",Table1[[#This Row],[Income]],0)</f>
        <v>0</v>
      </c>
      <c r="CA36">
        <f ca="1">IF(Table1[[#This Row],[Field of Work]]="General Work",Table1[[#This Row],[Income]],0)</f>
        <v>0</v>
      </c>
      <c r="CB36">
        <f ca="1">IF(Table1[[#This Row],[Field of Work]]="Construction",Table1[[#This Row],[Income]],0)</f>
        <v>70182</v>
      </c>
      <c r="CD36" s="2">
        <f ca="1">IF(Table1[[#This Row],[Value of debts ]]&gt;Table1[[#This Row],[Income]],1,0)</f>
        <v>1</v>
      </c>
      <c r="CE36" s="1"/>
      <c r="CG36">
        <f ca="1">IF(Table1[[#This Row],[Net worth of person]]&gt;$CH$3,Table1[[#This Row],[Age]],0)</f>
        <v>32</v>
      </c>
    </row>
    <row r="37" spans="1:85" x14ac:dyDescent="0.3">
      <c r="A37">
        <f t="shared" ca="1" si="23"/>
        <v>2</v>
      </c>
      <c r="B37" t="str">
        <f t="shared" ca="1" si="24"/>
        <v>Men</v>
      </c>
      <c r="C37">
        <f t="shared" ca="1" si="25"/>
        <v>40</v>
      </c>
      <c r="D37">
        <f t="shared" ca="1" si="26"/>
        <v>5</v>
      </c>
      <c r="E37" t="str">
        <f t="shared" ca="1" si="27"/>
        <v>Agriculture</v>
      </c>
      <c r="F37">
        <f t="shared" ca="1" si="28"/>
        <v>1</v>
      </c>
      <c r="G37" t="str">
        <f t="shared" ca="1" si="29"/>
        <v>10th</v>
      </c>
      <c r="H37">
        <f t="shared" ca="1" si="30"/>
        <v>2</v>
      </c>
      <c r="I37">
        <f t="shared" ca="1" si="31"/>
        <v>3</v>
      </c>
      <c r="J37">
        <f t="shared" ca="1" si="32"/>
        <v>46289</v>
      </c>
      <c r="K37">
        <f t="shared" ca="1" si="33"/>
        <v>7</v>
      </c>
      <c r="L37" t="str">
        <f t="shared" ca="1" si="34"/>
        <v>Delhi</v>
      </c>
      <c r="M37">
        <f t="shared" ca="1" si="35"/>
        <v>185156</v>
      </c>
      <c r="N37">
        <f t="shared" ca="1" si="36"/>
        <v>164725.26835022448</v>
      </c>
      <c r="O37">
        <f t="shared" ca="1" si="37"/>
        <v>82858.658975435465</v>
      </c>
      <c r="P37">
        <f t="shared" ca="1" si="38"/>
        <v>60485</v>
      </c>
      <c r="Q37">
        <f t="shared" ca="1" si="39"/>
        <v>54833.477563303633</v>
      </c>
      <c r="R37">
        <f t="shared" ca="1" si="40"/>
        <v>60447.476087031464</v>
      </c>
      <c r="S37">
        <f t="shared" ca="1" si="41"/>
        <v>328462.13506246696</v>
      </c>
      <c r="T37">
        <f t="shared" ca="1" si="42"/>
        <v>280043.74591352814</v>
      </c>
      <c r="U37">
        <f t="shared" ca="1" si="43"/>
        <v>48418.389148938819</v>
      </c>
      <c r="AF37" s="2">
        <f ca="1">IF(Table1[[#This Row],[Gender]]="Women",1,0)</f>
        <v>0</v>
      </c>
      <c r="AG37">
        <f ca="1">IF(Table1[[#This Row],[Gender]]="Men",1,0)</f>
        <v>1</v>
      </c>
      <c r="AI37" s="1"/>
      <c r="AK37" s="2">
        <f ca="1">IF(Table1[[#This Row],[Field of Work]]="IT",1,0)</f>
        <v>0</v>
      </c>
      <c r="AL37">
        <f ca="1">IF(Table1[[#This Row],[Field of Work]]="Agriculture",1,0)</f>
        <v>1</v>
      </c>
      <c r="AM37">
        <f ca="1">IF(Table1[[#This Row],[Field of Work]]="Construction",1,0)</f>
        <v>0</v>
      </c>
      <c r="AN37">
        <f ca="1">IF(Table1[[#This Row],[Field of Work]]="Healthcare",1,0)</f>
        <v>0</v>
      </c>
      <c r="AO37">
        <f ca="1">IF(Table1[[#This Row],[Field of Work]]="General Work",1,0)</f>
        <v>0</v>
      </c>
      <c r="AP37">
        <f ca="1">IF(Table1[[#This Row],[Field of Work]]="Teaching",1,0)</f>
        <v>0</v>
      </c>
      <c r="AV37" s="1"/>
      <c r="AX37" s="2">
        <f ca="1">Table1[[#This Row],[Car Value]]/Table1[[#This Row],[Cars]]</f>
        <v>27619.552991811823</v>
      </c>
      <c r="AY37" s="1"/>
      <c r="AZ37" s="2">
        <f ca="1">IF(Table1[[#This Row],[Value of debts ]]&gt;$BA$3,1,0)</f>
        <v>1</v>
      </c>
      <c r="BA37" s="1"/>
      <c r="BB37" s="1"/>
      <c r="BC37" s="15">
        <f ca="1">Table1[[#This Row],[Mortage Left]]/Table1[[#This Row],[Value of House]]</f>
        <v>0.88965665898066748</v>
      </c>
      <c r="BD37">
        <f t="shared" ca="1" si="22"/>
        <v>0</v>
      </c>
      <c r="BF37" s="1"/>
      <c r="BH37">
        <f ca="1">IF(Table1[[#This Row],[Area]]="Patna",Table1[[#This Row],[Income]],0)</f>
        <v>0</v>
      </c>
      <c r="BI37">
        <f ca="1">IF(Table1[[#This Row],[Area]]="Bangalore",Table1[[#This Row],[Income]],0)</f>
        <v>0</v>
      </c>
      <c r="BJ37">
        <f ca="1">IF(Table1[[#This Row],[Area]]="Lucknow",Table1[[#This Row],[Income]],0)</f>
        <v>0</v>
      </c>
      <c r="BK37">
        <f ca="1">IF(Table1[[#This Row],[Area]]="Hyderabad",Table1[[#This Row],[Income]],0)</f>
        <v>0</v>
      </c>
      <c r="BL37">
        <f ca="1">IF(Table1[[#This Row],[Area]]="Udaipur",Table1[[#This Row],[Income]],0)</f>
        <v>0</v>
      </c>
      <c r="BM37">
        <f ca="1">IF(Table1[[#This Row],[Area]]="Pune",Table1[[#This Row],[Income]],0)</f>
        <v>0</v>
      </c>
      <c r="BN37">
        <f ca="1">IF(Table1[[#This Row],[Area]]="Kolkata",Table1[[#This Row],[Income]],0)</f>
        <v>0</v>
      </c>
      <c r="BO37">
        <f ca="1">IF(Table1[[#This Row],[Area]]="Ranchi",Table1[[#This Row],[Income]],0)</f>
        <v>0</v>
      </c>
      <c r="BP37">
        <f ca="1">IF(Table1[[#This Row],[Area]]="Dhanbad",Table1[[#This Row],[Income]],0)</f>
        <v>0</v>
      </c>
      <c r="BQ37">
        <f ca="1">IF(Table1[[#This Row],[Area]]="Agra",Table1[[#This Row],[Income]],0)</f>
        <v>0</v>
      </c>
      <c r="BR37">
        <f ca="1">IF(Table1[[#This Row],[Area]]="Mumbai",Table1[[#This Row],[Income]],0)</f>
        <v>0</v>
      </c>
      <c r="BS37">
        <f ca="1">IF(Table1[[#This Row],[Area]]="Srinagar",Table1[[#This Row],[Income]],0)</f>
        <v>0</v>
      </c>
      <c r="BT37">
        <f ca="1">IF(Table1[[#This Row],[Area]]="Delhi",Table1[[#This Row],[Income]],0)</f>
        <v>46289</v>
      </c>
      <c r="BU37">
        <f ca="1">IF(Table1[[#This Row],[Area]]="Jaipur",Table1[[#This Row],[Income]],0)</f>
        <v>0</v>
      </c>
      <c r="BW37">
        <f ca="1">IF(Table1[[#This Row],[Field of Work]]="IT",Table1[[#This Row],[Income]],0)</f>
        <v>0</v>
      </c>
      <c r="BX37">
        <f ca="1">IF(Table1[[#This Row],[Field of Work]]="Healthcare",Table1[[#This Row],[Income]],0)</f>
        <v>0</v>
      </c>
      <c r="BY37">
        <f ca="1">IF(Table1[[#This Row],[Field of Work]]="Agriculture",Table1[[#This Row],[Income]],0)</f>
        <v>46289</v>
      </c>
      <c r="BZ37">
        <f ca="1">IF(Table1[[#This Row],[Field of Work]]="Teaching",Table1[[#This Row],[Income]],0)</f>
        <v>0</v>
      </c>
      <c r="CA37">
        <f ca="1">IF(Table1[[#This Row],[Field of Work]]="General Work",Table1[[#This Row],[Income]],0)</f>
        <v>0</v>
      </c>
      <c r="CB37">
        <f ca="1">IF(Table1[[#This Row],[Field of Work]]="Construction",Table1[[#This Row],[Income]],0)</f>
        <v>0</v>
      </c>
      <c r="CD37" s="2">
        <f ca="1">IF(Table1[[#This Row],[Value of debts ]]&gt;Table1[[#This Row],[Income]],1,0)</f>
        <v>1</v>
      </c>
      <c r="CE37" s="1"/>
      <c r="CG37">
        <f ca="1">IF(Table1[[#This Row],[Net worth of person]]&gt;$CH$3,Table1[[#This Row],[Age]],0)</f>
        <v>0</v>
      </c>
    </row>
    <row r="38" spans="1:85" x14ac:dyDescent="0.3">
      <c r="A38">
        <f t="shared" ca="1" si="23"/>
        <v>2</v>
      </c>
      <c r="B38" t="str">
        <f t="shared" ca="1" si="24"/>
        <v>Men</v>
      </c>
      <c r="C38">
        <f t="shared" ca="1" si="25"/>
        <v>30</v>
      </c>
      <c r="D38">
        <f t="shared" ca="1" si="26"/>
        <v>6</v>
      </c>
      <c r="E38" t="str">
        <f t="shared" ca="1" si="27"/>
        <v>General Work</v>
      </c>
      <c r="F38">
        <f t="shared" ca="1" si="28"/>
        <v>5</v>
      </c>
      <c r="G38" t="str">
        <f t="shared" ca="1" si="29"/>
        <v>Others</v>
      </c>
      <c r="H38">
        <f t="shared" ca="1" si="30"/>
        <v>2</v>
      </c>
      <c r="I38">
        <f t="shared" ca="1" si="31"/>
        <v>3</v>
      </c>
      <c r="J38">
        <f t="shared" ca="1" si="32"/>
        <v>66538</v>
      </c>
      <c r="K38">
        <f t="shared" ca="1" si="33"/>
        <v>7</v>
      </c>
      <c r="L38" t="str">
        <f t="shared" ca="1" si="34"/>
        <v>Delhi</v>
      </c>
      <c r="M38">
        <f t="shared" ca="1" si="35"/>
        <v>399228</v>
      </c>
      <c r="N38">
        <f t="shared" ca="1" si="36"/>
        <v>256276.18112384644</v>
      </c>
      <c r="O38">
        <f t="shared" ca="1" si="37"/>
        <v>67600.291378429043</v>
      </c>
      <c r="P38">
        <f t="shared" ca="1" si="38"/>
        <v>28006</v>
      </c>
      <c r="Q38">
        <f t="shared" ca="1" si="39"/>
        <v>74998.144690747315</v>
      </c>
      <c r="R38">
        <f t="shared" ca="1" si="40"/>
        <v>20584.464391504789</v>
      </c>
      <c r="S38">
        <f t="shared" ca="1" si="41"/>
        <v>487412.75576993381</v>
      </c>
      <c r="T38">
        <f t="shared" ca="1" si="42"/>
        <v>359280.32581459376</v>
      </c>
      <c r="U38">
        <f t="shared" ca="1" si="43"/>
        <v>128132.42995534005</v>
      </c>
      <c r="AF38" s="2">
        <f ca="1">IF(Table1[[#This Row],[Gender]]="Women",1,0)</f>
        <v>0</v>
      </c>
      <c r="AG38">
        <f ca="1">IF(Table1[[#This Row],[Gender]]="Men",1,0)</f>
        <v>1</v>
      </c>
      <c r="AI38" s="1"/>
      <c r="AK38" s="2">
        <f ca="1">IF(Table1[[#This Row],[Field of Work]]="IT",1,0)</f>
        <v>0</v>
      </c>
      <c r="AL38">
        <f ca="1">IF(Table1[[#This Row],[Field of Work]]="Agriculture",1,0)</f>
        <v>0</v>
      </c>
      <c r="AM38">
        <f ca="1">IF(Table1[[#This Row],[Field of Work]]="Construction",1,0)</f>
        <v>0</v>
      </c>
      <c r="AN38">
        <f ca="1">IF(Table1[[#This Row],[Field of Work]]="Healthcare",1,0)</f>
        <v>0</v>
      </c>
      <c r="AO38">
        <f ca="1">IF(Table1[[#This Row],[Field of Work]]="General Work",1,0)</f>
        <v>1</v>
      </c>
      <c r="AP38">
        <f ca="1">IF(Table1[[#This Row],[Field of Work]]="Teaching",1,0)</f>
        <v>0</v>
      </c>
      <c r="AV38" s="1"/>
      <c r="AX38" s="2">
        <f ca="1">Table1[[#This Row],[Car Value]]/Table1[[#This Row],[Cars]]</f>
        <v>22533.430459476349</v>
      </c>
      <c r="AY38" s="1"/>
      <c r="AZ38" s="2">
        <f ca="1">IF(Table1[[#This Row],[Value of debts ]]&gt;$BA$3,1,0)</f>
        <v>1</v>
      </c>
      <c r="BA38" s="1"/>
      <c r="BB38" s="1"/>
      <c r="BC38" s="15">
        <f ca="1">Table1[[#This Row],[Mortage Left]]/Table1[[#This Row],[Value of House]]</f>
        <v>0.64192937650627324</v>
      </c>
      <c r="BD38">
        <f t="shared" ca="1" si="22"/>
        <v>0</v>
      </c>
      <c r="BF38" s="1"/>
      <c r="BH38">
        <f ca="1">IF(Table1[[#This Row],[Area]]="Patna",Table1[[#This Row],[Income]],0)</f>
        <v>0</v>
      </c>
      <c r="BI38">
        <f ca="1">IF(Table1[[#This Row],[Area]]="Bangalore",Table1[[#This Row],[Income]],0)</f>
        <v>0</v>
      </c>
      <c r="BJ38">
        <f ca="1">IF(Table1[[#This Row],[Area]]="Lucknow",Table1[[#This Row],[Income]],0)</f>
        <v>0</v>
      </c>
      <c r="BK38">
        <f ca="1">IF(Table1[[#This Row],[Area]]="Hyderabad",Table1[[#This Row],[Income]],0)</f>
        <v>0</v>
      </c>
      <c r="BL38">
        <f ca="1">IF(Table1[[#This Row],[Area]]="Udaipur",Table1[[#This Row],[Income]],0)</f>
        <v>0</v>
      </c>
      <c r="BM38">
        <f ca="1">IF(Table1[[#This Row],[Area]]="Pune",Table1[[#This Row],[Income]],0)</f>
        <v>0</v>
      </c>
      <c r="BN38">
        <f ca="1">IF(Table1[[#This Row],[Area]]="Kolkata",Table1[[#This Row],[Income]],0)</f>
        <v>0</v>
      </c>
      <c r="BO38">
        <f ca="1">IF(Table1[[#This Row],[Area]]="Ranchi",Table1[[#This Row],[Income]],0)</f>
        <v>0</v>
      </c>
      <c r="BP38">
        <f ca="1">IF(Table1[[#This Row],[Area]]="Dhanbad",Table1[[#This Row],[Income]],0)</f>
        <v>0</v>
      </c>
      <c r="BQ38">
        <f ca="1">IF(Table1[[#This Row],[Area]]="Agra",Table1[[#This Row],[Income]],0)</f>
        <v>0</v>
      </c>
      <c r="BR38">
        <f ca="1">IF(Table1[[#This Row],[Area]]="Mumbai",Table1[[#This Row],[Income]],0)</f>
        <v>0</v>
      </c>
      <c r="BS38">
        <f ca="1">IF(Table1[[#This Row],[Area]]="Srinagar",Table1[[#This Row],[Income]],0)</f>
        <v>0</v>
      </c>
      <c r="BT38">
        <f ca="1">IF(Table1[[#This Row],[Area]]="Delhi",Table1[[#This Row],[Income]],0)</f>
        <v>66538</v>
      </c>
      <c r="BU38">
        <f ca="1">IF(Table1[[#This Row],[Area]]="Jaipur",Table1[[#This Row],[Income]],0)</f>
        <v>0</v>
      </c>
      <c r="BW38">
        <f ca="1">IF(Table1[[#This Row],[Field of Work]]="IT",Table1[[#This Row],[Income]],0)</f>
        <v>0</v>
      </c>
      <c r="BX38">
        <f ca="1">IF(Table1[[#This Row],[Field of Work]]="Healthcare",Table1[[#This Row],[Income]],0)</f>
        <v>0</v>
      </c>
      <c r="BY38">
        <f ca="1">IF(Table1[[#This Row],[Field of Work]]="Agriculture",Table1[[#This Row],[Income]],0)</f>
        <v>0</v>
      </c>
      <c r="BZ38">
        <f ca="1">IF(Table1[[#This Row],[Field of Work]]="Teaching",Table1[[#This Row],[Income]],0)</f>
        <v>0</v>
      </c>
      <c r="CA38">
        <f ca="1">IF(Table1[[#This Row],[Field of Work]]="General Work",Table1[[#This Row],[Income]],0)</f>
        <v>66538</v>
      </c>
      <c r="CB38">
        <f ca="1">IF(Table1[[#This Row],[Field of Work]]="Construction",Table1[[#This Row],[Income]],0)</f>
        <v>0</v>
      </c>
      <c r="CD38" s="2">
        <f ca="1">IF(Table1[[#This Row],[Value of debts ]]&gt;Table1[[#This Row],[Income]],1,0)</f>
        <v>1</v>
      </c>
      <c r="CE38" s="1"/>
      <c r="CG38">
        <f ca="1">IF(Table1[[#This Row],[Net worth of person]]&gt;$CH$3,Table1[[#This Row],[Age]],0)</f>
        <v>30</v>
      </c>
    </row>
    <row r="39" spans="1:85" x14ac:dyDescent="0.3">
      <c r="A39">
        <f t="shared" ca="1" si="23"/>
        <v>1</v>
      </c>
      <c r="B39" t="str">
        <f t="shared" ca="1" si="24"/>
        <v>Women</v>
      </c>
      <c r="C39">
        <f t="shared" ca="1" si="25"/>
        <v>35</v>
      </c>
      <c r="D39">
        <f t="shared" ca="1" si="26"/>
        <v>5</v>
      </c>
      <c r="E39" t="str">
        <f t="shared" ca="1" si="27"/>
        <v>Agriculture</v>
      </c>
      <c r="F39">
        <f t="shared" ca="1" si="28"/>
        <v>1</v>
      </c>
      <c r="G39" t="str">
        <f t="shared" ca="1" si="29"/>
        <v>10th</v>
      </c>
      <c r="H39">
        <f t="shared" ca="1" si="30"/>
        <v>1</v>
      </c>
      <c r="I39">
        <f t="shared" ca="1" si="31"/>
        <v>2</v>
      </c>
      <c r="J39">
        <f t="shared" ca="1" si="32"/>
        <v>69534</v>
      </c>
      <c r="K39">
        <f t="shared" ca="1" si="33"/>
        <v>3</v>
      </c>
      <c r="L39" t="str">
        <f t="shared" ca="1" si="34"/>
        <v>Lucknow</v>
      </c>
      <c r="M39">
        <f t="shared" ca="1" si="35"/>
        <v>347670</v>
      </c>
      <c r="N39">
        <f t="shared" ca="1" si="36"/>
        <v>277852.14992466703</v>
      </c>
      <c r="O39">
        <f t="shared" ca="1" si="37"/>
        <v>87585.139431276373</v>
      </c>
      <c r="P39">
        <f t="shared" ca="1" si="38"/>
        <v>51440</v>
      </c>
      <c r="Q39">
        <f t="shared" ca="1" si="39"/>
        <v>102723.06531542176</v>
      </c>
      <c r="R39">
        <f t="shared" ca="1" si="40"/>
        <v>46965.39076837022</v>
      </c>
      <c r="S39">
        <f t="shared" ca="1" si="41"/>
        <v>482220.5301996466</v>
      </c>
      <c r="T39">
        <f t="shared" ca="1" si="42"/>
        <v>432015.21524008876</v>
      </c>
      <c r="U39">
        <f t="shared" ca="1" si="43"/>
        <v>50205.314959557843</v>
      </c>
      <c r="AF39" s="2">
        <f ca="1">IF(Table1[[#This Row],[Gender]]="Women",1,0)</f>
        <v>1</v>
      </c>
      <c r="AG39">
        <f ca="1">IF(Table1[[#This Row],[Gender]]="Men",1,0)</f>
        <v>0</v>
      </c>
      <c r="AI39" s="1"/>
      <c r="AK39" s="2">
        <f ca="1">IF(Table1[[#This Row],[Field of Work]]="IT",1,0)</f>
        <v>0</v>
      </c>
      <c r="AL39">
        <f ca="1">IF(Table1[[#This Row],[Field of Work]]="Agriculture",1,0)</f>
        <v>1</v>
      </c>
      <c r="AM39">
        <f ca="1">IF(Table1[[#This Row],[Field of Work]]="Construction",1,0)</f>
        <v>0</v>
      </c>
      <c r="AN39">
        <f ca="1">IF(Table1[[#This Row],[Field of Work]]="Healthcare",1,0)</f>
        <v>0</v>
      </c>
      <c r="AO39">
        <f ca="1">IF(Table1[[#This Row],[Field of Work]]="General Work",1,0)</f>
        <v>0</v>
      </c>
      <c r="AP39">
        <f ca="1">IF(Table1[[#This Row],[Field of Work]]="Teaching",1,0)</f>
        <v>0</v>
      </c>
      <c r="AV39" s="1"/>
      <c r="AX39" s="2">
        <f ca="1">Table1[[#This Row],[Car Value]]/Table1[[#This Row],[Cars]]</f>
        <v>43792.569715638187</v>
      </c>
      <c r="AY39" s="1"/>
      <c r="AZ39" s="2">
        <f ca="1">IF(Table1[[#This Row],[Value of debts ]]&gt;$BA$3,1,0)</f>
        <v>1</v>
      </c>
      <c r="BA39" s="1"/>
      <c r="BB39" s="1"/>
      <c r="BC39" s="15">
        <f ca="1">Table1[[#This Row],[Mortage Left]]/Table1[[#This Row],[Value of House]]</f>
        <v>0.79918356465805795</v>
      </c>
      <c r="BD39">
        <f t="shared" ca="1" si="22"/>
        <v>0</v>
      </c>
      <c r="BF39" s="1"/>
      <c r="BH39">
        <f ca="1">IF(Table1[[#This Row],[Area]]="Patna",Table1[[#This Row],[Income]],0)</f>
        <v>0</v>
      </c>
      <c r="BI39">
        <f ca="1">IF(Table1[[#This Row],[Area]]="Bangalore",Table1[[#This Row],[Income]],0)</f>
        <v>0</v>
      </c>
      <c r="BJ39">
        <f ca="1">IF(Table1[[#This Row],[Area]]="Lucknow",Table1[[#This Row],[Income]],0)</f>
        <v>69534</v>
      </c>
      <c r="BK39">
        <f ca="1">IF(Table1[[#This Row],[Area]]="Hyderabad",Table1[[#This Row],[Income]],0)</f>
        <v>0</v>
      </c>
      <c r="BL39">
        <f ca="1">IF(Table1[[#This Row],[Area]]="Udaipur",Table1[[#This Row],[Income]],0)</f>
        <v>0</v>
      </c>
      <c r="BM39">
        <f ca="1">IF(Table1[[#This Row],[Area]]="Pune",Table1[[#This Row],[Income]],0)</f>
        <v>0</v>
      </c>
      <c r="BN39">
        <f ca="1">IF(Table1[[#This Row],[Area]]="Kolkata",Table1[[#This Row],[Income]],0)</f>
        <v>0</v>
      </c>
      <c r="BO39">
        <f ca="1">IF(Table1[[#This Row],[Area]]="Ranchi",Table1[[#This Row],[Income]],0)</f>
        <v>0</v>
      </c>
      <c r="BP39">
        <f ca="1">IF(Table1[[#This Row],[Area]]="Dhanbad",Table1[[#This Row],[Income]],0)</f>
        <v>0</v>
      </c>
      <c r="BQ39">
        <f ca="1">IF(Table1[[#This Row],[Area]]="Agra",Table1[[#This Row],[Income]],0)</f>
        <v>0</v>
      </c>
      <c r="BR39">
        <f ca="1">IF(Table1[[#This Row],[Area]]="Mumbai",Table1[[#This Row],[Income]],0)</f>
        <v>0</v>
      </c>
      <c r="BS39">
        <f ca="1">IF(Table1[[#This Row],[Area]]="Srinagar",Table1[[#This Row],[Income]],0)</f>
        <v>0</v>
      </c>
      <c r="BT39">
        <f ca="1">IF(Table1[[#This Row],[Area]]="Delhi",Table1[[#This Row],[Income]],0)</f>
        <v>0</v>
      </c>
      <c r="BU39">
        <f ca="1">IF(Table1[[#This Row],[Area]]="Jaipur",Table1[[#This Row],[Income]],0)</f>
        <v>0</v>
      </c>
      <c r="BW39">
        <f ca="1">IF(Table1[[#This Row],[Field of Work]]="IT",Table1[[#This Row],[Income]],0)</f>
        <v>0</v>
      </c>
      <c r="BX39">
        <f ca="1">IF(Table1[[#This Row],[Field of Work]]="Healthcare",Table1[[#This Row],[Income]],0)</f>
        <v>0</v>
      </c>
      <c r="BY39">
        <f ca="1">IF(Table1[[#This Row],[Field of Work]]="Agriculture",Table1[[#This Row],[Income]],0)</f>
        <v>69534</v>
      </c>
      <c r="BZ39">
        <f ca="1">IF(Table1[[#This Row],[Field of Work]]="Teaching",Table1[[#This Row],[Income]],0)</f>
        <v>0</v>
      </c>
      <c r="CA39">
        <f ca="1">IF(Table1[[#This Row],[Field of Work]]="General Work",Table1[[#This Row],[Income]],0)</f>
        <v>0</v>
      </c>
      <c r="CB39">
        <f ca="1">IF(Table1[[#This Row],[Field of Work]]="Construction",Table1[[#This Row],[Income]],0)</f>
        <v>0</v>
      </c>
      <c r="CD39" s="2">
        <f ca="1">IF(Table1[[#This Row],[Value of debts ]]&gt;Table1[[#This Row],[Income]],1,0)</f>
        <v>1</v>
      </c>
      <c r="CE39" s="1"/>
      <c r="CG39">
        <f ca="1">IF(Table1[[#This Row],[Net worth of person]]&gt;$CH$3,Table1[[#This Row],[Age]],0)</f>
        <v>0</v>
      </c>
    </row>
    <row r="40" spans="1:85" x14ac:dyDescent="0.3">
      <c r="A40">
        <f t="shared" ca="1" si="23"/>
        <v>2</v>
      </c>
      <c r="B40" t="str">
        <f t="shared" ca="1" si="24"/>
        <v>Men</v>
      </c>
      <c r="C40">
        <f t="shared" ca="1" si="25"/>
        <v>35</v>
      </c>
      <c r="D40">
        <f t="shared" ca="1" si="26"/>
        <v>2</v>
      </c>
      <c r="E40" t="str">
        <f t="shared" ca="1" si="27"/>
        <v>Construction</v>
      </c>
      <c r="F40">
        <f t="shared" ca="1" si="28"/>
        <v>3</v>
      </c>
      <c r="G40" t="str">
        <f t="shared" ca="1" si="29"/>
        <v>Bachelors</v>
      </c>
      <c r="H40">
        <f t="shared" ca="1" si="30"/>
        <v>1</v>
      </c>
      <c r="I40">
        <f t="shared" ca="1" si="31"/>
        <v>2</v>
      </c>
      <c r="J40">
        <f t="shared" ca="1" si="32"/>
        <v>61101</v>
      </c>
      <c r="K40">
        <f t="shared" ca="1" si="33"/>
        <v>14</v>
      </c>
      <c r="L40" t="str">
        <f t="shared" ca="1" si="34"/>
        <v>Jaipur</v>
      </c>
      <c r="M40">
        <f t="shared" ca="1" si="35"/>
        <v>305505</v>
      </c>
      <c r="N40">
        <f t="shared" ca="1" si="36"/>
        <v>273720.04183043586</v>
      </c>
      <c r="O40">
        <f t="shared" ca="1" si="37"/>
        <v>71168.160745518107</v>
      </c>
      <c r="P40">
        <f t="shared" ca="1" si="38"/>
        <v>629</v>
      </c>
      <c r="Q40">
        <f t="shared" ca="1" si="39"/>
        <v>65921.231094716684</v>
      </c>
      <c r="R40">
        <f t="shared" ca="1" si="40"/>
        <v>41572.516835099603</v>
      </c>
      <c r="S40">
        <f t="shared" ca="1" si="41"/>
        <v>418245.67758061772</v>
      </c>
      <c r="T40">
        <f t="shared" ca="1" si="42"/>
        <v>340270.27292515256</v>
      </c>
      <c r="U40">
        <f t="shared" ca="1" si="43"/>
        <v>77975.404655465158</v>
      </c>
      <c r="AF40" s="2">
        <f ca="1">IF(Table1[[#This Row],[Gender]]="Women",1,0)</f>
        <v>0</v>
      </c>
      <c r="AG40">
        <f ca="1">IF(Table1[[#This Row],[Gender]]="Men",1,0)</f>
        <v>1</v>
      </c>
      <c r="AI40" s="1"/>
      <c r="AK40" s="2">
        <f ca="1">IF(Table1[[#This Row],[Field of Work]]="IT",1,0)</f>
        <v>0</v>
      </c>
      <c r="AL40">
        <f ca="1">IF(Table1[[#This Row],[Field of Work]]="Agriculture",1,0)</f>
        <v>0</v>
      </c>
      <c r="AM40">
        <f ca="1">IF(Table1[[#This Row],[Field of Work]]="Construction",1,0)</f>
        <v>1</v>
      </c>
      <c r="AN40">
        <f ca="1">IF(Table1[[#This Row],[Field of Work]]="Healthcare",1,0)</f>
        <v>0</v>
      </c>
      <c r="AO40">
        <f ca="1">IF(Table1[[#This Row],[Field of Work]]="General Work",1,0)</f>
        <v>0</v>
      </c>
      <c r="AP40">
        <f ca="1">IF(Table1[[#This Row],[Field of Work]]="Teaching",1,0)</f>
        <v>0</v>
      </c>
      <c r="AV40" s="1"/>
      <c r="AX40" s="2">
        <f ca="1">Table1[[#This Row],[Car Value]]/Table1[[#This Row],[Cars]]</f>
        <v>35584.080372759054</v>
      </c>
      <c r="AY40" s="1"/>
      <c r="AZ40" s="2">
        <f ca="1">IF(Table1[[#This Row],[Value of debts ]]&gt;$BA$3,1,0)</f>
        <v>1</v>
      </c>
      <c r="BA40" s="1"/>
      <c r="BB40" s="1"/>
      <c r="BC40" s="15">
        <f ca="1">Table1[[#This Row],[Mortage Left]]/Table1[[#This Row],[Value of House]]</f>
        <v>0.89595928652701551</v>
      </c>
      <c r="BD40">
        <f t="shared" ca="1" si="22"/>
        <v>0</v>
      </c>
      <c r="BF40" s="1"/>
      <c r="BH40">
        <f ca="1">IF(Table1[[#This Row],[Area]]="Patna",Table1[[#This Row],[Income]],0)</f>
        <v>0</v>
      </c>
      <c r="BI40">
        <f ca="1">IF(Table1[[#This Row],[Area]]="Bangalore",Table1[[#This Row],[Income]],0)</f>
        <v>0</v>
      </c>
      <c r="BJ40">
        <f ca="1">IF(Table1[[#This Row],[Area]]="Lucknow",Table1[[#This Row],[Income]],0)</f>
        <v>0</v>
      </c>
      <c r="BK40">
        <f ca="1">IF(Table1[[#This Row],[Area]]="Hyderabad",Table1[[#This Row],[Income]],0)</f>
        <v>0</v>
      </c>
      <c r="BL40">
        <f ca="1">IF(Table1[[#This Row],[Area]]="Udaipur",Table1[[#This Row],[Income]],0)</f>
        <v>0</v>
      </c>
      <c r="BM40">
        <f ca="1">IF(Table1[[#This Row],[Area]]="Pune",Table1[[#This Row],[Income]],0)</f>
        <v>0</v>
      </c>
      <c r="BN40">
        <f ca="1">IF(Table1[[#This Row],[Area]]="Kolkata",Table1[[#This Row],[Income]],0)</f>
        <v>0</v>
      </c>
      <c r="BO40">
        <f ca="1">IF(Table1[[#This Row],[Area]]="Ranchi",Table1[[#This Row],[Income]],0)</f>
        <v>0</v>
      </c>
      <c r="BP40">
        <f ca="1">IF(Table1[[#This Row],[Area]]="Dhanbad",Table1[[#This Row],[Income]],0)</f>
        <v>0</v>
      </c>
      <c r="BQ40">
        <f ca="1">IF(Table1[[#This Row],[Area]]="Agra",Table1[[#This Row],[Income]],0)</f>
        <v>0</v>
      </c>
      <c r="BR40">
        <f ca="1">IF(Table1[[#This Row],[Area]]="Mumbai",Table1[[#This Row],[Income]],0)</f>
        <v>0</v>
      </c>
      <c r="BS40">
        <f ca="1">IF(Table1[[#This Row],[Area]]="Srinagar",Table1[[#This Row],[Income]],0)</f>
        <v>0</v>
      </c>
      <c r="BT40">
        <f ca="1">IF(Table1[[#This Row],[Area]]="Delhi",Table1[[#This Row],[Income]],0)</f>
        <v>0</v>
      </c>
      <c r="BU40">
        <f ca="1">IF(Table1[[#This Row],[Area]]="Jaipur",Table1[[#This Row],[Income]],0)</f>
        <v>61101</v>
      </c>
      <c r="BW40">
        <f ca="1">IF(Table1[[#This Row],[Field of Work]]="IT",Table1[[#This Row],[Income]],0)</f>
        <v>0</v>
      </c>
      <c r="BX40">
        <f ca="1">IF(Table1[[#This Row],[Field of Work]]="Healthcare",Table1[[#This Row],[Income]],0)</f>
        <v>0</v>
      </c>
      <c r="BY40">
        <f ca="1">IF(Table1[[#This Row],[Field of Work]]="Agriculture",Table1[[#This Row],[Income]],0)</f>
        <v>0</v>
      </c>
      <c r="BZ40">
        <f ca="1">IF(Table1[[#This Row],[Field of Work]]="Teaching",Table1[[#This Row],[Income]],0)</f>
        <v>0</v>
      </c>
      <c r="CA40">
        <f ca="1">IF(Table1[[#This Row],[Field of Work]]="General Work",Table1[[#This Row],[Income]],0)</f>
        <v>0</v>
      </c>
      <c r="CB40">
        <f ca="1">IF(Table1[[#This Row],[Field of Work]]="Construction",Table1[[#This Row],[Income]],0)</f>
        <v>61101</v>
      </c>
      <c r="CD40" s="2">
        <f ca="1">IF(Table1[[#This Row],[Value of debts ]]&gt;Table1[[#This Row],[Income]],1,0)</f>
        <v>1</v>
      </c>
      <c r="CE40" s="1"/>
      <c r="CG40">
        <f ca="1">IF(Table1[[#This Row],[Net worth of person]]&gt;$CH$3,Table1[[#This Row],[Age]],0)</f>
        <v>35</v>
      </c>
    </row>
    <row r="41" spans="1:85" x14ac:dyDescent="0.3">
      <c r="A41">
        <f t="shared" ca="1" si="23"/>
        <v>1</v>
      </c>
      <c r="B41" t="str">
        <f t="shared" ca="1" si="24"/>
        <v>Women</v>
      </c>
      <c r="C41">
        <f t="shared" ca="1" si="25"/>
        <v>26</v>
      </c>
      <c r="D41">
        <f t="shared" ca="1" si="26"/>
        <v>1</v>
      </c>
      <c r="E41" t="str">
        <f t="shared" ca="1" si="27"/>
        <v>IT</v>
      </c>
      <c r="F41">
        <f t="shared" ca="1" si="28"/>
        <v>1</v>
      </c>
      <c r="G41" t="str">
        <f t="shared" ca="1" si="29"/>
        <v>10th</v>
      </c>
      <c r="H41">
        <f t="shared" ca="1" si="30"/>
        <v>1</v>
      </c>
      <c r="I41">
        <f t="shared" ca="1" si="31"/>
        <v>2</v>
      </c>
      <c r="J41">
        <f t="shared" ca="1" si="32"/>
        <v>48106</v>
      </c>
      <c r="K41">
        <f t="shared" ca="1" si="33"/>
        <v>2</v>
      </c>
      <c r="L41" t="str">
        <f t="shared" ca="1" si="34"/>
        <v>Bangalore</v>
      </c>
      <c r="M41">
        <f t="shared" ca="1" si="35"/>
        <v>144318</v>
      </c>
      <c r="N41">
        <f t="shared" ca="1" si="36"/>
        <v>81339.600956757989</v>
      </c>
      <c r="O41">
        <f t="shared" ca="1" si="37"/>
        <v>45959.782237107778</v>
      </c>
      <c r="P41">
        <f t="shared" ca="1" si="38"/>
        <v>27020</v>
      </c>
      <c r="Q41">
        <f t="shared" ca="1" si="39"/>
        <v>14138.451773692932</v>
      </c>
      <c r="R41">
        <f t="shared" ca="1" si="40"/>
        <v>48824.861741818619</v>
      </c>
      <c r="S41">
        <f t="shared" ca="1" si="41"/>
        <v>239102.64397892641</v>
      </c>
      <c r="T41">
        <f t="shared" ca="1" si="42"/>
        <v>122498.05273045092</v>
      </c>
      <c r="U41">
        <f t="shared" ca="1" si="43"/>
        <v>116604.5912484755</v>
      </c>
      <c r="AF41" s="2">
        <f ca="1">IF(Table1[[#This Row],[Gender]]="Women",1,0)</f>
        <v>1</v>
      </c>
      <c r="AG41">
        <f ca="1">IF(Table1[[#This Row],[Gender]]="Men",1,0)</f>
        <v>0</v>
      </c>
      <c r="AI41" s="1"/>
      <c r="AK41" s="2">
        <f ca="1">IF(Table1[[#This Row],[Field of Work]]="IT",1,0)</f>
        <v>1</v>
      </c>
      <c r="AL41">
        <f ca="1">IF(Table1[[#This Row],[Field of Work]]="Agriculture",1,0)</f>
        <v>0</v>
      </c>
      <c r="AM41">
        <f ca="1">IF(Table1[[#This Row],[Field of Work]]="Construction",1,0)</f>
        <v>0</v>
      </c>
      <c r="AN41">
        <f ca="1">IF(Table1[[#This Row],[Field of Work]]="Healthcare",1,0)</f>
        <v>0</v>
      </c>
      <c r="AO41">
        <f ca="1">IF(Table1[[#This Row],[Field of Work]]="General Work",1,0)</f>
        <v>0</v>
      </c>
      <c r="AP41">
        <f ca="1">IF(Table1[[#This Row],[Field of Work]]="Teaching",1,0)</f>
        <v>0</v>
      </c>
      <c r="AV41" s="1"/>
      <c r="AX41" s="2">
        <f ca="1">Table1[[#This Row],[Car Value]]/Table1[[#This Row],[Cars]]</f>
        <v>22979.891118553889</v>
      </c>
      <c r="AY41" s="1"/>
      <c r="AZ41" s="2">
        <f ca="1">IF(Table1[[#This Row],[Value of debts ]]&gt;$BA$3,1,0)</f>
        <v>1</v>
      </c>
      <c r="BA41" s="1"/>
      <c r="BB41" s="1"/>
      <c r="BC41" s="15">
        <f ca="1">Table1[[#This Row],[Mortage Left]]/Table1[[#This Row],[Value of House]]</f>
        <v>0.56361369307195219</v>
      </c>
      <c r="BD41">
        <f t="shared" ca="1" si="22"/>
        <v>0</v>
      </c>
      <c r="BF41" s="1"/>
      <c r="BH41">
        <f ca="1">IF(Table1[[#This Row],[Area]]="Patna",Table1[[#This Row],[Income]],0)</f>
        <v>0</v>
      </c>
      <c r="BI41">
        <f ca="1">IF(Table1[[#This Row],[Area]]="Bangalore",Table1[[#This Row],[Income]],0)</f>
        <v>48106</v>
      </c>
      <c r="BJ41">
        <f ca="1">IF(Table1[[#This Row],[Area]]="Lucknow",Table1[[#This Row],[Income]],0)</f>
        <v>0</v>
      </c>
      <c r="BK41">
        <f ca="1">IF(Table1[[#This Row],[Area]]="Hyderabad",Table1[[#This Row],[Income]],0)</f>
        <v>0</v>
      </c>
      <c r="BL41">
        <f ca="1">IF(Table1[[#This Row],[Area]]="Udaipur",Table1[[#This Row],[Income]],0)</f>
        <v>0</v>
      </c>
      <c r="BM41">
        <f ca="1">IF(Table1[[#This Row],[Area]]="Pune",Table1[[#This Row],[Income]],0)</f>
        <v>0</v>
      </c>
      <c r="BN41">
        <f ca="1">IF(Table1[[#This Row],[Area]]="Kolkata",Table1[[#This Row],[Income]],0)</f>
        <v>0</v>
      </c>
      <c r="BO41">
        <f ca="1">IF(Table1[[#This Row],[Area]]="Ranchi",Table1[[#This Row],[Income]],0)</f>
        <v>0</v>
      </c>
      <c r="BP41">
        <f ca="1">IF(Table1[[#This Row],[Area]]="Dhanbad",Table1[[#This Row],[Income]],0)</f>
        <v>0</v>
      </c>
      <c r="BQ41">
        <f ca="1">IF(Table1[[#This Row],[Area]]="Agra",Table1[[#This Row],[Income]],0)</f>
        <v>0</v>
      </c>
      <c r="BR41">
        <f ca="1">IF(Table1[[#This Row],[Area]]="Mumbai",Table1[[#This Row],[Income]],0)</f>
        <v>0</v>
      </c>
      <c r="BS41">
        <f ca="1">IF(Table1[[#This Row],[Area]]="Srinagar",Table1[[#This Row],[Income]],0)</f>
        <v>0</v>
      </c>
      <c r="BT41">
        <f ca="1">IF(Table1[[#This Row],[Area]]="Delhi",Table1[[#This Row],[Income]],0)</f>
        <v>0</v>
      </c>
      <c r="BU41">
        <f ca="1">IF(Table1[[#This Row],[Area]]="Jaipur",Table1[[#This Row],[Income]],0)</f>
        <v>0</v>
      </c>
      <c r="BW41">
        <f ca="1">IF(Table1[[#This Row],[Field of Work]]="IT",Table1[[#This Row],[Income]],0)</f>
        <v>48106</v>
      </c>
      <c r="BX41">
        <f ca="1">IF(Table1[[#This Row],[Field of Work]]="Healthcare",Table1[[#This Row],[Income]],0)</f>
        <v>0</v>
      </c>
      <c r="BY41">
        <f ca="1">IF(Table1[[#This Row],[Field of Work]]="Agriculture",Table1[[#This Row],[Income]],0)</f>
        <v>0</v>
      </c>
      <c r="BZ41">
        <f ca="1">IF(Table1[[#This Row],[Field of Work]]="Teaching",Table1[[#This Row],[Income]],0)</f>
        <v>0</v>
      </c>
      <c r="CA41">
        <f ca="1">IF(Table1[[#This Row],[Field of Work]]="General Work",Table1[[#This Row],[Income]],0)</f>
        <v>0</v>
      </c>
      <c r="CB41">
        <f ca="1">IF(Table1[[#This Row],[Field of Work]]="Construction",Table1[[#This Row],[Income]],0)</f>
        <v>0</v>
      </c>
      <c r="CD41" s="2">
        <f ca="1">IF(Table1[[#This Row],[Value of debts ]]&gt;Table1[[#This Row],[Income]],1,0)</f>
        <v>1</v>
      </c>
      <c r="CE41" s="1"/>
      <c r="CG41">
        <f ca="1">IF(Table1[[#This Row],[Net worth of person]]&gt;$CH$3,Table1[[#This Row],[Age]],0)</f>
        <v>26</v>
      </c>
    </row>
    <row r="42" spans="1:85" x14ac:dyDescent="0.3">
      <c r="A42">
        <f t="shared" ca="1" si="23"/>
        <v>1</v>
      </c>
      <c r="B42" t="str">
        <f t="shared" ca="1" si="24"/>
        <v>Women</v>
      </c>
      <c r="C42">
        <f t="shared" ca="1" si="25"/>
        <v>25</v>
      </c>
      <c r="D42">
        <f t="shared" ca="1" si="26"/>
        <v>4</v>
      </c>
      <c r="E42" t="str">
        <f t="shared" ca="1" si="27"/>
        <v>Teaching</v>
      </c>
      <c r="F42">
        <f t="shared" ca="1" si="28"/>
        <v>4</v>
      </c>
      <c r="G42" t="str">
        <f t="shared" ca="1" si="29"/>
        <v>Masters</v>
      </c>
      <c r="H42">
        <f t="shared" ca="1" si="30"/>
        <v>0</v>
      </c>
      <c r="I42">
        <f t="shared" ca="1" si="31"/>
        <v>3</v>
      </c>
      <c r="J42">
        <f t="shared" ca="1" si="32"/>
        <v>64953</v>
      </c>
      <c r="K42">
        <f t="shared" ca="1" si="33"/>
        <v>3</v>
      </c>
      <c r="L42" t="str">
        <f t="shared" ca="1" si="34"/>
        <v>Lucknow</v>
      </c>
      <c r="M42">
        <f t="shared" ca="1" si="35"/>
        <v>324765</v>
      </c>
      <c r="N42">
        <f t="shared" ca="1" si="36"/>
        <v>213513.00184817717</v>
      </c>
      <c r="O42">
        <f t="shared" ca="1" si="37"/>
        <v>148031.06149748285</v>
      </c>
      <c r="P42">
        <f t="shared" ca="1" si="38"/>
        <v>50464</v>
      </c>
      <c r="Q42">
        <f t="shared" ca="1" si="39"/>
        <v>38114.920424360927</v>
      </c>
      <c r="R42">
        <f t="shared" ca="1" si="40"/>
        <v>43478.721695075394</v>
      </c>
      <c r="S42">
        <f t="shared" ca="1" si="41"/>
        <v>516274.78319255821</v>
      </c>
      <c r="T42">
        <f t="shared" ca="1" si="42"/>
        <v>302091.92227253807</v>
      </c>
      <c r="U42">
        <f t="shared" ca="1" si="43"/>
        <v>214182.86092002015</v>
      </c>
      <c r="AF42" s="2">
        <f ca="1">IF(Table1[[#This Row],[Gender]]="Women",1,0)</f>
        <v>1</v>
      </c>
      <c r="AG42">
        <f ca="1">IF(Table1[[#This Row],[Gender]]="Men",1,0)</f>
        <v>0</v>
      </c>
      <c r="AI42" s="1"/>
      <c r="AK42" s="2">
        <f ca="1">IF(Table1[[#This Row],[Field of Work]]="IT",1,0)</f>
        <v>0</v>
      </c>
      <c r="AL42">
        <f ca="1">IF(Table1[[#This Row],[Field of Work]]="Agriculture",1,0)</f>
        <v>0</v>
      </c>
      <c r="AM42">
        <f ca="1">IF(Table1[[#This Row],[Field of Work]]="Construction",1,0)</f>
        <v>0</v>
      </c>
      <c r="AN42">
        <f ca="1">IF(Table1[[#This Row],[Field of Work]]="Healthcare",1,0)</f>
        <v>0</v>
      </c>
      <c r="AO42">
        <f ca="1">IF(Table1[[#This Row],[Field of Work]]="General Work",1,0)</f>
        <v>0</v>
      </c>
      <c r="AP42">
        <f ca="1">IF(Table1[[#This Row],[Field of Work]]="Teaching",1,0)</f>
        <v>1</v>
      </c>
      <c r="AV42" s="1"/>
      <c r="AX42" s="2">
        <f ca="1">Table1[[#This Row],[Car Value]]/Table1[[#This Row],[Cars]]</f>
        <v>49343.687165827614</v>
      </c>
      <c r="AY42" s="1"/>
      <c r="AZ42" s="2">
        <f ca="1">IF(Table1[[#This Row],[Value of debts ]]&gt;$BA$3,1,0)</f>
        <v>1</v>
      </c>
      <c r="BA42" s="1"/>
      <c r="BB42" s="1"/>
      <c r="BC42" s="15">
        <f ca="1">Table1[[#This Row],[Mortage Left]]/Table1[[#This Row],[Value of House]]</f>
        <v>0.65743846118940519</v>
      </c>
      <c r="BD42">
        <f t="shared" ca="1" si="22"/>
        <v>0</v>
      </c>
      <c r="BF42" s="1"/>
      <c r="BH42">
        <f ca="1">IF(Table1[[#This Row],[Area]]="Patna",Table1[[#This Row],[Income]],0)</f>
        <v>0</v>
      </c>
      <c r="BI42">
        <f ca="1">IF(Table1[[#This Row],[Area]]="Bangalore",Table1[[#This Row],[Income]],0)</f>
        <v>0</v>
      </c>
      <c r="BJ42">
        <f ca="1">IF(Table1[[#This Row],[Area]]="Lucknow",Table1[[#This Row],[Income]],0)</f>
        <v>64953</v>
      </c>
      <c r="BK42">
        <f ca="1">IF(Table1[[#This Row],[Area]]="Hyderabad",Table1[[#This Row],[Income]],0)</f>
        <v>0</v>
      </c>
      <c r="BL42">
        <f ca="1">IF(Table1[[#This Row],[Area]]="Udaipur",Table1[[#This Row],[Income]],0)</f>
        <v>0</v>
      </c>
      <c r="BM42">
        <f ca="1">IF(Table1[[#This Row],[Area]]="Pune",Table1[[#This Row],[Income]],0)</f>
        <v>0</v>
      </c>
      <c r="BN42">
        <f ca="1">IF(Table1[[#This Row],[Area]]="Kolkata",Table1[[#This Row],[Income]],0)</f>
        <v>0</v>
      </c>
      <c r="BO42">
        <f ca="1">IF(Table1[[#This Row],[Area]]="Ranchi",Table1[[#This Row],[Income]],0)</f>
        <v>0</v>
      </c>
      <c r="BP42">
        <f ca="1">IF(Table1[[#This Row],[Area]]="Dhanbad",Table1[[#This Row],[Income]],0)</f>
        <v>0</v>
      </c>
      <c r="BQ42">
        <f ca="1">IF(Table1[[#This Row],[Area]]="Agra",Table1[[#This Row],[Income]],0)</f>
        <v>0</v>
      </c>
      <c r="BR42">
        <f ca="1">IF(Table1[[#This Row],[Area]]="Mumbai",Table1[[#This Row],[Income]],0)</f>
        <v>0</v>
      </c>
      <c r="BS42">
        <f ca="1">IF(Table1[[#This Row],[Area]]="Srinagar",Table1[[#This Row],[Income]],0)</f>
        <v>0</v>
      </c>
      <c r="BT42">
        <f ca="1">IF(Table1[[#This Row],[Area]]="Delhi",Table1[[#This Row],[Income]],0)</f>
        <v>0</v>
      </c>
      <c r="BU42">
        <f ca="1">IF(Table1[[#This Row],[Area]]="Jaipur",Table1[[#This Row],[Income]],0)</f>
        <v>0</v>
      </c>
      <c r="BW42">
        <f ca="1">IF(Table1[[#This Row],[Field of Work]]="IT",Table1[[#This Row],[Income]],0)</f>
        <v>0</v>
      </c>
      <c r="BX42">
        <f ca="1">IF(Table1[[#This Row],[Field of Work]]="Healthcare",Table1[[#This Row],[Income]],0)</f>
        <v>0</v>
      </c>
      <c r="BY42">
        <f ca="1">IF(Table1[[#This Row],[Field of Work]]="Agriculture",Table1[[#This Row],[Income]],0)</f>
        <v>0</v>
      </c>
      <c r="BZ42">
        <f ca="1">IF(Table1[[#This Row],[Field of Work]]="Teaching",Table1[[#This Row],[Income]],0)</f>
        <v>64953</v>
      </c>
      <c r="CA42">
        <f ca="1">IF(Table1[[#This Row],[Field of Work]]="General Work",Table1[[#This Row],[Income]],0)</f>
        <v>0</v>
      </c>
      <c r="CB42">
        <f ca="1">IF(Table1[[#This Row],[Field of Work]]="Construction",Table1[[#This Row],[Income]],0)</f>
        <v>0</v>
      </c>
      <c r="CD42" s="2">
        <f ca="1">IF(Table1[[#This Row],[Value of debts ]]&gt;Table1[[#This Row],[Income]],1,0)</f>
        <v>1</v>
      </c>
      <c r="CE42" s="1"/>
      <c r="CG42">
        <f ca="1">IF(Table1[[#This Row],[Net worth of person]]&gt;$CH$3,Table1[[#This Row],[Age]],0)</f>
        <v>25</v>
      </c>
    </row>
    <row r="43" spans="1:85" x14ac:dyDescent="0.3">
      <c r="A43">
        <f t="shared" ca="1" si="23"/>
        <v>2</v>
      </c>
      <c r="B43" t="str">
        <f t="shared" ca="1" si="24"/>
        <v>Men</v>
      </c>
      <c r="C43">
        <f t="shared" ca="1" si="25"/>
        <v>35</v>
      </c>
      <c r="D43">
        <f t="shared" ca="1" si="26"/>
        <v>3</v>
      </c>
      <c r="E43" t="str">
        <f t="shared" ca="1" si="27"/>
        <v>Healthcare</v>
      </c>
      <c r="F43">
        <f t="shared" ca="1" si="28"/>
        <v>5</v>
      </c>
      <c r="G43" t="str">
        <f t="shared" ca="1" si="29"/>
        <v>Others</v>
      </c>
      <c r="H43">
        <f t="shared" ca="1" si="30"/>
        <v>0</v>
      </c>
      <c r="I43">
        <f t="shared" ca="1" si="31"/>
        <v>2</v>
      </c>
      <c r="J43">
        <f t="shared" ca="1" si="32"/>
        <v>85741</v>
      </c>
      <c r="K43">
        <f t="shared" ca="1" si="33"/>
        <v>4</v>
      </c>
      <c r="L43" t="str">
        <f t="shared" ca="1" si="34"/>
        <v>Dhanbad</v>
      </c>
      <c r="M43">
        <f t="shared" ca="1" si="35"/>
        <v>257223</v>
      </c>
      <c r="N43">
        <f t="shared" ca="1" si="36"/>
        <v>25083.72972736707</v>
      </c>
      <c r="O43">
        <f t="shared" ca="1" si="37"/>
        <v>35007.189929194996</v>
      </c>
      <c r="P43">
        <f t="shared" ca="1" si="38"/>
        <v>34259</v>
      </c>
      <c r="Q43">
        <f t="shared" ca="1" si="39"/>
        <v>17717.057236330318</v>
      </c>
      <c r="R43">
        <f t="shared" ca="1" si="40"/>
        <v>79600.598420295748</v>
      </c>
      <c r="S43">
        <f t="shared" ca="1" si="41"/>
        <v>371830.78834949073</v>
      </c>
      <c r="T43">
        <f t="shared" ca="1" si="42"/>
        <v>77059.786963697392</v>
      </c>
      <c r="U43">
        <f t="shared" ca="1" si="43"/>
        <v>294771.00138579332</v>
      </c>
      <c r="AF43" s="2">
        <f ca="1">IF(Table1[[#This Row],[Gender]]="Women",1,0)</f>
        <v>0</v>
      </c>
      <c r="AG43">
        <f ca="1">IF(Table1[[#This Row],[Gender]]="Men",1,0)</f>
        <v>1</v>
      </c>
      <c r="AI43" s="1"/>
      <c r="AK43" s="2">
        <f ca="1">IF(Table1[[#This Row],[Field of Work]]="IT",1,0)</f>
        <v>0</v>
      </c>
      <c r="AL43">
        <f ca="1">IF(Table1[[#This Row],[Field of Work]]="Agriculture",1,0)</f>
        <v>0</v>
      </c>
      <c r="AM43">
        <f ca="1">IF(Table1[[#This Row],[Field of Work]]="Construction",1,0)</f>
        <v>0</v>
      </c>
      <c r="AN43">
        <f ca="1">IF(Table1[[#This Row],[Field of Work]]="Healthcare",1,0)</f>
        <v>1</v>
      </c>
      <c r="AO43">
        <f ca="1">IF(Table1[[#This Row],[Field of Work]]="General Work",1,0)</f>
        <v>0</v>
      </c>
      <c r="AP43">
        <f ca="1">IF(Table1[[#This Row],[Field of Work]]="Teaching",1,0)</f>
        <v>0</v>
      </c>
      <c r="AV43" s="1"/>
      <c r="AX43" s="2">
        <f ca="1">Table1[[#This Row],[Car Value]]/Table1[[#This Row],[Cars]]</f>
        <v>17503.594964597498</v>
      </c>
      <c r="AY43" s="1"/>
      <c r="AZ43" s="2">
        <f ca="1">IF(Table1[[#This Row],[Value of debts ]]&gt;$BA$3,1,0)</f>
        <v>1</v>
      </c>
      <c r="BA43" s="1"/>
      <c r="BB43" s="1"/>
      <c r="BC43" s="15">
        <f ca="1">Table1[[#This Row],[Mortage Left]]/Table1[[#This Row],[Value of House]]</f>
        <v>9.7517444891658478E-2</v>
      </c>
      <c r="BD43">
        <f t="shared" ca="1" si="22"/>
        <v>1</v>
      </c>
      <c r="BF43" s="1"/>
      <c r="BH43">
        <f ca="1">IF(Table1[[#This Row],[Area]]="Patna",Table1[[#This Row],[Income]],0)</f>
        <v>0</v>
      </c>
      <c r="BI43">
        <f ca="1">IF(Table1[[#This Row],[Area]]="Bangalore",Table1[[#This Row],[Income]],0)</f>
        <v>0</v>
      </c>
      <c r="BJ43">
        <f ca="1">IF(Table1[[#This Row],[Area]]="Lucknow",Table1[[#This Row],[Income]],0)</f>
        <v>0</v>
      </c>
      <c r="BK43">
        <f ca="1">IF(Table1[[#This Row],[Area]]="Hyderabad",Table1[[#This Row],[Income]],0)</f>
        <v>0</v>
      </c>
      <c r="BL43">
        <f ca="1">IF(Table1[[#This Row],[Area]]="Udaipur",Table1[[#This Row],[Income]],0)</f>
        <v>0</v>
      </c>
      <c r="BM43">
        <f ca="1">IF(Table1[[#This Row],[Area]]="Pune",Table1[[#This Row],[Income]],0)</f>
        <v>0</v>
      </c>
      <c r="BN43">
        <f ca="1">IF(Table1[[#This Row],[Area]]="Kolkata",Table1[[#This Row],[Income]],0)</f>
        <v>0</v>
      </c>
      <c r="BO43">
        <f ca="1">IF(Table1[[#This Row],[Area]]="Ranchi",Table1[[#This Row],[Income]],0)</f>
        <v>0</v>
      </c>
      <c r="BP43">
        <f ca="1">IF(Table1[[#This Row],[Area]]="Dhanbad",Table1[[#This Row],[Income]],0)</f>
        <v>85741</v>
      </c>
      <c r="BQ43">
        <f ca="1">IF(Table1[[#This Row],[Area]]="Agra",Table1[[#This Row],[Income]],0)</f>
        <v>0</v>
      </c>
      <c r="BR43">
        <f ca="1">IF(Table1[[#This Row],[Area]]="Mumbai",Table1[[#This Row],[Income]],0)</f>
        <v>0</v>
      </c>
      <c r="BS43">
        <f ca="1">IF(Table1[[#This Row],[Area]]="Srinagar",Table1[[#This Row],[Income]],0)</f>
        <v>0</v>
      </c>
      <c r="BT43">
        <f ca="1">IF(Table1[[#This Row],[Area]]="Delhi",Table1[[#This Row],[Income]],0)</f>
        <v>0</v>
      </c>
      <c r="BU43">
        <f ca="1">IF(Table1[[#This Row],[Area]]="Jaipur",Table1[[#This Row],[Income]],0)</f>
        <v>0</v>
      </c>
      <c r="BW43">
        <f ca="1">IF(Table1[[#This Row],[Field of Work]]="IT",Table1[[#This Row],[Income]],0)</f>
        <v>0</v>
      </c>
      <c r="BX43">
        <f ca="1">IF(Table1[[#This Row],[Field of Work]]="Healthcare",Table1[[#This Row],[Income]],0)</f>
        <v>85741</v>
      </c>
      <c r="BY43">
        <f ca="1">IF(Table1[[#This Row],[Field of Work]]="Agriculture",Table1[[#This Row],[Income]],0)</f>
        <v>0</v>
      </c>
      <c r="BZ43">
        <f ca="1">IF(Table1[[#This Row],[Field of Work]]="Teaching",Table1[[#This Row],[Income]],0)</f>
        <v>0</v>
      </c>
      <c r="CA43">
        <f ca="1">IF(Table1[[#This Row],[Field of Work]]="General Work",Table1[[#This Row],[Income]],0)</f>
        <v>0</v>
      </c>
      <c r="CB43">
        <f ca="1">IF(Table1[[#This Row],[Field of Work]]="Construction",Table1[[#This Row],[Income]],0)</f>
        <v>0</v>
      </c>
      <c r="CD43" s="2">
        <f ca="1">IF(Table1[[#This Row],[Value of debts ]]&gt;Table1[[#This Row],[Income]],1,0)</f>
        <v>0</v>
      </c>
      <c r="CE43" s="1"/>
      <c r="CG43">
        <f ca="1">IF(Table1[[#This Row],[Net worth of person]]&gt;$CH$3,Table1[[#This Row],[Age]],0)</f>
        <v>35</v>
      </c>
    </row>
    <row r="44" spans="1:85" x14ac:dyDescent="0.3">
      <c r="A44">
        <f t="shared" ca="1" si="23"/>
        <v>1</v>
      </c>
      <c r="B44" t="str">
        <f t="shared" ca="1" si="24"/>
        <v>Women</v>
      </c>
      <c r="C44">
        <f t="shared" ca="1" si="25"/>
        <v>30</v>
      </c>
      <c r="D44">
        <f t="shared" ca="1" si="26"/>
        <v>3</v>
      </c>
      <c r="E44" t="str">
        <f t="shared" ca="1" si="27"/>
        <v>Healthcare</v>
      </c>
      <c r="F44">
        <f t="shared" ca="1" si="28"/>
        <v>3</v>
      </c>
      <c r="G44" t="str">
        <f t="shared" ca="1" si="29"/>
        <v>Bachelors</v>
      </c>
      <c r="H44">
        <f t="shared" ca="1" si="30"/>
        <v>4</v>
      </c>
      <c r="I44">
        <f t="shared" ca="1" si="31"/>
        <v>1</v>
      </c>
      <c r="J44">
        <f t="shared" ca="1" si="32"/>
        <v>64284</v>
      </c>
      <c r="K44">
        <f t="shared" ca="1" si="33"/>
        <v>11</v>
      </c>
      <c r="L44" t="str">
        <f t="shared" ca="1" si="34"/>
        <v>Mumbai</v>
      </c>
      <c r="M44">
        <f t="shared" ca="1" si="35"/>
        <v>321420</v>
      </c>
      <c r="N44">
        <f t="shared" ca="1" si="36"/>
        <v>272821.41693619062</v>
      </c>
      <c r="O44">
        <f t="shared" ca="1" si="37"/>
        <v>48436.65680074977</v>
      </c>
      <c r="P44">
        <f t="shared" ca="1" si="38"/>
        <v>36594</v>
      </c>
      <c r="Q44">
        <f t="shared" ca="1" si="39"/>
        <v>107575.39111265038</v>
      </c>
      <c r="R44">
        <f t="shared" ca="1" si="40"/>
        <v>72297.478681747525</v>
      </c>
      <c r="S44">
        <f t="shared" ca="1" si="41"/>
        <v>442154.13548249728</v>
      </c>
      <c r="T44">
        <f t="shared" ca="1" si="42"/>
        <v>416990.80804884102</v>
      </c>
      <c r="U44">
        <f t="shared" ca="1" si="43"/>
        <v>25163.327433656261</v>
      </c>
      <c r="AF44" s="2">
        <f ca="1">IF(Table1[[#This Row],[Gender]]="Women",1,0)</f>
        <v>1</v>
      </c>
      <c r="AG44">
        <f ca="1">IF(Table1[[#This Row],[Gender]]="Men",1,0)</f>
        <v>0</v>
      </c>
      <c r="AI44" s="1"/>
      <c r="AK44" s="2">
        <f ca="1">IF(Table1[[#This Row],[Field of Work]]="IT",1,0)</f>
        <v>0</v>
      </c>
      <c r="AL44">
        <f ca="1">IF(Table1[[#This Row],[Field of Work]]="Agriculture",1,0)</f>
        <v>0</v>
      </c>
      <c r="AM44">
        <f ca="1">IF(Table1[[#This Row],[Field of Work]]="Construction",1,0)</f>
        <v>0</v>
      </c>
      <c r="AN44">
        <f ca="1">IF(Table1[[#This Row],[Field of Work]]="Healthcare",1,0)</f>
        <v>1</v>
      </c>
      <c r="AO44">
        <f ca="1">IF(Table1[[#This Row],[Field of Work]]="General Work",1,0)</f>
        <v>0</v>
      </c>
      <c r="AP44">
        <f ca="1">IF(Table1[[#This Row],[Field of Work]]="Teaching",1,0)</f>
        <v>0</v>
      </c>
      <c r="AV44" s="1"/>
      <c r="AX44" s="2">
        <f ca="1">Table1[[#This Row],[Car Value]]/Table1[[#This Row],[Cars]]</f>
        <v>48436.65680074977</v>
      </c>
      <c r="AY44" s="1"/>
      <c r="AZ44" s="2">
        <f ca="1">IF(Table1[[#This Row],[Value of debts ]]&gt;$BA$3,1,0)</f>
        <v>1</v>
      </c>
      <c r="BA44" s="1"/>
      <c r="BB44" s="1"/>
      <c r="BC44" s="15">
        <f ca="1">Table1[[#This Row],[Mortage Left]]/Table1[[#This Row],[Value of House]]</f>
        <v>0.84880037625595983</v>
      </c>
      <c r="BD44">
        <f t="shared" ca="1" si="22"/>
        <v>0</v>
      </c>
      <c r="BF44" s="1"/>
      <c r="BH44">
        <f ca="1">IF(Table1[[#This Row],[Area]]="Patna",Table1[[#This Row],[Income]],0)</f>
        <v>0</v>
      </c>
      <c r="BI44">
        <f ca="1">IF(Table1[[#This Row],[Area]]="Bangalore",Table1[[#This Row],[Income]],0)</f>
        <v>0</v>
      </c>
      <c r="BJ44">
        <f ca="1">IF(Table1[[#This Row],[Area]]="Lucknow",Table1[[#This Row],[Income]],0)</f>
        <v>0</v>
      </c>
      <c r="BK44">
        <f ca="1">IF(Table1[[#This Row],[Area]]="Hyderabad",Table1[[#This Row],[Income]],0)</f>
        <v>0</v>
      </c>
      <c r="BL44">
        <f ca="1">IF(Table1[[#This Row],[Area]]="Udaipur",Table1[[#This Row],[Income]],0)</f>
        <v>0</v>
      </c>
      <c r="BM44">
        <f ca="1">IF(Table1[[#This Row],[Area]]="Pune",Table1[[#This Row],[Income]],0)</f>
        <v>0</v>
      </c>
      <c r="BN44">
        <f ca="1">IF(Table1[[#This Row],[Area]]="Kolkata",Table1[[#This Row],[Income]],0)</f>
        <v>0</v>
      </c>
      <c r="BO44">
        <f ca="1">IF(Table1[[#This Row],[Area]]="Ranchi",Table1[[#This Row],[Income]],0)</f>
        <v>0</v>
      </c>
      <c r="BP44">
        <f ca="1">IF(Table1[[#This Row],[Area]]="Dhanbad",Table1[[#This Row],[Income]],0)</f>
        <v>0</v>
      </c>
      <c r="BQ44">
        <f ca="1">IF(Table1[[#This Row],[Area]]="Agra",Table1[[#This Row],[Income]],0)</f>
        <v>0</v>
      </c>
      <c r="BR44">
        <f ca="1">IF(Table1[[#This Row],[Area]]="Mumbai",Table1[[#This Row],[Income]],0)</f>
        <v>64284</v>
      </c>
      <c r="BS44">
        <f ca="1">IF(Table1[[#This Row],[Area]]="Srinagar",Table1[[#This Row],[Income]],0)</f>
        <v>0</v>
      </c>
      <c r="BT44">
        <f ca="1">IF(Table1[[#This Row],[Area]]="Delhi",Table1[[#This Row],[Income]],0)</f>
        <v>0</v>
      </c>
      <c r="BU44">
        <f ca="1">IF(Table1[[#This Row],[Area]]="Jaipur",Table1[[#This Row],[Income]],0)</f>
        <v>0</v>
      </c>
      <c r="BW44">
        <f ca="1">IF(Table1[[#This Row],[Field of Work]]="IT",Table1[[#This Row],[Income]],0)</f>
        <v>0</v>
      </c>
      <c r="BX44">
        <f ca="1">IF(Table1[[#This Row],[Field of Work]]="Healthcare",Table1[[#This Row],[Income]],0)</f>
        <v>64284</v>
      </c>
      <c r="BY44">
        <f ca="1">IF(Table1[[#This Row],[Field of Work]]="Agriculture",Table1[[#This Row],[Income]],0)</f>
        <v>0</v>
      </c>
      <c r="BZ44">
        <f ca="1">IF(Table1[[#This Row],[Field of Work]]="Teaching",Table1[[#This Row],[Income]],0)</f>
        <v>0</v>
      </c>
      <c r="CA44">
        <f ca="1">IF(Table1[[#This Row],[Field of Work]]="General Work",Table1[[#This Row],[Income]],0)</f>
        <v>0</v>
      </c>
      <c r="CB44">
        <f ca="1">IF(Table1[[#This Row],[Field of Work]]="Construction",Table1[[#This Row],[Income]],0)</f>
        <v>0</v>
      </c>
      <c r="CD44" s="2">
        <f ca="1">IF(Table1[[#This Row],[Value of debts ]]&gt;Table1[[#This Row],[Income]],1,0)</f>
        <v>1</v>
      </c>
      <c r="CE44" s="1"/>
      <c r="CG44">
        <f ca="1">IF(Table1[[#This Row],[Net worth of person]]&gt;$CH$3,Table1[[#This Row],[Age]],0)</f>
        <v>0</v>
      </c>
    </row>
    <row r="45" spans="1:85" x14ac:dyDescent="0.3">
      <c r="A45">
        <f t="shared" ca="1" si="23"/>
        <v>2</v>
      </c>
      <c r="B45" t="str">
        <f t="shared" ca="1" si="24"/>
        <v>Men</v>
      </c>
      <c r="C45">
        <f t="shared" ca="1" si="25"/>
        <v>27</v>
      </c>
      <c r="D45">
        <f t="shared" ca="1" si="26"/>
        <v>6</v>
      </c>
      <c r="E45" t="str">
        <f t="shared" ca="1" si="27"/>
        <v>General Work</v>
      </c>
      <c r="F45">
        <f t="shared" ca="1" si="28"/>
        <v>4</v>
      </c>
      <c r="G45" t="str">
        <f t="shared" ca="1" si="29"/>
        <v>Masters</v>
      </c>
      <c r="H45">
        <f t="shared" ca="1" si="30"/>
        <v>3</v>
      </c>
      <c r="I45">
        <f t="shared" ca="1" si="31"/>
        <v>1</v>
      </c>
      <c r="J45">
        <f t="shared" ca="1" si="32"/>
        <v>49885</v>
      </c>
      <c r="K45">
        <f t="shared" ca="1" si="33"/>
        <v>5</v>
      </c>
      <c r="L45" t="str">
        <f t="shared" ca="1" si="34"/>
        <v>Udaipur</v>
      </c>
      <c r="M45">
        <f t="shared" ca="1" si="35"/>
        <v>149655</v>
      </c>
      <c r="N45">
        <f t="shared" ca="1" si="36"/>
        <v>29368.337038717804</v>
      </c>
      <c r="O45">
        <f t="shared" ca="1" si="37"/>
        <v>13286.675011356325</v>
      </c>
      <c r="P45">
        <f t="shared" ca="1" si="38"/>
        <v>10514</v>
      </c>
      <c r="Q45">
        <f t="shared" ca="1" si="39"/>
        <v>97563.074922689673</v>
      </c>
      <c r="R45">
        <f t="shared" ca="1" si="40"/>
        <v>66444.447411605666</v>
      </c>
      <c r="S45">
        <f t="shared" ca="1" si="41"/>
        <v>229386.12242296198</v>
      </c>
      <c r="T45">
        <f t="shared" ca="1" si="42"/>
        <v>137445.41196140746</v>
      </c>
      <c r="U45">
        <f t="shared" ca="1" si="43"/>
        <v>91940.710461554525</v>
      </c>
      <c r="AF45" s="2">
        <f ca="1">IF(Table1[[#This Row],[Gender]]="Women",1,0)</f>
        <v>0</v>
      </c>
      <c r="AG45">
        <f ca="1">IF(Table1[[#This Row],[Gender]]="Men",1,0)</f>
        <v>1</v>
      </c>
      <c r="AI45" s="1"/>
      <c r="AK45" s="2">
        <f ca="1">IF(Table1[[#This Row],[Field of Work]]="IT",1,0)</f>
        <v>0</v>
      </c>
      <c r="AL45">
        <f ca="1">IF(Table1[[#This Row],[Field of Work]]="Agriculture",1,0)</f>
        <v>0</v>
      </c>
      <c r="AM45">
        <f ca="1">IF(Table1[[#This Row],[Field of Work]]="Construction",1,0)</f>
        <v>0</v>
      </c>
      <c r="AN45">
        <f ca="1">IF(Table1[[#This Row],[Field of Work]]="Healthcare",1,0)</f>
        <v>0</v>
      </c>
      <c r="AO45">
        <f ca="1">IF(Table1[[#This Row],[Field of Work]]="General Work",1,0)</f>
        <v>1</v>
      </c>
      <c r="AP45">
        <f ca="1">IF(Table1[[#This Row],[Field of Work]]="Teaching",1,0)</f>
        <v>0</v>
      </c>
      <c r="AV45" s="1"/>
      <c r="AX45" s="2">
        <f ca="1">Table1[[#This Row],[Car Value]]/Table1[[#This Row],[Cars]]</f>
        <v>13286.675011356325</v>
      </c>
      <c r="AY45" s="1"/>
      <c r="AZ45" s="2">
        <f ca="1">IF(Table1[[#This Row],[Value of debts ]]&gt;$BA$3,1,0)</f>
        <v>1</v>
      </c>
      <c r="BA45" s="1"/>
      <c r="BB45" s="1"/>
      <c r="BC45" s="15">
        <f ca="1">Table1[[#This Row],[Mortage Left]]/Table1[[#This Row],[Value of House]]</f>
        <v>0.19624026620372059</v>
      </c>
      <c r="BD45">
        <f t="shared" ca="1" si="22"/>
        <v>1</v>
      </c>
      <c r="BF45" s="1"/>
      <c r="BH45">
        <f ca="1">IF(Table1[[#This Row],[Area]]="Patna",Table1[[#This Row],[Income]],0)</f>
        <v>0</v>
      </c>
      <c r="BI45">
        <f ca="1">IF(Table1[[#This Row],[Area]]="Bangalore",Table1[[#This Row],[Income]],0)</f>
        <v>0</v>
      </c>
      <c r="BJ45">
        <f ca="1">IF(Table1[[#This Row],[Area]]="Lucknow",Table1[[#This Row],[Income]],0)</f>
        <v>0</v>
      </c>
      <c r="BK45">
        <f ca="1">IF(Table1[[#This Row],[Area]]="Hyderabad",Table1[[#This Row],[Income]],0)</f>
        <v>0</v>
      </c>
      <c r="BL45">
        <f ca="1">IF(Table1[[#This Row],[Area]]="Udaipur",Table1[[#This Row],[Income]],0)</f>
        <v>49885</v>
      </c>
      <c r="BM45">
        <f ca="1">IF(Table1[[#This Row],[Area]]="Pune",Table1[[#This Row],[Income]],0)</f>
        <v>0</v>
      </c>
      <c r="BN45">
        <f ca="1">IF(Table1[[#This Row],[Area]]="Kolkata",Table1[[#This Row],[Income]],0)</f>
        <v>0</v>
      </c>
      <c r="BO45">
        <f ca="1">IF(Table1[[#This Row],[Area]]="Ranchi",Table1[[#This Row],[Income]],0)</f>
        <v>0</v>
      </c>
      <c r="BP45">
        <f ca="1">IF(Table1[[#This Row],[Area]]="Dhanbad",Table1[[#This Row],[Income]],0)</f>
        <v>0</v>
      </c>
      <c r="BQ45">
        <f ca="1">IF(Table1[[#This Row],[Area]]="Agra",Table1[[#This Row],[Income]],0)</f>
        <v>0</v>
      </c>
      <c r="BR45">
        <f ca="1">IF(Table1[[#This Row],[Area]]="Mumbai",Table1[[#This Row],[Income]],0)</f>
        <v>0</v>
      </c>
      <c r="BS45">
        <f ca="1">IF(Table1[[#This Row],[Area]]="Srinagar",Table1[[#This Row],[Income]],0)</f>
        <v>0</v>
      </c>
      <c r="BT45">
        <f ca="1">IF(Table1[[#This Row],[Area]]="Delhi",Table1[[#This Row],[Income]],0)</f>
        <v>0</v>
      </c>
      <c r="BU45">
        <f ca="1">IF(Table1[[#This Row],[Area]]="Jaipur",Table1[[#This Row],[Income]],0)</f>
        <v>0</v>
      </c>
      <c r="BW45">
        <f ca="1">IF(Table1[[#This Row],[Field of Work]]="IT",Table1[[#This Row],[Income]],0)</f>
        <v>0</v>
      </c>
      <c r="BX45">
        <f ca="1">IF(Table1[[#This Row],[Field of Work]]="Healthcare",Table1[[#This Row],[Income]],0)</f>
        <v>0</v>
      </c>
      <c r="BY45">
        <f ca="1">IF(Table1[[#This Row],[Field of Work]]="Agriculture",Table1[[#This Row],[Income]],0)</f>
        <v>0</v>
      </c>
      <c r="BZ45">
        <f ca="1">IF(Table1[[#This Row],[Field of Work]]="Teaching",Table1[[#This Row],[Income]],0)</f>
        <v>0</v>
      </c>
      <c r="CA45">
        <f ca="1">IF(Table1[[#This Row],[Field of Work]]="General Work",Table1[[#This Row],[Income]],0)</f>
        <v>49885</v>
      </c>
      <c r="CB45">
        <f ca="1">IF(Table1[[#This Row],[Field of Work]]="Construction",Table1[[#This Row],[Income]],0)</f>
        <v>0</v>
      </c>
      <c r="CD45" s="2">
        <f ca="1">IF(Table1[[#This Row],[Value of debts ]]&gt;Table1[[#This Row],[Income]],1,0)</f>
        <v>1</v>
      </c>
      <c r="CE45" s="1"/>
      <c r="CG45">
        <f ca="1">IF(Table1[[#This Row],[Net worth of person]]&gt;$CH$3,Table1[[#This Row],[Age]],0)</f>
        <v>27</v>
      </c>
    </row>
    <row r="46" spans="1:85" x14ac:dyDescent="0.3">
      <c r="A46">
        <f t="shared" ca="1" si="23"/>
        <v>2</v>
      </c>
      <c r="B46" t="str">
        <f t="shared" ca="1" si="24"/>
        <v>Men</v>
      </c>
      <c r="C46">
        <f t="shared" ca="1" si="25"/>
        <v>36</v>
      </c>
      <c r="D46">
        <f t="shared" ca="1" si="26"/>
        <v>1</v>
      </c>
      <c r="E46" t="str">
        <f t="shared" ca="1" si="27"/>
        <v>IT</v>
      </c>
      <c r="F46">
        <f t="shared" ca="1" si="28"/>
        <v>4</v>
      </c>
      <c r="G46" t="str">
        <f t="shared" ca="1" si="29"/>
        <v>Masters</v>
      </c>
      <c r="H46">
        <f t="shared" ca="1" si="30"/>
        <v>4</v>
      </c>
      <c r="I46">
        <f t="shared" ca="1" si="31"/>
        <v>3</v>
      </c>
      <c r="J46">
        <f t="shared" ca="1" si="32"/>
        <v>56475</v>
      </c>
      <c r="K46">
        <f t="shared" ca="1" si="33"/>
        <v>10</v>
      </c>
      <c r="L46" t="str">
        <f t="shared" ca="1" si="34"/>
        <v>Kolkata</v>
      </c>
      <c r="M46">
        <f t="shared" ca="1" si="35"/>
        <v>225900</v>
      </c>
      <c r="N46">
        <f t="shared" ca="1" si="36"/>
        <v>225709.65437703926</v>
      </c>
      <c r="O46">
        <f t="shared" ca="1" si="37"/>
        <v>54398.132119290814</v>
      </c>
      <c r="P46">
        <f t="shared" ca="1" si="38"/>
        <v>17086</v>
      </c>
      <c r="Q46">
        <f t="shared" ca="1" si="39"/>
        <v>87890.244168195626</v>
      </c>
      <c r="R46">
        <f t="shared" ca="1" si="40"/>
        <v>61342.370937578322</v>
      </c>
      <c r="S46">
        <f t="shared" ca="1" si="41"/>
        <v>341640.50305686914</v>
      </c>
      <c r="T46">
        <f t="shared" ca="1" si="42"/>
        <v>330685.89854523487</v>
      </c>
      <c r="U46">
        <f t="shared" ca="1" si="43"/>
        <v>10954.604511634272</v>
      </c>
      <c r="AF46" s="2">
        <f ca="1">IF(Table1[[#This Row],[Gender]]="Women",1,0)</f>
        <v>0</v>
      </c>
      <c r="AG46">
        <f ca="1">IF(Table1[[#This Row],[Gender]]="Men",1,0)</f>
        <v>1</v>
      </c>
      <c r="AI46" s="1"/>
      <c r="AK46" s="2">
        <f ca="1">IF(Table1[[#This Row],[Field of Work]]="IT",1,0)</f>
        <v>1</v>
      </c>
      <c r="AL46">
        <f ca="1">IF(Table1[[#This Row],[Field of Work]]="Agriculture",1,0)</f>
        <v>0</v>
      </c>
      <c r="AM46">
        <f ca="1">IF(Table1[[#This Row],[Field of Work]]="Construction",1,0)</f>
        <v>0</v>
      </c>
      <c r="AN46">
        <f ca="1">IF(Table1[[#This Row],[Field of Work]]="Healthcare",1,0)</f>
        <v>0</v>
      </c>
      <c r="AO46">
        <f ca="1">IF(Table1[[#This Row],[Field of Work]]="General Work",1,0)</f>
        <v>0</v>
      </c>
      <c r="AP46">
        <f ca="1">IF(Table1[[#This Row],[Field of Work]]="Teaching",1,0)</f>
        <v>0</v>
      </c>
      <c r="AV46" s="1"/>
      <c r="AX46" s="2">
        <f ca="1">Table1[[#This Row],[Car Value]]/Table1[[#This Row],[Cars]]</f>
        <v>18132.710706430273</v>
      </c>
      <c r="AY46" s="1"/>
      <c r="AZ46" s="2">
        <f ca="1">IF(Table1[[#This Row],[Value of debts ]]&gt;$BA$3,1,0)</f>
        <v>1</v>
      </c>
      <c r="BA46" s="1"/>
      <c r="BB46" s="1"/>
      <c r="BC46" s="15">
        <f ca="1">Table1[[#This Row],[Mortage Left]]/Table1[[#This Row],[Value of House]]</f>
        <v>0.9991573898939321</v>
      </c>
      <c r="BD46">
        <f t="shared" ca="1" si="22"/>
        <v>0</v>
      </c>
      <c r="BF46" s="1"/>
      <c r="BH46">
        <f ca="1">IF(Table1[[#This Row],[Area]]="Patna",Table1[[#This Row],[Income]],0)</f>
        <v>0</v>
      </c>
      <c r="BI46">
        <f ca="1">IF(Table1[[#This Row],[Area]]="Bangalore",Table1[[#This Row],[Income]],0)</f>
        <v>0</v>
      </c>
      <c r="BJ46">
        <f ca="1">IF(Table1[[#This Row],[Area]]="Lucknow",Table1[[#This Row],[Income]],0)</f>
        <v>0</v>
      </c>
      <c r="BK46">
        <f ca="1">IF(Table1[[#This Row],[Area]]="Hyderabad",Table1[[#This Row],[Income]],0)</f>
        <v>0</v>
      </c>
      <c r="BL46">
        <f ca="1">IF(Table1[[#This Row],[Area]]="Udaipur",Table1[[#This Row],[Income]],0)</f>
        <v>0</v>
      </c>
      <c r="BM46">
        <f ca="1">IF(Table1[[#This Row],[Area]]="Pune",Table1[[#This Row],[Income]],0)</f>
        <v>0</v>
      </c>
      <c r="BN46">
        <f ca="1">IF(Table1[[#This Row],[Area]]="Kolkata",Table1[[#This Row],[Income]],0)</f>
        <v>56475</v>
      </c>
      <c r="BO46">
        <f ca="1">IF(Table1[[#This Row],[Area]]="Ranchi",Table1[[#This Row],[Income]],0)</f>
        <v>0</v>
      </c>
      <c r="BP46">
        <f ca="1">IF(Table1[[#This Row],[Area]]="Dhanbad",Table1[[#This Row],[Income]],0)</f>
        <v>0</v>
      </c>
      <c r="BQ46">
        <f ca="1">IF(Table1[[#This Row],[Area]]="Agra",Table1[[#This Row],[Income]],0)</f>
        <v>0</v>
      </c>
      <c r="BR46">
        <f ca="1">IF(Table1[[#This Row],[Area]]="Mumbai",Table1[[#This Row],[Income]],0)</f>
        <v>0</v>
      </c>
      <c r="BS46">
        <f ca="1">IF(Table1[[#This Row],[Area]]="Srinagar",Table1[[#This Row],[Income]],0)</f>
        <v>0</v>
      </c>
      <c r="BT46">
        <f ca="1">IF(Table1[[#This Row],[Area]]="Delhi",Table1[[#This Row],[Income]],0)</f>
        <v>0</v>
      </c>
      <c r="BU46">
        <f ca="1">IF(Table1[[#This Row],[Area]]="Jaipur",Table1[[#This Row],[Income]],0)</f>
        <v>0</v>
      </c>
      <c r="BW46">
        <f ca="1">IF(Table1[[#This Row],[Field of Work]]="IT",Table1[[#This Row],[Income]],0)</f>
        <v>56475</v>
      </c>
      <c r="BX46">
        <f ca="1">IF(Table1[[#This Row],[Field of Work]]="Healthcare",Table1[[#This Row],[Income]],0)</f>
        <v>0</v>
      </c>
      <c r="BY46">
        <f ca="1">IF(Table1[[#This Row],[Field of Work]]="Agriculture",Table1[[#This Row],[Income]],0)</f>
        <v>0</v>
      </c>
      <c r="BZ46">
        <f ca="1">IF(Table1[[#This Row],[Field of Work]]="Teaching",Table1[[#This Row],[Income]],0)</f>
        <v>0</v>
      </c>
      <c r="CA46">
        <f ca="1">IF(Table1[[#This Row],[Field of Work]]="General Work",Table1[[#This Row],[Income]],0)</f>
        <v>0</v>
      </c>
      <c r="CB46">
        <f ca="1">IF(Table1[[#This Row],[Field of Work]]="Construction",Table1[[#This Row],[Income]],0)</f>
        <v>0</v>
      </c>
      <c r="CD46" s="2">
        <f ca="1">IF(Table1[[#This Row],[Value of debts ]]&gt;Table1[[#This Row],[Income]],1,0)</f>
        <v>1</v>
      </c>
      <c r="CE46" s="1"/>
      <c r="CG46">
        <f ca="1">IF(Table1[[#This Row],[Net worth of person]]&gt;$CH$3,Table1[[#This Row],[Age]],0)</f>
        <v>0</v>
      </c>
    </row>
    <row r="47" spans="1:85" x14ac:dyDescent="0.3">
      <c r="A47">
        <f t="shared" ca="1" si="23"/>
        <v>1</v>
      </c>
      <c r="B47" t="str">
        <f t="shared" ca="1" si="24"/>
        <v>Women</v>
      </c>
      <c r="C47">
        <f t="shared" ca="1" si="25"/>
        <v>36</v>
      </c>
      <c r="D47">
        <f t="shared" ca="1" si="26"/>
        <v>4</v>
      </c>
      <c r="E47" t="str">
        <f t="shared" ca="1" si="27"/>
        <v>Teaching</v>
      </c>
      <c r="F47">
        <f t="shared" ca="1" si="28"/>
        <v>1</v>
      </c>
      <c r="G47" t="str">
        <f t="shared" ca="1" si="29"/>
        <v>10th</v>
      </c>
      <c r="H47">
        <f t="shared" ca="1" si="30"/>
        <v>3</v>
      </c>
      <c r="I47">
        <f t="shared" ca="1" si="31"/>
        <v>2</v>
      </c>
      <c r="J47">
        <f t="shared" ca="1" si="32"/>
        <v>40972</v>
      </c>
      <c r="K47">
        <f t="shared" ca="1" si="33"/>
        <v>4</v>
      </c>
      <c r="L47" t="str">
        <f t="shared" ca="1" si="34"/>
        <v>Dhanbad</v>
      </c>
      <c r="M47">
        <f t="shared" ca="1" si="35"/>
        <v>245832</v>
      </c>
      <c r="N47">
        <f t="shared" ca="1" si="36"/>
        <v>147309.89148786938</v>
      </c>
      <c r="O47">
        <f t="shared" ca="1" si="37"/>
        <v>37455.564473692561</v>
      </c>
      <c r="P47">
        <f t="shared" ca="1" si="38"/>
        <v>30211</v>
      </c>
      <c r="Q47">
        <f t="shared" ca="1" si="39"/>
        <v>38624.893561480625</v>
      </c>
      <c r="R47">
        <f t="shared" ca="1" si="40"/>
        <v>49794.233811948041</v>
      </c>
      <c r="S47">
        <f t="shared" ca="1" si="41"/>
        <v>333081.7982856406</v>
      </c>
      <c r="T47">
        <f t="shared" ca="1" si="42"/>
        <v>216145.78504935</v>
      </c>
      <c r="U47">
        <f t="shared" ca="1" si="43"/>
        <v>116936.0132362906</v>
      </c>
      <c r="AF47" s="2">
        <f ca="1">IF(Table1[[#This Row],[Gender]]="Women",1,0)</f>
        <v>1</v>
      </c>
      <c r="AG47">
        <f ca="1">IF(Table1[[#This Row],[Gender]]="Men",1,0)</f>
        <v>0</v>
      </c>
      <c r="AI47" s="1"/>
      <c r="AK47" s="2">
        <f ca="1">IF(Table1[[#This Row],[Field of Work]]="IT",1,0)</f>
        <v>0</v>
      </c>
      <c r="AL47">
        <f ca="1">IF(Table1[[#This Row],[Field of Work]]="Agriculture",1,0)</f>
        <v>0</v>
      </c>
      <c r="AM47">
        <f ca="1">IF(Table1[[#This Row],[Field of Work]]="Construction",1,0)</f>
        <v>0</v>
      </c>
      <c r="AN47">
        <f ca="1">IF(Table1[[#This Row],[Field of Work]]="Healthcare",1,0)</f>
        <v>0</v>
      </c>
      <c r="AO47">
        <f ca="1">IF(Table1[[#This Row],[Field of Work]]="General Work",1,0)</f>
        <v>0</v>
      </c>
      <c r="AP47">
        <f ca="1">IF(Table1[[#This Row],[Field of Work]]="Teaching",1,0)</f>
        <v>1</v>
      </c>
      <c r="AV47" s="1"/>
      <c r="AX47" s="2">
        <f ca="1">Table1[[#This Row],[Car Value]]/Table1[[#This Row],[Cars]]</f>
        <v>18727.78223684628</v>
      </c>
      <c r="AY47" s="1"/>
      <c r="AZ47" s="2">
        <f ca="1">IF(Table1[[#This Row],[Value of debts ]]&gt;$BA$3,1,0)</f>
        <v>1</v>
      </c>
      <c r="BA47" s="1"/>
      <c r="BB47" s="1"/>
      <c r="BC47" s="15">
        <f ca="1">Table1[[#This Row],[Mortage Left]]/Table1[[#This Row],[Value of House]]</f>
        <v>0.59922992729941327</v>
      </c>
      <c r="BD47">
        <f t="shared" ca="1" si="22"/>
        <v>0</v>
      </c>
      <c r="BF47" s="1"/>
      <c r="BH47">
        <f ca="1">IF(Table1[[#This Row],[Area]]="Patna",Table1[[#This Row],[Income]],0)</f>
        <v>0</v>
      </c>
      <c r="BI47">
        <f ca="1">IF(Table1[[#This Row],[Area]]="Bangalore",Table1[[#This Row],[Income]],0)</f>
        <v>0</v>
      </c>
      <c r="BJ47">
        <f ca="1">IF(Table1[[#This Row],[Area]]="Lucknow",Table1[[#This Row],[Income]],0)</f>
        <v>0</v>
      </c>
      <c r="BK47">
        <f ca="1">IF(Table1[[#This Row],[Area]]="Hyderabad",Table1[[#This Row],[Income]],0)</f>
        <v>0</v>
      </c>
      <c r="BL47">
        <f ca="1">IF(Table1[[#This Row],[Area]]="Udaipur",Table1[[#This Row],[Income]],0)</f>
        <v>0</v>
      </c>
      <c r="BM47">
        <f ca="1">IF(Table1[[#This Row],[Area]]="Pune",Table1[[#This Row],[Income]],0)</f>
        <v>0</v>
      </c>
      <c r="BN47">
        <f ca="1">IF(Table1[[#This Row],[Area]]="Kolkata",Table1[[#This Row],[Income]],0)</f>
        <v>0</v>
      </c>
      <c r="BO47">
        <f ca="1">IF(Table1[[#This Row],[Area]]="Ranchi",Table1[[#This Row],[Income]],0)</f>
        <v>0</v>
      </c>
      <c r="BP47">
        <f ca="1">IF(Table1[[#This Row],[Area]]="Dhanbad",Table1[[#This Row],[Income]],0)</f>
        <v>40972</v>
      </c>
      <c r="BQ47">
        <f ca="1">IF(Table1[[#This Row],[Area]]="Agra",Table1[[#This Row],[Income]],0)</f>
        <v>0</v>
      </c>
      <c r="BR47">
        <f ca="1">IF(Table1[[#This Row],[Area]]="Mumbai",Table1[[#This Row],[Income]],0)</f>
        <v>0</v>
      </c>
      <c r="BS47">
        <f ca="1">IF(Table1[[#This Row],[Area]]="Srinagar",Table1[[#This Row],[Income]],0)</f>
        <v>0</v>
      </c>
      <c r="BT47">
        <f ca="1">IF(Table1[[#This Row],[Area]]="Delhi",Table1[[#This Row],[Income]],0)</f>
        <v>0</v>
      </c>
      <c r="BU47">
        <f ca="1">IF(Table1[[#This Row],[Area]]="Jaipur",Table1[[#This Row],[Income]],0)</f>
        <v>0</v>
      </c>
      <c r="BW47">
        <f ca="1">IF(Table1[[#This Row],[Field of Work]]="IT",Table1[[#This Row],[Income]],0)</f>
        <v>0</v>
      </c>
      <c r="BX47">
        <f ca="1">IF(Table1[[#This Row],[Field of Work]]="Healthcare",Table1[[#This Row],[Income]],0)</f>
        <v>0</v>
      </c>
      <c r="BY47">
        <f ca="1">IF(Table1[[#This Row],[Field of Work]]="Agriculture",Table1[[#This Row],[Income]],0)</f>
        <v>0</v>
      </c>
      <c r="BZ47">
        <f ca="1">IF(Table1[[#This Row],[Field of Work]]="Teaching",Table1[[#This Row],[Income]],0)</f>
        <v>40972</v>
      </c>
      <c r="CA47">
        <f ca="1">IF(Table1[[#This Row],[Field of Work]]="General Work",Table1[[#This Row],[Income]],0)</f>
        <v>0</v>
      </c>
      <c r="CB47">
        <f ca="1">IF(Table1[[#This Row],[Field of Work]]="Construction",Table1[[#This Row],[Income]],0)</f>
        <v>0</v>
      </c>
      <c r="CD47" s="2">
        <f ca="1">IF(Table1[[#This Row],[Value of debts ]]&gt;Table1[[#This Row],[Income]],1,0)</f>
        <v>1</v>
      </c>
      <c r="CE47" s="1"/>
      <c r="CG47">
        <f ca="1">IF(Table1[[#This Row],[Net worth of person]]&gt;$CH$3,Table1[[#This Row],[Age]],0)</f>
        <v>36</v>
      </c>
    </row>
    <row r="48" spans="1:85" x14ac:dyDescent="0.3">
      <c r="A48">
        <f t="shared" ca="1" si="23"/>
        <v>1</v>
      </c>
      <c r="B48" t="str">
        <f t="shared" ca="1" si="24"/>
        <v>Women</v>
      </c>
      <c r="C48">
        <f t="shared" ca="1" si="25"/>
        <v>30</v>
      </c>
      <c r="D48">
        <f t="shared" ca="1" si="26"/>
        <v>3</v>
      </c>
      <c r="E48" t="str">
        <f t="shared" ca="1" si="27"/>
        <v>Healthcare</v>
      </c>
      <c r="F48">
        <f t="shared" ca="1" si="28"/>
        <v>1</v>
      </c>
      <c r="G48" t="str">
        <f t="shared" ca="1" si="29"/>
        <v>10th</v>
      </c>
      <c r="H48">
        <f t="shared" ca="1" si="30"/>
        <v>1</v>
      </c>
      <c r="I48">
        <f t="shared" ca="1" si="31"/>
        <v>3</v>
      </c>
      <c r="J48">
        <f t="shared" ca="1" si="32"/>
        <v>41014</v>
      </c>
      <c r="K48">
        <f t="shared" ca="1" si="33"/>
        <v>4</v>
      </c>
      <c r="L48" t="str">
        <f t="shared" ca="1" si="34"/>
        <v>Dhanbad</v>
      </c>
      <c r="M48">
        <f t="shared" ca="1" si="35"/>
        <v>123042</v>
      </c>
      <c r="N48">
        <f t="shared" ca="1" si="36"/>
        <v>94017.843426816034</v>
      </c>
      <c r="O48">
        <f t="shared" ca="1" si="37"/>
        <v>10527.596342071149</v>
      </c>
      <c r="P48">
        <f t="shared" ca="1" si="38"/>
        <v>5867</v>
      </c>
      <c r="Q48">
        <f t="shared" ca="1" si="39"/>
        <v>11022.910421009112</v>
      </c>
      <c r="R48">
        <f t="shared" ca="1" si="40"/>
        <v>4259.5633585781125</v>
      </c>
      <c r="S48">
        <f t="shared" ca="1" si="41"/>
        <v>137829.15970064924</v>
      </c>
      <c r="T48">
        <f t="shared" ca="1" si="42"/>
        <v>110907.75384782515</v>
      </c>
      <c r="U48">
        <f t="shared" ca="1" si="43"/>
        <v>26921.405852824086</v>
      </c>
      <c r="AF48" s="2">
        <f ca="1">IF(Table1[[#This Row],[Gender]]="Women",1,0)</f>
        <v>1</v>
      </c>
      <c r="AG48">
        <f ca="1">IF(Table1[[#This Row],[Gender]]="Men",1,0)</f>
        <v>0</v>
      </c>
      <c r="AI48" s="1"/>
      <c r="AK48" s="2">
        <f ca="1">IF(Table1[[#This Row],[Field of Work]]="IT",1,0)</f>
        <v>0</v>
      </c>
      <c r="AL48">
        <f ca="1">IF(Table1[[#This Row],[Field of Work]]="Agriculture",1,0)</f>
        <v>0</v>
      </c>
      <c r="AM48">
        <f ca="1">IF(Table1[[#This Row],[Field of Work]]="Construction",1,0)</f>
        <v>0</v>
      </c>
      <c r="AN48">
        <f ca="1">IF(Table1[[#This Row],[Field of Work]]="Healthcare",1,0)</f>
        <v>1</v>
      </c>
      <c r="AO48">
        <f ca="1">IF(Table1[[#This Row],[Field of Work]]="General Work",1,0)</f>
        <v>0</v>
      </c>
      <c r="AP48">
        <f ca="1">IF(Table1[[#This Row],[Field of Work]]="Teaching",1,0)</f>
        <v>0</v>
      </c>
      <c r="AV48" s="1"/>
      <c r="AX48" s="2">
        <f ca="1">Table1[[#This Row],[Car Value]]/Table1[[#This Row],[Cars]]</f>
        <v>3509.198780690383</v>
      </c>
      <c r="AY48" s="1"/>
      <c r="AZ48" s="2">
        <f ca="1">IF(Table1[[#This Row],[Value of debts ]]&gt;$BA$3,1,0)</f>
        <v>1</v>
      </c>
      <c r="BA48" s="1"/>
      <c r="BB48" s="1"/>
      <c r="BC48" s="15">
        <f ca="1">Table1[[#This Row],[Mortage Left]]/Table1[[#This Row],[Value of House]]</f>
        <v>0.764111794564588</v>
      </c>
      <c r="BD48">
        <f t="shared" ca="1" si="22"/>
        <v>0</v>
      </c>
      <c r="BF48" s="1"/>
      <c r="BH48">
        <f ca="1">IF(Table1[[#This Row],[Area]]="Patna",Table1[[#This Row],[Income]],0)</f>
        <v>0</v>
      </c>
      <c r="BI48">
        <f ca="1">IF(Table1[[#This Row],[Area]]="Bangalore",Table1[[#This Row],[Income]],0)</f>
        <v>0</v>
      </c>
      <c r="BJ48">
        <f ca="1">IF(Table1[[#This Row],[Area]]="Lucknow",Table1[[#This Row],[Income]],0)</f>
        <v>0</v>
      </c>
      <c r="BK48">
        <f ca="1">IF(Table1[[#This Row],[Area]]="Hyderabad",Table1[[#This Row],[Income]],0)</f>
        <v>0</v>
      </c>
      <c r="BL48">
        <f ca="1">IF(Table1[[#This Row],[Area]]="Udaipur",Table1[[#This Row],[Income]],0)</f>
        <v>0</v>
      </c>
      <c r="BM48">
        <f ca="1">IF(Table1[[#This Row],[Area]]="Pune",Table1[[#This Row],[Income]],0)</f>
        <v>0</v>
      </c>
      <c r="BN48">
        <f ca="1">IF(Table1[[#This Row],[Area]]="Kolkata",Table1[[#This Row],[Income]],0)</f>
        <v>0</v>
      </c>
      <c r="BO48">
        <f ca="1">IF(Table1[[#This Row],[Area]]="Ranchi",Table1[[#This Row],[Income]],0)</f>
        <v>0</v>
      </c>
      <c r="BP48">
        <f ca="1">IF(Table1[[#This Row],[Area]]="Dhanbad",Table1[[#This Row],[Income]],0)</f>
        <v>41014</v>
      </c>
      <c r="BQ48">
        <f ca="1">IF(Table1[[#This Row],[Area]]="Agra",Table1[[#This Row],[Income]],0)</f>
        <v>0</v>
      </c>
      <c r="BR48">
        <f ca="1">IF(Table1[[#This Row],[Area]]="Mumbai",Table1[[#This Row],[Income]],0)</f>
        <v>0</v>
      </c>
      <c r="BS48">
        <f ca="1">IF(Table1[[#This Row],[Area]]="Srinagar",Table1[[#This Row],[Income]],0)</f>
        <v>0</v>
      </c>
      <c r="BT48">
        <f ca="1">IF(Table1[[#This Row],[Area]]="Delhi",Table1[[#This Row],[Income]],0)</f>
        <v>0</v>
      </c>
      <c r="BU48">
        <f ca="1">IF(Table1[[#This Row],[Area]]="Jaipur",Table1[[#This Row],[Income]],0)</f>
        <v>0</v>
      </c>
      <c r="BW48">
        <f ca="1">IF(Table1[[#This Row],[Field of Work]]="IT",Table1[[#This Row],[Income]],0)</f>
        <v>0</v>
      </c>
      <c r="BX48">
        <f ca="1">IF(Table1[[#This Row],[Field of Work]]="Healthcare",Table1[[#This Row],[Income]],0)</f>
        <v>41014</v>
      </c>
      <c r="BY48">
        <f ca="1">IF(Table1[[#This Row],[Field of Work]]="Agriculture",Table1[[#This Row],[Income]],0)</f>
        <v>0</v>
      </c>
      <c r="BZ48">
        <f ca="1">IF(Table1[[#This Row],[Field of Work]]="Teaching",Table1[[#This Row],[Income]],0)</f>
        <v>0</v>
      </c>
      <c r="CA48">
        <f ca="1">IF(Table1[[#This Row],[Field of Work]]="General Work",Table1[[#This Row],[Income]],0)</f>
        <v>0</v>
      </c>
      <c r="CB48">
        <f ca="1">IF(Table1[[#This Row],[Field of Work]]="Construction",Table1[[#This Row],[Income]],0)</f>
        <v>0</v>
      </c>
      <c r="CD48" s="2">
        <f ca="1">IF(Table1[[#This Row],[Value of debts ]]&gt;Table1[[#This Row],[Income]],1,0)</f>
        <v>1</v>
      </c>
      <c r="CE48" s="1"/>
      <c r="CG48">
        <f ca="1">IF(Table1[[#This Row],[Net worth of person]]&gt;$CH$3,Table1[[#This Row],[Age]],0)</f>
        <v>0</v>
      </c>
    </row>
    <row r="49" spans="1:85" x14ac:dyDescent="0.3">
      <c r="A49">
        <f t="shared" ca="1" si="23"/>
        <v>2</v>
      </c>
      <c r="B49" t="str">
        <f t="shared" ca="1" si="24"/>
        <v>Men</v>
      </c>
      <c r="C49">
        <f t="shared" ca="1" si="25"/>
        <v>34</v>
      </c>
      <c r="D49">
        <f t="shared" ca="1" si="26"/>
        <v>1</v>
      </c>
      <c r="E49" t="str">
        <f t="shared" ca="1" si="27"/>
        <v>IT</v>
      </c>
      <c r="F49">
        <f t="shared" ca="1" si="28"/>
        <v>1</v>
      </c>
      <c r="G49" t="str">
        <f t="shared" ca="1" si="29"/>
        <v>10th</v>
      </c>
      <c r="H49">
        <f t="shared" ca="1" si="30"/>
        <v>0</v>
      </c>
      <c r="I49">
        <f t="shared" ca="1" si="31"/>
        <v>2</v>
      </c>
      <c r="J49">
        <f t="shared" ca="1" si="32"/>
        <v>36668</v>
      </c>
      <c r="K49">
        <f t="shared" ca="1" si="33"/>
        <v>14</v>
      </c>
      <c r="L49" t="str">
        <f t="shared" ca="1" si="34"/>
        <v>Jaipur</v>
      </c>
      <c r="M49">
        <f t="shared" ca="1" si="35"/>
        <v>146672</v>
      </c>
      <c r="N49">
        <f t="shared" ca="1" si="36"/>
        <v>32978.71013462347</v>
      </c>
      <c r="O49">
        <f t="shared" ca="1" si="37"/>
        <v>61926.228287162434</v>
      </c>
      <c r="P49">
        <f t="shared" ca="1" si="38"/>
        <v>28056</v>
      </c>
      <c r="Q49">
        <f t="shared" ca="1" si="39"/>
        <v>6142.195487081689</v>
      </c>
      <c r="R49">
        <f t="shared" ca="1" si="40"/>
        <v>53374.373960477707</v>
      </c>
      <c r="S49">
        <f t="shared" ca="1" si="41"/>
        <v>261972.60224764014</v>
      </c>
      <c r="T49">
        <f t="shared" ca="1" si="42"/>
        <v>67176.905621705155</v>
      </c>
      <c r="U49">
        <f t="shared" ca="1" si="43"/>
        <v>194795.69662593497</v>
      </c>
      <c r="AF49" s="2">
        <f ca="1">IF(Table1[[#This Row],[Gender]]="Women",1,0)</f>
        <v>0</v>
      </c>
      <c r="AG49">
        <f ca="1">IF(Table1[[#This Row],[Gender]]="Men",1,0)</f>
        <v>1</v>
      </c>
      <c r="AI49" s="1"/>
      <c r="AK49" s="2">
        <f ca="1">IF(Table1[[#This Row],[Field of Work]]="IT",1,0)</f>
        <v>1</v>
      </c>
      <c r="AL49">
        <f ca="1">IF(Table1[[#This Row],[Field of Work]]="Agriculture",1,0)</f>
        <v>0</v>
      </c>
      <c r="AM49">
        <f ca="1">IF(Table1[[#This Row],[Field of Work]]="Construction",1,0)</f>
        <v>0</v>
      </c>
      <c r="AN49">
        <f ca="1">IF(Table1[[#This Row],[Field of Work]]="Healthcare",1,0)</f>
        <v>0</v>
      </c>
      <c r="AO49">
        <f ca="1">IF(Table1[[#This Row],[Field of Work]]="General Work",1,0)</f>
        <v>0</v>
      </c>
      <c r="AP49">
        <f ca="1">IF(Table1[[#This Row],[Field of Work]]="Teaching",1,0)</f>
        <v>0</v>
      </c>
      <c r="AV49" s="1"/>
      <c r="AX49" s="2">
        <f ca="1">Table1[[#This Row],[Car Value]]/Table1[[#This Row],[Cars]]</f>
        <v>30963.114143581217</v>
      </c>
      <c r="AY49" s="1"/>
      <c r="AZ49" s="2">
        <f ca="1">IF(Table1[[#This Row],[Value of debts ]]&gt;$BA$3,1,0)</f>
        <v>1</v>
      </c>
      <c r="BA49" s="1"/>
      <c r="BB49" s="1"/>
      <c r="BC49" s="15">
        <f ca="1">Table1[[#This Row],[Mortage Left]]/Table1[[#This Row],[Value of House]]</f>
        <v>0.22484666558459332</v>
      </c>
      <c r="BD49">
        <f t="shared" ca="1" si="22"/>
        <v>0</v>
      </c>
      <c r="BF49" s="1"/>
      <c r="BH49">
        <f ca="1">IF(Table1[[#This Row],[Area]]="Patna",Table1[[#This Row],[Income]],0)</f>
        <v>0</v>
      </c>
      <c r="BI49">
        <f ca="1">IF(Table1[[#This Row],[Area]]="Bangalore",Table1[[#This Row],[Income]],0)</f>
        <v>0</v>
      </c>
      <c r="BJ49">
        <f ca="1">IF(Table1[[#This Row],[Area]]="Lucknow",Table1[[#This Row],[Income]],0)</f>
        <v>0</v>
      </c>
      <c r="BK49">
        <f ca="1">IF(Table1[[#This Row],[Area]]="Hyderabad",Table1[[#This Row],[Income]],0)</f>
        <v>0</v>
      </c>
      <c r="BL49">
        <f ca="1">IF(Table1[[#This Row],[Area]]="Udaipur",Table1[[#This Row],[Income]],0)</f>
        <v>0</v>
      </c>
      <c r="BM49">
        <f ca="1">IF(Table1[[#This Row],[Area]]="Pune",Table1[[#This Row],[Income]],0)</f>
        <v>0</v>
      </c>
      <c r="BN49">
        <f ca="1">IF(Table1[[#This Row],[Area]]="Kolkata",Table1[[#This Row],[Income]],0)</f>
        <v>0</v>
      </c>
      <c r="BO49">
        <f ca="1">IF(Table1[[#This Row],[Area]]="Ranchi",Table1[[#This Row],[Income]],0)</f>
        <v>0</v>
      </c>
      <c r="BP49">
        <f ca="1">IF(Table1[[#This Row],[Area]]="Dhanbad",Table1[[#This Row],[Income]],0)</f>
        <v>0</v>
      </c>
      <c r="BQ49">
        <f ca="1">IF(Table1[[#This Row],[Area]]="Agra",Table1[[#This Row],[Income]],0)</f>
        <v>0</v>
      </c>
      <c r="BR49">
        <f ca="1">IF(Table1[[#This Row],[Area]]="Mumbai",Table1[[#This Row],[Income]],0)</f>
        <v>0</v>
      </c>
      <c r="BS49">
        <f ca="1">IF(Table1[[#This Row],[Area]]="Srinagar",Table1[[#This Row],[Income]],0)</f>
        <v>0</v>
      </c>
      <c r="BT49">
        <f ca="1">IF(Table1[[#This Row],[Area]]="Delhi",Table1[[#This Row],[Income]],0)</f>
        <v>0</v>
      </c>
      <c r="BU49">
        <f ca="1">IF(Table1[[#This Row],[Area]]="Jaipur",Table1[[#This Row],[Income]],0)</f>
        <v>36668</v>
      </c>
      <c r="BW49">
        <f ca="1">IF(Table1[[#This Row],[Field of Work]]="IT",Table1[[#This Row],[Income]],0)</f>
        <v>36668</v>
      </c>
      <c r="BX49">
        <f ca="1">IF(Table1[[#This Row],[Field of Work]]="Healthcare",Table1[[#This Row],[Income]],0)</f>
        <v>0</v>
      </c>
      <c r="BY49">
        <f ca="1">IF(Table1[[#This Row],[Field of Work]]="Agriculture",Table1[[#This Row],[Income]],0)</f>
        <v>0</v>
      </c>
      <c r="BZ49">
        <f ca="1">IF(Table1[[#This Row],[Field of Work]]="Teaching",Table1[[#This Row],[Income]],0)</f>
        <v>0</v>
      </c>
      <c r="CA49">
        <f ca="1">IF(Table1[[#This Row],[Field of Work]]="General Work",Table1[[#This Row],[Income]],0)</f>
        <v>0</v>
      </c>
      <c r="CB49">
        <f ca="1">IF(Table1[[#This Row],[Field of Work]]="Construction",Table1[[#This Row],[Income]],0)</f>
        <v>0</v>
      </c>
      <c r="CD49" s="2">
        <f ca="1">IF(Table1[[#This Row],[Value of debts ]]&gt;Table1[[#This Row],[Income]],1,0)</f>
        <v>1</v>
      </c>
      <c r="CE49" s="1"/>
      <c r="CG49">
        <f ca="1">IF(Table1[[#This Row],[Net worth of person]]&gt;$CH$3,Table1[[#This Row],[Age]],0)</f>
        <v>34</v>
      </c>
    </row>
    <row r="50" spans="1:85" x14ac:dyDescent="0.3">
      <c r="A50">
        <f t="shared" ca="1" si="23"/>
        <v>1</v>
      </c>
      <c r="B50" t="str">
        <f t="shared" ca="1" si="24"/>
        <v>Women</v>
      </c>
      <c r="C50">
        <f t="shared" ca="1" si="25"/>
        <v>32</v>
      </c>
      <c r="D50">
        <f t="shared" ca="1" si="26"/>
        <v>2</v>
      </c>
      <c r="E50" t="str">
        <f t="shared" ca="1" si="27"/>
        <v>Construction</v>
      </c>
      <c r="F50">
        <f t="shared" ca="1" si="28"/>
        <v>5</v>
      </c>
      <c r="G50" t="str">
        <f t="shared" ca="1" si="29"/>
        <v>Others</v>
      </c>
      <c r="H50">
        <f t="shared" ca="1" si="30"/>
        <v>1</v>
      </c>
      <c r="I50">
        <f t="shared" ca="1" si="31"/>
        <v>2</v>
      </c>
      <c r="J50">
        <f t="shared" ca="1" si="32"/>
        <v>25929</v>
      </c>
      <c r="K50">
        <f t="shared" ca="1" si="33"/>
        <v>4</v>
      </c>
      <c r="L50" t="str">
        <f t="shared" ca="1" si="34"/>
        <v>Dhanbad</v>
      </c>
      <c r="M50">
        <f t="shared" ca="1" si="35"/>
        <v>77787</v>
      </c>
      <c r="N50">
        <f t="shared" ca="1" si="36"/>
        <v>36293.414267446991</v>
      </c>
      <c r="O50">
        <f t="shared" ca="1" si="37"/>
        <v>10157.596700691216</v>
      </c>
      <c r="P50">
        <f t="shared" ca="1" si="38"/>
        <v>2689</v>
      </c>
      <c r="Q50">
        <f t="shared" ca="1" si="39"/>
        <v>21911.832395917252</v>
      </c>
      <c r="R50">
        <f t="shared" ca="1" si="40"/>
        <v>1068.5738436516317</v>
      </c>
      <c r="S50">
        <f t="shared" ca="1" si="41"/>
        <v>89013.170544342836</v>
      </c>
      <c r="T50">
        <f t="shared" ca="1" si="42"/>
        <v>60894.246663364247</v>
      </c>
      <c r="U50">
        <f t="shared" ca="1" si="43"/>
        <v>28118.923880978589</v>
      </c>
      <c r="AF50" s="2">
        <f ca="1">IF(Table1[[#This Row],[Gender]]="Women",1,0)</f>
        <v>1</v>
      </c>
      <c r="AG50">
        <f ca="1">IF(Table1[[#This Row],[Gender]]="Men",1,0)</f>
        <v>0</v>
      </c>
      <c r="AI50" s="1"/>
      <c r="AK50" s="2">
        <f ca="1">IF(Table1[[#This Row],[Field of Work]]="IT",1,0)</f>
        <v>0</v>
      </c>
      <c r="AL50">
        <f ca="1">IF(Table1[[#This Row],[Field of Work]]="Agriculture",1,0)</f>
        <v>0</v>
      </c>
      <c r="AM50">
        <f ca="1">IF(Table1[[#This Row],[Field of Work]]="Construction",1,0)</f>
        <v>1</v>
      </c>
      <c r="AN50">
        <f ca="1">IF(Table1[[#This Row],[Field of Work]]="Healthcare",1,0)</f>
        <v>0</v>
      </c>
      <c r="AO50">
        <f ca="1">IF(Table1[[#This Row],[Field of Work]]="General Work",1,0)</f>
        <v>0</v>
      </c>
      <c r="AP50">
        <f ca="1">IF(Table1[[#This Row],[Field of Work]]="Teaching",1,0)</f>
        <v>0</v>
      </c>
      <c r="AV50" s="1"/>
      <c r="AX50" s="2">
        <f ca="1">Table1[[#This Row],[Car Value]]/Table1[[#This Row],[Cars]]</f>
        <v>5078.798350345608</v>
      </c>
      <c r="AY50" s="1"/>
      <c r="AZ50" s="2">
        <f ca="1">IF(Table1[[#This Row],[Value of debts ]]&gt;$BA$3,1,0)</f>
        <v>1</v>
      </c>
      <c r="BA50" s="1"/>
      <c r="BB50" s="1"/>
      <c r="BC50" s="15">
        <f ca="1">Table1[[#This Row],[Mortage Left]]/Table1[[#This Row],[Value of House]]</f>
        <v>0.4665742896299766</v>
      </c>
      <c r="BD50">
        <f t="shared" ca="1" si="22"/>
        <v>0</v>
      </c>
      <c r="BF50" s="1"/>
      <c r="BH50">
        <f ca="1">IF(Table1[[#This Row],[Area]]="Patna",Table1[[#This Row],[Income]],0)</f>
        <v>0</v>
      </c>
      <c r="BI50">
        <f ca="1">IF(Table1[[#This Row],[Area]]="Bangalore",Table1[[#This Row],[Income]],0)</f>
        <v>0</v>
      </c>
      <c r="BJ50">
        <f ca="1">IF(Table1[[#This Row],[Area]]="Lucknow",Table1[[#This Row],[Income]],0)</f>
        <v>0</v>
      </c>
      <c r="BK50">
        <f ca="1">IF(Table1[[#This Row],[Area]]="Hyderabad",Table1[[#This Row],[Income]],0)</f>
        <v>0</v>
      </c>
      <c r="BL50">
        <f ca="1">IF(Table1[[#This Row],[Area]]="Udaipur",Table1[[#This Row],[Income]],0)</f>
        <v>0</v>
      </c>
      <c r="BM50">
        <f ca="1">IF(Table1[[#This Row],[Area]]="Pune",Table1[[#This Row],[Income]],0)</f>
        <v>0</v>
      </c>
      <c r="BN50">
        <f ca="1">IF(Table1[[#This Row],[Area]]="Kolkata",Table1[[#This Row],[Income]],0)</f>
        <v>0</v>
      </c>
      <c r="BO50">
        <f ca="1">IF(Table1[[#This Row],[Area]]="Ranchi",Table1[[#This Row],[Income]],0)</f>
        <v>0</v>
      </c>
      <c r="BP50">
        <f ca="1">IF(Table1[[#This Row],[Area]]="Dhanbad",Table1[[#This Row],[Income]],0)</f>
        <v>25929</v>
      </c>
      <c r="BQ50">
        <f ca="1">IF(Table1[[#This Row],[Area]]="Agra",Table1[[#This Row],[Income]],0)</f>
        <v>0</v>
      </c>
      <c r="BR50">
        <f ca="1">IF(Table1[[#This Row],[Area]]="Mumbai",Table1[[#This Row],[Income]],0)</f>
        <v>0</v>
      </c>
      <c r="BS50">
        <f ca="1">IF(Table1[[#This Row],[Area]]="Srinagar",Table1[[#This Row],[Income]],0)</f>
        <v>0</v>
      </c>
      <c r="BT50">
        <f ca="1">IF(Table1[[#This Row],[Area]]="Delhi",Table1[[#This Row],[Income]],0)</f>
        <v>0</v>
      </c>
      <c r="BU50">
        <f ca="1">IF(Table1[[#This Row],[Area]]="Jaipur",Table1[[#This Row],[Income]],0)</f>
        <v>0</v>
      </c>
      <c r="BW50">
        <f ca="1">IF(Table1[[#This Row],[Field of Work]]="IT",Table1[[#This Row],[Income]],0)</f>
        <v>0</v>
      </c>
      <c r="BX50">
        <f ca="1">IF(Table1[[#This Row],[Field of Work]]="Healthcare",Table1[[#This Row],[Income]],0)</f>
        <v>0</v>
      </c>
      <c r="BY50">
        <f ca="1">IF(Table1[[#This Row],[Field of Work]]="Agriculture",Table1[[#This Row],[Income]],0)</f>
        <v>0</v>
      </c>
      <c r="BZ50">
        <f ca="1">IF(Table1[[#This Row],[Field of Work]]="Teaching",Table1[[#This Row],[Income]],0)</f>
        <v>0</v>
      </c>
      <c r="CA50">
        <f ca="1">IF(Table1[[#This Row],[Field of Work]]="General Work",Table1[[#This Row],[Income]],0)</f>
        <v>0</v>
      </c>
      <c r="CB50">
        <f ca="1">IF(Table1[[#This Row],[Field of Work]]="Construction",Table1[[#This Row],[Income]],0)</f>
        <v>25929</v>
      </c>
      <c r="CD50" s="2">
        <f ca="1">IF(Table1[[#This Row],[Value of debts ]]&gt;Table1[[#This Row],[Income]],1,0)</f>
        <v>1</v>
      </c>
      <c r="CE50" s="1"/>
      <c r="CG50">
        <f ca="1">IF(Table1[[#This Row],[Net worth of person]]&gt;$CH$3,Table1[[#This Row],[Age]],0)</f>
        <v>0</v>
      </c>
    </row>
    <row r="51" spans="1:85" x14ac:dyDescent="0.3">
      <c r="A51">
        <f t="shared" ca="1" si="23"/>
        <v>2</v>
      </c>
      <c r="B51" t="str">
        <f t="shared" ca="1" si="24"/>
        <v>Men</v>
      </c>
      <c r="C51">
        <f t="shared" ca="1" si="25"/>
        <v>29</v>
      </c>
      <c r="D51">
        <f t="shared" ca="1" si="26"/>
        <v>2</v>
      </c>
      <c r="E51" t="str">
        <f t="shared" ca="1" si="27"/>
        <v>Construction</v>
      </c>
      <c r="F51">
        <f t="shared" ca="1" si="28"/>
        <v>4</v>
      </c>
      <c r="G51" t="str">
        <f t="shared" ca="1" si="29"/>
        <v>Masters</v>
      </c>
      <c r="H51">
        <f t="shared" ca="1" si="30"/>
        <v>0</v>
      </c>
      <c r="I51">
        <f t="shared" ca="1" si="31"/>
        <v>2</v>
      </c>
      <c r="J51">
        <f t="shared" ca="1" si="32"/>
        <v>76874</v>
      </c>
      <c r="K51">
        <f t="shared" ca="1" si="33"/>
        <v>1</v>
      </c>
      <c r="L51" t="str">
        <f t="shared" ca="1" si="34"/>
        <v>Patna</v>
      </c>
      <c r="M51">
        <f t="shared" ca="1" si="35"/>
        <v>307496</v>
      </c>
      <c r="N51">
        <f t="shared" ca="1" si="36"/>
        <v>200791.77201827837</v>
      </c>
      <c r="O51">
        <f t="shared" ca="1" si="37"/>
        <v>97526.324861281581</v>
      </c>
      <c r="P51">
        <f t="shared" ca="1" si="38"/>
        <v>734</v>
      </c>
      <c r="Q51">
        <f t="shared" ca="1" si="39"/>
        <v>68322.414201465086</v>
      </c>
      <c r="R51">
        <f t="shared" ca="1" si="40"/>
        <v>91467.280186932287</v>
      </c>
      <c r="S51">
        <f t="shared" ca="1" si="41"/>
        <v>496489.60504821385</v>
      </c>
      <c r="T51">
        <f t="shared" ca="1" si="42"/>
        <v>269848.18621974345</v>
      </c>
      <c r="U51">
        <f t="shared" ca="1" si="43"/>
        <v>226641.4188284704</v>
      </c>
      <c r="AF51" s="2">
        <f ca="1">IF(Table1[[#This Row],[Gender]]="Women",1,0)</f>
        <v>0</v>
      </c>
      <c r="AG51">
        <f ca="1">IF(Table1[[#This Row],[Gender]]="Men",1,0)</f>
        <v>1</v>
      </c>
      <c r="AI51" s="1"/>
      <c r="AK51" s="2">
        <f ca="1">IF(Table1[[#This Row],[Field of Work]]="IT",1,0)</f>
        <v>0</v>
      </c>
      <c r="AL51">
        <f ca="1">IF(Table1[[#This Row],[Field of Work]]="Agriculture",1,0)</f>
        <v>0</v>
      </c>
      <c r="AM51">
        <f ca="1">IF(Table1[[#This Row],[Field of Work]]="Construction",1,0)</f>
        <v>1</v>
      </c>
      <c r="AN51">
        <f ca="1">IF(Table1[[#This Row],[Field of Work]]="Healthcare",1,0)</f>
        <v>0</v>
      </c>
      <c r="AO51">
        <f ca="1">IF(Table1[[#This Row],[Field of Work]]="General Work",1,0)</f>
        <v>0</v>
      </c>
      <c r="AP51">
        <f ca="1">IF(Table1[[#This Row],[Field of Work]]="Teaching",1,0)</f>
        <v>0</v>
      </c>
      <c r="AV51" s="1"/>
      <c r="AX51" s="2">
        <f ca="1">Table1[[#This Row],[Car Value]]/Table1[[#This Row],[Cars]]</f>
        <v>48763.16243064079</v>
      </c>
      <c r="AY51" s="1"/>
      <c r="AZ51" s="2">
        <f ca="1">IF(Table1[[#This Row],[Value of debts ]]&gt;$BA$3,1,0)</f>
        <v>1</v>
      </c>
      <c r="BA51" s="1"/>
      <c r="BB51" s="1"/>
      <c r="BC51" s="15">
        <f ca="1">Table1[[#This Row],[Mortage Left]]/Table1[[#This Row],[Value of House]]</f>
        <v>0.65298986659429181</v>
      </c>
      <c r="BD51">
        <f t="shared" ca="1" si="22"/>
        <v>0</v>
      </c>
      <c r="BF51" s="1"/>
      <c r="BH51">
        <f ca="1">IF(Table1[[#This Row],[Area]]="Patna",Table1[[#This Row],[Income]],0)</f>
        <v>76874</v>
      </c>
      <c r="BI51">
        <f ca="1">IF(Table1[[#This Row],[Area]]="Bangalore",Table1[[#This Row],[Income]],0)</f>
        <v>0</v>
      </c>
      <c r="BJ51">
        <f ca="1">IF(Table1[[#This Row],[Area]]="Lucknow",Table1[[#This Row],[Income]],0)</f>
        <v>0</v>
      </c>
      <c r="BK51">
        <f ca="1">IF(Table1[[#This Row],[Area]]="Hyderabad",Table1[[#This Row],[Income]],0)</f>
        <v>0</v>
      </c>
      <c r="BL51">
        <f ca="1">IF(Table1[[#This Row],[Area]]="Udaipur",Table1[[#This Row],[Income]],0)</f>
        <v>0</v>
      </c>
      <c r="BM51">
        <f ca="1">IF(Table1[[#This Row],[Area]]="Pune",Table1[[#This Row],[Income]],0)</f>
        <v>0</v>
      </c>
      <c r="BN51">
        <f ca="1">IF(Table1[[#This Row],[Area]]="Kolkata",Table1[[#This Row],[Income]],0)</f>
        <v>0</v>
      </c>
      <c r="BO51">
        <f ca="1">IF(Table1[[#This Row],[Area]]="Ranchi",Table1[[#This Row],[Income]],0)</f>
        <v>0</v>
      </c>
      <c r="BP51">
        <f ca="1">IF(Table1[[#This Row],[Area]]="Dhanbad",Table1[[#This Row],[Income]],0)</f>
        <v>0</v>
      </c>
      <c r="BQ51">
        <f ca="1">IF(Table1[[#This Row],[Area]]="Agra",Table1[[#This Row],[Income]],0)</f>
        <v>0</v>
      </c>
      <c r="BR51">
        <f ca="1">IF(Table1[[#This Row],[Area]]="Mumbai",Table1[[#This Row],[Income]],0)</f>
        <v>0</v>
      </c>
      <c r="BS51">
        <f ca="1">IF(Table1[[#This Row],[Area]]="Srinagar",Table1[[#This Row],[Income]],0)</f>
        <v>0</v>
      </c>
      <c r="BT51">
        <f ca="1">IF(Table1[[#This Row],[Area]]="Delhi",Table1[[#This Row],[Income]],0)</f>
        <v>0</v>
      </c>
      <c r="BU51">
        <f ca="1">IF(Table1[[#This Row],[Area]]="Jaipur",Table1[[#This Row],[Income]],0)</f>
        <v>0</v>
      </c>
      <c r="BW51">
        <f ca="1">IF(Table1[[#This Row],[Field of Work]]="IT",Table1[[#This Row],[Income]],0)</f>
        <v>0</v>
      </c>
      <c r="BX51">
        <f ca="1">IF(Table1[[#This Row],[Field of Work]]="Healthcare",Table1[[#This Row],[Income]],0)</f>
        <v>0</v>
      </c>
      <c r="BY51">
        <f ca="1">IF(Table1[[#This Row],[Field of Work]]="Agriculture",Table1[[#This Row],[Income]],0)</f>
        <v>0</v>
      </c>
      <c r="BZ51">
        <f ca="1">IF(Table1[[#This Row],[Field of Work]]="Teaching",Table1[[#This Row],[Income]],0)</f>
        <v>0</v>
      </c>
      <c r="CA51">
        <f ca="1">IF(Table1[[#This Row],[Field of Work]]="General Work",Table1[[#This Row],[Income]],0)</f>
        <v>0</v>
      </c>
      <c r="CB51">
        <f ca="1">IF(Table1[[#This Row],[Field of Work]]="Construction",Table1[[#This Row],[Income]],0)</f>
        <v>76874</v>
      </c>
      <c r="CD51" s="2">
        <f ca="1">IF(Table1[[#This Row],[Value of debts ]]&gt;Table1[[#This Row],[Income]],1,0)</f>
        <v>1</v>
      </c>
      <c r="CE51" s="1"/>
      <c r="CG51">
        <f ca="1">IF(Table1[[#This Row],[Net worth of person]]&gt;$CH$3,Table1[[#This Row],[Age]],0)</f>
        <v>29</v>
      </c>
    </row>
    <row r="52" spans="1:85" x14ac:dyDescent="0.3">
      <c r="A52">
        <f t="shared" ca="1" si="23"/>
        <v>1</v>
      </c>
      <c r="B52" t="str">
        <f t="shared" ca="1" si="24"/>
        <v>Women</v>
      </c>
      <c r="C52">
        <f t="shared" ca="1" si="25"/>
        <v>25</v>
      </c>
      <c r="D52">
        <f t="shared" ca="1" si="26"/>
        <v>5</v>
      </c>
      <c r="E52" t="str">
        <f t="shared" ca="1" si="27"/>
        <v>Agriculture</v>
      </c>
      <c r="F52">
        <f t="shared" ca="1" si="28"/>
        <v>2</v>
      </c>
      <c r="G52" t="str">
        <f t="shared" ca="1" si="29"/>
        <v>12th</v>
      </c>
      <c r="H52">
        <f t="shared" ca="1" si="30"/>
        <v>0</v>
      </c>
      <c r="I52">
        <f t="shared" ca="1" si="31"/>
        <v>1</v>
      </c>
      <c r="J52">
        <f t="shared" ca="1" si="32"/>
        <v>36866</v>
      </c>
      <c r="K52">
        <f t="shared" ca="1" si="33"/>
        <v>13</v>
      </c>
      <c r="L52" t="str">
        <f t="shared" ca="1" si="34"/>
        <v>Hyderabad</v>
      </c>
      <c r="M52">
        <f t="shared" ca="1" si="35"/>
        <v>110598</v>
      </c>
      <c r="N52">
        <f t="shared" ca="1" si="36"/>
        <v>68183.629869371172</v>
      </c>
      <c r="O52">
        <f t="shared" ca="1" si="37"/>
        <v>33774.126940948467</v>
      </c>
      <c r="P52">
        <f t="shared" ca="1" si="38"/>
        <v>21916</v>
      </c>
      <c r="Q52">
        <f t="shared" ca="1" si="39"/>
        <v>33930.472540190764</v>
      </c>
      <c r="R52">
        <f t="shared" ca="1" si="40"/>
        <v>21756.773840950114</v>
      </c>
      <c r="S52">
        <f t="shared" ca="1" si="41"/>
        <v>166128.90078189858</v>
      </c>
      <c r="T52">
        <f t="shared" ca="1" si="42"/>
        <v>124030.10240956194</v>
      </c>
      <c r="U52">
        <f t="shared" ca="1" si="43"/>
        <v>42098.798372336649</v>
      </c>
      <c r="AF52" s="2">
        <f ca="1">IF(Table1[[#This Row],[Gender]]="Women",1,0)</f>
        <v>1</v>
      </c>
      <c r="AG52">
        <f ca="1">IF(Table1[[#This Row],[Gender]]="Men",1,0)</f>
        <v>0</v>
      </c>
      <c r="AI52" s="1"/>
      <c r="AK52" s="2">
        <f ca="1">IF(Table1[[#This Row],[Field of Work]]="IT",1,0)</f>
        <v>0</v>
      </c>
      <c r="AL52">
        <f ca="1">IF(Table1[[#This Row],[Field of Work]]="Agriculture",1,0)</f>
        <v>1</v>
      </c>
      <c r="AM52">
        <f ca="1">IF(Table1[[#This Row],[Field of Work]]="Construction",1,0)</f>
        <v>0</v>
      </c>
      <c r="AN52">
        <f ca="1">IF(Table1[[#This Row],[Field of Work]]="Healthcare",1,0)</f>
        <v>0</v>
      </c>
      <c r="AO52">
        <f ca="1">IF(Table1[[#This Row],[Field of Work]]="General Work",1,0)</f>
        <v>0</v>
      </c>
      <c r="AP52">
        <f ca="1">IF(Table1[[#This Row],[Field of Work]]="Teaching",1,0)</f>
        <v>0</v>
      </c>
      <c r="AV52" s="1"/>
      <c r="AX52" s="2">
        <f ca="1">Table1[[#This Row],[Car Value]]/Table1[[#This Row],[Cars]]</f>
        <v>33774.126940948467</v>
      </c>
      <c r="AY52" s="1"/>
      <c r="AZ52" s="2">
        <f ca="1">IF(Table1[[#This Row],[Value of debts ]]&gt;$BA$3,1,0)</f>
        <v>1</v>
      </c>
      <c r="BA52" s="1"/>
      <c r="BB52" s="1"/>
      <c r="BC52" s="15">
        <f ca="1">Table1[[#This Row],[Mortage Left]]/Table1[[#This Row],[Value of House]]</f>
        <v>0.61649966427395764</v>
      </c>
      <c r="BD52">
        <f t="shared" ca="1" si="22"/>
        <v>0</v>
      </c>
      <c r="BF52" s="1"/>
      <c r="BH52">
        <f ca="1">IF(Table1[[#This Row],[Area]]="Patna",Table1[[#This Row],[Income]],0)</f>
        <v>0</v>
      </c>
      <c r="BI52">
        <f ca="1">IF(Table1[[#This Row],[Area]]="Bangalore",Table1[[#This Row],[Income]],0)</f>
        <v>0</v>
      </c>
      <c r="BJ52">
        <f ca="1">IF(Table1[[#This Row],[Area]]="Lucknow",Table1[[#This Row],[Income]],0)</f>
        <v>0</v>
      </c>
      <c r="BK52">
        <f ca="1">IF(Table1[[#This Row],[Area]]="Hyderabad",Table1[[#This Row],[Income]],0)</f>
        <v>36866</v>
      </c>
      <c r="BL52">
        <f ca="1">IF(Table1[[#This Row],[Area]]="Udaipur",Table1[[#This Row],[Income]],0)</f>
        <v>0</v>
      </c>
      <c r="BM52">
        <f ca="1">IF(Table1[[#This Row],[Area]]="Pune",Table1[[#This Row],[Income]],0)</f>
        <v>0</v>
      </c>
      <c r="BN52">
        <f ca="1">IF(Table1[[#This Row],[Area]]="Kolkata",Table1[[#This Row],[Income]],0)</f>
        <v>0</v>
      </c>
      <c r="BO52">
        <f ca="1">IF(Table1[[#This Row],[Area]]="Ranchi",Table1[[#This Row],[Income]],0)</f>
        <v>0</v>
      </c>
      <c r="BP52">
        <f ca="1">IF(Table1[[#This Row],[Area]]="Dhanbad",Table1[[#This Row],[Income]],0)</f>
        <v>0</v>
      </c>
      <c r="BQ52">
        <f ca="1">IF(Table1[[#This Row],[Area]]="Agra",Table1[[#This Row],[Income]],0)</f>
        <v>0</v>
      </c>
      <c r="BR52">
        <f ca="1">IF(Table1[[#This Row],[Area]]="Mumbai",Table1[[#This Row],[Income]],0)</f>
        <v>0</v>
      </c>
      <c r="BS52">
        <f ca="1">IF(Table1[[#This Row],[Area]]="Srinagar",Table1[[#This Row],[Income]],0)</f>
        <v>0</v>
      </c>
      <c r="BT52">
        <f ca="1">IF(Table1[[#This Row],[Area]]="Delhi",Table1[[#This Row],[Income]],0)</f>
        <v>0</v>
      </c>
      <c r="BU52">
        <f ca="1">IF(Table1[[#This Row],[Area]]="Jaipur",Table1[[#This Row],[Income]],0)</f>
        <v>0</v>
      </c>
      <c r="BW52">
        <f ca="1">IF(Table1[[#This Row],[Field of Work]]="IT",Table1[[#This Row],[Income]],0)</f>
        <v>0</v>
      </c>
      <c r="BX52">
        <f ca="1">IF(Table1[[#This Row],[Field of Work]]="Healthcare",Table1[[#This Row],[Income]],0)</f>
        <v>0</v>
      </c>
      <c r="BY52">
        <f ca="1">IF(Table1[[#This Row],[Field of Work]]="Agriculture",Table1[[#This Row],[Income]],0)</f>
        <v>36866</v>
      </c>
      <c r="BZ52">
        <f ca="1">IF(Table1[[#This Row],[Field of Work]]="Teaching",Table1[[#This Row],[Income]],0)</f>
        <v>0</v>
      </c>
      <c r="CA52">
        <f ca="1">IF(Table1[[#This Row],[Field of Work]]="General Work",Table1[[#This Row],[Income]],0)</f>
        <v>0</v>
      </c>
      <c r="CB52">
        <f ca="1">IF(Table1[[#This Row],[Field of Work]]="Construction",Table1[[#This Row],[Income]],0)</f>
        <v>0</v>
      </c>
      <c r="CD52" s="2">
        <f ca="1">IF(Table1[[#This Row],[Value of debts ]]&gt;Table1[[#This Row],[Income]],1,0)</f>
        <v>1</v>
      </c>
      <c r="CE52" s="1"/>
      <c r="CG52">
        <f ca="1">IF(Table1[[#This Row],[Net worth of person]]&gt;$CH$3,Table1[[#This Row],[Age]],0)</f>
        <v>0</v>
      </c>
    </row>
    <row r="53" spans="1:85" x14ac:dyDescent="0.3">
      <c r="A53">
        <f t="shared" ca="1" si="23"/>
        <v>1</v>
      </c>
      <c r="B53" t="str">
        <f t="shared" ca="1" si="24"/>
        <v>Women</v>
      </c>
      <c r="C53">
        <f t="shared" ca="1" si="25"/>
        <v>33</v>
      </c>
      <c r="D53">
        <f t="shared" ca="1" si="26"/>
        <v>5</v>
      </c>
      <c r="E53" t="str">
        <f t="shared" ca="1" si="27"/>
        <v>Agriculture</v>
      </c>
      <c r="F53">
        <f t="shared" ca="1" si="28"/>
        <v>4</v>
      </c>
      <c r="G53" t="str">
        <f t="shared" ca="1" si="29"/>
        <v>Masters</v>
      </c>
      <c r="H53">
        <f t="shared" ca="1" si="30"/>
        <v>2</v>
      </c>
      <c r="I53">
        <f t="shared" ca="1" si="31"/>
        <v>2</v>
      </c>
      <c r="J53">
        <f t="shared" ca="1" si="32"/>
        <v>51938</v>
      </c>
      <c r="K53">
        <f t="shared" ca="1" si="33"/>
        <v>10</v>
      </c>
      <c r="L53" t="str">
        <f t="shared" ca="1" si="34"/>
        <v>Kolkata</v>
      </c>
      <c r="M53">
        <f t="shared" ca="1" si="35"/>
        <v>207752</v>
      </c>
      <c r="N53">
        <f t="shared" ca="1" si="36"/>
        <v>122750.17614510574</v>
      </c>
      <c r="O53">
        <f t="shared" ca="1" si="37"/>
        <v>48047.878395045132</v>
      </c>
      <c r="P53">
        <f t="shared" ca="1" si="38"/>
        <v>41091</v>
      </c>
      <c r="Q53">
        <f t="shared" ca="1" si="39"/>
        <v>43706.616128753616</v>
      </c>
      <c r="R53">
        <f t="shared" ca="1" si="40"/>
        <v>14620.245011391266</v>
      </c>
      <c r="S53">
        <f t="shared" ca="1" si="41"/>
        <v>270420.12340643641</v>
      </c>
      <c r="T53">
        <f t="shared" ca="1" si="42"/>
        <v>207547.79227385935</v>
      </c>
      <c r="U53">
        <f t="shared" ca="1" si="43"/>
        <v>62872.331132577063</v>
      </c>
      <c r="AF53" s="2">
        <f ca="1">IF(Table1[[#This Row],[Gender]]="Women",1,0)</f>
        <v>1</v>
      </c>
      <c r="AG53">
        <f ca="1">IF(Table1[[#This Row],[Gender]]="Men",1,0)</f>
        <v>0</v>
      </c>
      <c r="AI53" s="1"/>
      <c r="AK53" s="2">
        <f ca="1">IF(Table1[[#This Row],[Field of Work]]="IT",1,0)</f>
        <v>0</v>
      </c>
      <c r="AL53">
        <f ca="1">IF(Table1[[#This Row],[Field of Work]]="Agriculture",1,0)</f>
        <v>1</v>
      </c>
      <c r="AM53">
        <f ca="1">IF(Table1[[#This Row],[Field of Work]]="Construction",1,0)</f>
        <v>0</v>
      </c>
      <c r="AN53">
        <f ca="1">IF(Table1[[#This Row],[Field of Work]]="Healthcare",1,0)</f>
        <v>0</v>
      </c>
      <c r="AO53">
        <f ca="1">IF(Table1[[#This Row],[Field of Work]]="General Work",1,0)</f>
        <v>0</v>
      </c>
      <c r="AP53">
        <f ca="1">IF(Table1[[#This Row],[Field of Work]]="Teaching",1,0)</f>
        <v>0</v>
      </c>
      <c r="AV53" s="1"/>
      <c r="AX53" s="2">
        <f ca="1">Table1[[#This Row],[Car Value]]/Table1[[#This Row],[Cars]]</f>
        <v>24023.939197522566</v>
      </c>
      <c r="AY53" s="1"/>
      <c r="AZ53" s="2">
        <f ca="1">IF(Table1[[#This Row],[Value of debts ]]&gt;$BA$3,1,0)</f>
        <v>1</v>
      </c>
      <c r="BA53" s="1"/>
      <c r="BB53" s="1"/>
      <c r="BC53" s="15">
        <f ca="1">Table1[[#This Row],[Mortage Left]]/Table1[[#This Row],[Value of House]]</f>
        <v>0.59084955208665013</v>
      </c>
      <c r="BD53">
        <f t="shared" ca="1" si="22"/>
        <v>0</v>
      </c>
      <c r="BF53" s="1"/>
      <c r="BH53">
        <f ca="1">IF(Table1[[#This Row],[Area]]="Patna",Table1[[#This Row],[Income]],0)</f>
        <v>0</v>
      </c>
      <c r="BI53">
        <f ca="1">IF(Table1[[#This Row],[Area]]="Bangalore",Table1[[#This Row],[Income]],0)</f>
        <v>0</v>
      </c>
      <c r="BJ53">
        <f ca="1">IF(Table1[[#This Row],[Area]]="Lucknow",Table1[[#This Row],[Income]],0)</f>
        <v>0</v>
      </c>
      <c r="BK53">
        <f ca="1">IF(Table1[[#This Row],[Area]]="Hyderabad",Table1[[#This Row],[Income]],0)</f>
        <v>0</v>
      </c>
      <c r="BL53">
        <f ca="1">IF(Table1[[#This Row],[Area]]="Udaipur",Table1[[#This Row],[Income]],0)</f>
        <v>0</v>
      </c>
      <c r="BM53">
        <f ca="1">IF(Table1[[#This Row],[Area]]="Pune",Table1[[#This Row],[Income]],0)</f>
        <v>0</v>
      </c>
      <c r="BN53">
        <f ca="1">IF(Table1[[#This Row],[Area]]="Kolkata",Table1[[#This Row],[Income]],0)</f>
        <v>51938</v>
      </c>
      <c r="BO53">
        <f ca="1">IF(Table1[[#This Row],[Area]]="Ranchi",Table1[[#This Row],[Income]],0)</f>
        <v>0</v>
      </c>
      <c r="BP53">
        <f ca="1">IF(Table1[[#This Row],[Area]]="Dhanbad",Table1[[#This Row],[Income]],0)</f>
        <v>0</v>
      </c>
      <c r="BQ53">
        <f ca="1">IF(Table1[[#This Row],[Area]]="Agra",Table1[[#This Row],[Income]],0)</f>
        <v>0</v>
      </c>
      <c r="BR53">
        <f ca="1">IF(Table1[[#This Row],[Area]]="Mumbai",Table1[[#This Row],[Income]],0)</f>
        <v>0</v>
      </c>
      <c r="BS53">
        <f ca="1">IF(Table1[[#This Row],[Area]]="Srinagar",Table1[[#This Row],[Income]],0)</f>
        <v>0</v>
      </c>
      <c r="BT53">
        <f ca="1">IF(Table1[[#This Row],[Area]]="Delhi",Table1[[#This Row],[Income]],0)</f>
        <v>0</v>
      </c>
      <c r="BU53">
        <f ca="1">IF(Table1[[#This Row],[Area]]="Jaipur",Table1[[#This Row],[Income]],0)</f>
        <v>0</v>
      </c>
      <c r="BW53">
        <f ca="1">IF(Table1[[#This Row],[Field of Work]]="IT",Table1[[#This Row],[Income]],0)</f>
        <v>0</v>
      </c>
      <c r="BX53">
        <f ca="1">IF(Table1[[#This Row],[Field of Work]]="Healthcare",Table1[[#This Row],[Income]],0)</f>
        <v>0</v>
      </c>
      <c r="BY53">
        <f ca="1">IF(Table1[[#This Row],[Field of Work]]="Agriculture",Table1[[#This Row],[Income]],0)</f>
        <v>51938</v>
      </c>
      <c r="BZ53">
        <f ca="1">IF(Table1[[#This Row],[Field of Work]]="Teaching",Table1[[#This Row],[Income]],0)</f>
        <v>0</v>
      </c>
      <c r="CA53">
        <f ca="1">IF(Table1[[#This Row],[Field of Work]]="General Work",Table1[[#This Row],[Income]],0)</f>
        <v>0</v>
      </c>
      <c r="CB53">
        <f ca="1">IF(Table1[[#This Row],[Field of Work]]="Construction",Table1[[#This Row],[Income]],0)</f>
        <v>0</v>
      </c>
      <c r="CD53" s="2">
        <f ca="1">IF(Table1[[#This Row],[Value of debts ]]&gt;Table1[[#This Row],[Income]],1,0)</f>
        <v>1</v>
      </c>
      <c r="CE53" s="1"/>
      <c r="CG53">
        <f ca="1">IF(Table1[[#This Row],[Net worth of person]]&gt;$CH$3,Table1[[#This Row],[Age]],0)</f>
        <v>33</v>
      </c>
    </row>
    <row r="54" spans="1:85" x14ac:dyDescent="0.3">
      <c r="A54">
        <f t="shared" ca="1" si="23"/>
        <v>1</v>
      </c>
      <c r="B54" t="str">
        <f t="shared" ca="1" si="24"/>
        <v>Women</v>
      </c>
      <c r="C54">
        <f t="shared" ca="1" si="25"/>
        <v>35</v>
      </c>
      <c r="D54">
        <f t="shared" ca="1" si="26"/>
        <v>6</v>
      </c>
      <c r="E54" t="str">
        <f t="shared" ca="1" si="27"/>
        <v>General Work</v>
      </c>
      <c r="F54">
        <f t="shared" ca="1" si="28"/>
        <v>1</v>
      </c>
      <c r="G54" t="str">
        <f t="shared" ca="1" si="29"/>
        <v>10th</v>
      </c>
      <c r="H54">
        <f t="shared" ca="1" si="30"/>
        <v>4</v>
      </c>
      <c r="I54">
        <f t="shared" ca="1" si="31"/>
        <v>3</v>
      </c>
      <c r="J54">
        <f t="shared" ca="1" si="32"/>
        <v>80819</v>
      </c>
      <c r="K54">
        <f t="shared" ca="1" si="33"/>
        <v>2</v>
      </c>
      <c r="L54" t="str">
        <f t="shared" ca="1" si="34"/>
        <v>Bangalore</v>
      </c>
      <c r="M54">
        <f t="shared" ca="1" si="35"/>
        <v>323276</v>
      </c>
      <c r="N54">
        <f t="shared" ca="1" si="36"/>
        <v>71554.408167289992</v>
      </c>
      <c r="O54">
        <f t="shared" ca="1" si="37"/>
        <v>177387.04986600287</v>
      </c>
      <c r="P54">
        <f t="shared" ca="1" si="38"/>
        <v>127143</v>
      </c>
      <c r="Q54">
        <f t="shared" ca="1" si="39"/>
        <v>107412.08988281779</v>
      </c>
      <c r="R54">
        <f t="shared" ca="1" si="40"/>
        <v>38338.956578205871</v>
      </c>
      <c r="S54">
        <f t="shared" ca="1" si="41"/>
        <v>539002.00644420879</v>
      </c>
      <c r="T54">
        <f t="shared" ca="1" si="42"/>
        <v>306109.49805010774</v>
      </c>
      <c r="U54">
        <f t="shared" ca="1" si="43"/>
        <v>232892.50839410105</v>
      </c>
      <c r="AF54" s="2">
        <f ca="1">IF(Table1[[#This Row],[Gender]]="Women",1,0)</f>
        <v>1</v>
      </c>
      <c r="AG54">
        <f ca="1">IF(Table1[[#This Row],[Gender]]="Men",1,0)</f>
        <v>0</v>
      </c>
      <c r="AI54" s="1"/>
      <c r="AK54" s="2">
        <f ca="1">IF(Table1[[#This Row],[Field of Work]]="IT",1,0)</f>
        <v>0</v>
      </c>
      <c r="AL54">
        <f ca="1">IF(Table1[[#This Row],[Field of Work]]="Agriculture",1,0)</f>
        <v>0</v>
      </c>
      <c r="AM54">
        <f ca="1">IF(Table1[[#This Row],[Field of Work]]="Construction",1,0)</f>
        <v>0</v>
      </c>
      <c r="AN54">
        <f ca="1">IF(Table1[[#This Row],[Field of Work]]="Healthcare",1,0)</f>
        <v>0</v>
      </c>
      <c r="AO54">
        <f ca="1">IF(Table1[[#This Row],[Field of Work]]="General Work",1,0)</f>
        <v>1</v>
      </c>
      <c r="AP54">
        <f ca="1">IF(Table1[[#This Row],[Field of Work]]="Teaching",1,0)</f>
        <v>0</v>
      </c>
      <c r="AV54" s="1"/>
      <c r="AX54" s="2">
        <f ca="1">Table1[[#This Row],[Car Value]]/Table1[[#This Row],[Cars]]</f>
        <v>59129.016622000956</v>
      </c>
      <c r="AY54" s="1"/>
      <c r="AZ54" s="2">
        <f ca="1">IF(Table1[[#This Row],[Value of debts ]]&gt;$BA$3,1,0)</f>
        <v>1</v>
      </c>
      <c r="BA54" s="1"/>
      <c r="BB54" s="1"/>
      <c r="BC54" s="15">
        <f ca="1">Table1[[#This Row],[Mortage Left]]/Table1[[#This Row],[Value of House]]</f>
        <v>0.22134154149175933</v>
      </c>
      <c r="BD54">
        <f t="shared" ca="1" si="22"/>
        <v>0</v>
      </c>
      <c r="BF54" s="1"/>
      <c r="BH54">
        <f ca="1">IF(Table1[[#This Row],[Area]]="Patna",Table1[[#This Row],[Income]],0)</f>
        <v>0</v>
      </c>
      <c r="BI54">
        <f ca="1">IF(Table1[[#This Row],[Area]]="Bangalore",Table1[[#This Row],[Income]],0)</f>
        <v>80819</v>
      </c>
      <c r="BJ54">
        <f ca="1">IF(Table1[[#This Row],[Area]]="Lucknow",Table1[[#This Row],[Income]],0)</f>
        <v>0</v>
      </c>
      <c r="BK54">
        <f ca="1">IF(Table1[[#This Row],[Area]]="Hyderabad",Table1[[#This Row],[Income]],0)</f>
        <v>0</v>
      </c>
      <c r="BL54">
        <f ca="1">IF(Table1[[#This Row],[Area]]="Udaipur",Table1[[#This Row],[Income]],0)</f>
        <v>0</v>
      </c>
      <c r="BM54">
        <f ca="1">IF(Table1[[#This Row],[Area]]="Pune",Table1[[#This Row],[Income]],0)</f>
        <v>0</v>
      </c>
      <c r="BN54">
        <f ca="1">IF(Table1[[#This Row],[Area]]="Kolkata",Table1[[#This Row],[Income]],0)</f>
        <v>0</v>
      </c>
      <c r="BO54">
        <f ca="1">IF(Table1[[#This Row],[Area]]="Ranchi",Table1[[#This Row],[Income]],0)</f>
        <v>0</v>
      </c>
      <c r="BP54">
        <f ca="1">IF(Table1[[#This Row],[Area]]="Dhanbad",Table1[[#This Row],[Income]],0)</f>
        <v>0</v>
      </c>
      <c r="BQ54">
        <f ca="1">IF(Table1[[#This Row],[Area]]="Agra",Table1[[#This Row],[Income]],0)</f>
        <v>0</v>
      </c>
      <c r="BR54">
        <f ca="1">IF(Table1[[#This Row],[Area]]="Mumbai",Table1[[#This Row],[Income]],0)</f>
        <v>0</v>
      </c>
      <c r="BS54">
        <f ca="1">IF(Table1[[#This Row],[Area]]="Srinagar",Table1[[#This Row],[Income]],0)</f>
        <v>0</v>
      </c>
      <c r="BT54">
        <f ca="1">IF(Table1[[#This Row],[Area]]="Delhi",Table1[[#This Row],[Income]],0)</f>
        <v>0</v>
      </c>
      <c r="BU54">
        <f ca="1">IF(Table1[[#This Row],[Area]]="Jaipur",Table1[[#This Row],[Income]],0)</f>
        <v>0</v>
      </c>
      <c r="BW54">
        <f ca="1">IF(Table1[[#This Row],[Field of Work]]="IT",Table1[[#This Row],[Income]],0)</f>
        <v>0</v>
      </c>
      <c r="BX54">
        <f ca="1">IF(Table1[[#This Row],[Field of Work]]="Healthcare",Table1[[#This Row],[Income]],0)</f>
        <v>0</v>
      </c>
      <c r="BY54">
        <f ca="1">IF(Table1[[#This Row],[Field of Work]]="Agriculture",Table1[[#This Row],[Income]],0)</f>
        <v>0</v>
      </c>
      <c r="BZ54">
        <f ca="1">IF(Table1[[#This Row],[Field of Work]]="Teaching",Table1[[#This Row],[Income]],0)</f>
        <v>0</v>
      </c>
      <c r="CA54">
        <f ca="1">IF(Table1[[#This Row],[Field of Work]]="General Work",Table1[[#This Row],[Income]],0)</f>
        <v>80819</v>
      </c>
      <c r="CB54">
        <f ca="1">IF(Table1[[#This Row],[Field of Work]]="Construction",Table1[[#This Row],[Income]],0)</f>
        <v>0</v>
      </c>
      <c r="CD54" s="2">
        <f ca="1">IF(Table1[[#This Row],[Value of debts ]]&gt;Table1[[#This Row],[Income]],1,0)</f>
        <v>1</v>
      </c>
      <c r="CE54" s="1"/>
      <c r="CG54">
        <f ca="1">IF(Table1[[#This Row],[Net worth of person]]&gt;$CH$3,Table1[[#This Row],[Age]],0)</f>
        <v>35</v>
      </c>
    </row>
    <row r="55" spans="1:85" x14ac:dyDescent="0.3">
      <c r="A55">
        <f t="shared" ca="1" si="23"/>
        <v>2</v>
      </c>
      <c r="B55" t="str">
        <f t="shared" ca="1" si="24"/>
        <v>Men</v>
      </c>
      <c r="C55">
        <f t="shared" ca="1" si="25"/>
        <v>36</v>
      </c>
      <c r="D55">
        <f t="shared" ca="1" si="26"/>
        <v>6</v>
      </c>
      <c r="E55" t="str">
        <f t="shared" ca="1" si="27"/>
        <v>General Work</v>
      </c>
      <c r="F55">
        <f t="shared" ca="1" si="28"/>
        <v>4</v>
      </c>
      <c r="G55" t="str">
        <f t="shared" ca="1" si="29"/>
        <v>Masters</v>
      </c>
      <c r="H55">
        <f t="shared" ca="1" si="30"/>
        <v>2</v>
      </c>
      <c r="I55">
        <f t="shared" ca="1" si="31"/>
        <v>3</v>
      </c>
      <c r="J55">
        <f t="shared" ca="1" si="32"/>
        <v>83389</v>
      </c>
      <c r="K55">
        <f t="shared" ca="1" si="33"/>
        <v>9</v>
      </c>
      <c r="L55" t="str">
        <f t="shared" ca="1" si="34"/>
        <v>Pune</v>
      </c>
      <c r="M55">
        <f t="shared" ca="1" si="35"/>
        <v>333556</v>
      </c>
      <c r="N55">
        <f t="shared" ca="1" si="36"/>
        <v>43356.612908587296</v>
      </c>
      <c r="O55">
        <f t="shared" ca="1" si="37"/>
        <v>145328.53170050133</v>
      </c>
      <c r="P55">
        <f t="shared" ca="1" si="38"/>
        <v>128317</v>
      </c>
      <c r="Q55">
        <f t="shared" ca="1" si="39"/>
        <v>166294.20761926888</v>
      </c>
      <c r="R55">
        <f t="shared" ca="1" si="40"/>
        <v>107997.14983829463</v>
      </c>
      <c r="S55">
        <f t="shared" ca="1" si="41"/>
        <v>586881.68153879594</v>
      </c>
      <c r="T55">
        <f t="shared" ca="1" si="42"/>
        <v>337967.82052785618</v>
      </c>
      <c r="U55">
        <f t="shared" ca="1" si="43"/>
        <v>248913.86101093976</v>
      </c>
      <c r="AF55" s="2">
        <f ca="1">IF(Table1[[#This Row],[Gender]]="Women",1,0)</f>
        <v>0</v>
      </c>
      <c r="AG55">
        <f ca="1">IF(Table1[[#This Row],[Gender]]="Men",1,0)</f>
        <v>1</v>
      </c>
      <c r="AI55" s="1"/>
      <c r="AK55" s="2">
        <f ca="1">IF(Table1[[#This Row],[Field of Work]]="IT",1,0)</f>
        <v>0</v>
      </c>
      <c r="AL55">
        <f ca="1">IF(Table1[[#This Row],[Field of Work]]="Agriculture",1,0)</f>
        <v>0</v>
      </c>
      <c r="AM55">
        <f ca="1">IF(Table1[[#This Row],[Field of Work]]="Construction",1,0)</f>
        <v>0</v>
      </c>
      <c r="AN55">
        <f ca="1">IF(Table1[[#This Row],[Field of Work]]="Healthcare",1,0)</f>
        <v>0</v>
      </c>
      <c r="AO55">
        <f ca="1">IF(Table1[[#This Row],[Field of Work]]="General Work",1,0)</f>
        <v>1</v>
      </c>
      <c r="AP55">
        <f ca="1">IF(Table1[[#This Row],[Field of Work]]="Teaching",1,0)</f>
        <v>0</v>
      </c>
      <c r="AV55" s="1"/>
      <c r="AX55" s="2">
        <f ca="1">Table1[[#This Row],[Car Value]]/Table1[[#This Row],[Cars]]</f>
        <v>48442.843900167114</v>
      </c>
      <c r="AY55" s="1"/>
      <c r="AZ55" s="2">
        <f ca="1">IF(Table1[[#This Row],[Value of debts ]]&gt;$BA$3,1,0)</f>
        <v>1</v>
      </c>
      <c r="BA55" s="1"/>
      <c r="BB55" s="1"/>
      <c r="BC55" s="15">
        <f ca="1">Table1[[#This Row],[Mortage Left]]/Table1[[#This Row],[Value of House]]</f>
        <v>0.12998301007503177</v>
      </c>
      <c r="BD55">
        <f t="shared" ca="1" si="22"/>
        <v>1</v>
      </c>
      <c r="BF55" s="1"/>
      <c r="BH55">
        <f ca="1">IF(Table1[[#This Row],[Area]]="Patna",Table1[[#This Row],[Income]],0)</f>
        <v>0</v>
      </c>
      <c r="BI55">
        <f ca="1">IF(Table1[[#This Row],[Area]]="Bangalore",Table1[[#This Row],[Income]],0)</f>
        <v>0</v>
      </c>
      <c r="BJ55">
        <f ca="1">IF(Table1[[#This Row],[Area]]="Lucknow",Table1[[#This Row],[Income]],0)</f>
        <v>0</v>
      </c>
      <c r="BK55">
        <f ca="1">IF(Table1[[#This Row],[Area]]="Hyderabad",Table1[[#This Row],[Income]],0)</f>
        <v>0</v>
      </c>
      <c r="BL55">
        <f ca="1">IF(Table1[[#This Row],[Area]]="Udaipur",Table1[[#This Row],[Income]],0)</f>
        <v>0</v>
      </c>
      <c r="BM55">
        <f ca="1">IF(Table1[[#This Row],[Area]]="Pune",Table1[[#This Row],[Income]],0)</f>
        <v>83389</v>
      </c>
      <c r="BN55">
        <f ca="1">IF(Table1[[#This Row],[Area]]="Kolkata",Table1[[#This Row],[Income]],0)</f>
        <v>0</v>
      </c>
      <c r="BO55">
        <f ca="1">IF(Table1[[#This Row],[Area]]="Ranchi",Table1[[#This Row],[Income]],0)</f>
        <v>0</v>
      </c>
      <c r="BP55">
        <f ca="1">IF(Table1[[#This Row],[Area]]="Dhanbad",Table1[[#This Row],[Income]],0)</f>
        <v>0</v>
      </c>
      <c r="BQ55">
        <f ca="1">IF(Table1[[#This Row],[Area]]="Agra",Table1[[#This Row],[Income]],0)</f>
        <v>0</v>
      </c>
      <c r="BR55">
        <f ca="1">IF(Table1[[#This Row],[Area]]="Mumbai",Table1[[#This Row],[Income]],0)</f>
        <v>0</v>
      </c>
      <c r="BS55">
        <f ca="1">IF(Table1[[#This Row],[Area]]="Srinagar",Table1[[#This Row],[Income]],0)</f>
        <v>0</v>
      </c>
      <c r="BT55">
        <f ca="1">IF(Table1[[#This Row],[Area]]="Delhi",Table1[[#This Row],[Income]],0)</f>
        <v>0</v>
      </c>
      <c r="BU55">
        <f ca="1">IF(Table1[[#This Row],[Area]]="Jaipur",Table1[[#This Row],[Income]],0)</f>
        <v>0</v>
      </c>
      <c r="BW55">
        <f ca="1">IF(Table1[[#This Row],[Field of Work]]="IT",Table1[[#This Row],[Income]],0)</f>
        <v>0</v>
      </c>
      <c r="BX55">
        <f ca="1">IF(Table1[[#This Row],[Field of Work]]="Healthcare",Table1[[#This Row],[Income]],0)</f>
        <v>0</v>
      </c>
      <c r="BY55">
        <f ca="1">IF(Table1[[#This Row],[Field of Work]]="Agriculture",Table1[[#This Row],[Income]],0)</f>
        <v>0</v>
      </c>
      <c r="BZ55">
        <f ca="1">IF(Table1[[#This Row],[Field of Work]]="Teaching",Table1[[#This Row],[Income]],0)</f>
        <v>0</v>
      </c>
      <c r="CA55">
        <f ca="1">IF(Table1[[#This Row],[Field of Work]]="General Work",Table1[[#This Row],[Income]],0)</f>
        <v>83389</v>
      </c>
      <c r="CB55">
        <f ca="1">IF(Table1[[#This Row],[Field of Work]]="Construction",Table1[[#This Row],[Income]],0)</f>
        <v>0</v>
      </c>
      <c r="CD55" s="2">
        <f ca="1">IF(Table1[[#This Row],[Value of debts ]]&gt;Table1[[#This Row],[Income]],1,0)</f>
        <v>1</v>
      </c>
      <c r="CE55" s="1"/>
      <c r="CG55">
        <f ca="1">IF(Table1[[#This Row],[Net worth of person]]&gt;$CH$3,Table1[[#This Row],[Age]],0)</f>
        <v>36</v>
      </c>
    </row>
    <row r="56" spans="1:85" x14ac:dyDescent="0.3">
      <c r="A56">
        <f t="shared" ca="1" si="23"/>
        <v>1</v>
      </c>
      <c r="B56" t="str">
        <f t="shared" ca="1" si="24"/>
        <v>Women</v>
      </c>
      <c r="C56">
        <f t="shared" ca="1" si="25"/>
        <v>28</v>
      </c>
      <c r="D56">
        <f t="shared" ca="1" si="26"/>
        <v>3</v>
      </c>
      <c r="E56" t="str">
        <f t="shared" ca="1" si="27"/>
        <v>Healthcare</v>
      </c>
      <c r="F56">
        <f t="shared" ca="1" si="28"/>
        <v>2</v>
      </c>
      <c r="G56" t="str">
        <f t="shared" ca="1" si="29"/>
        <v>12th</v>
      </c>
      <c r="H56">
        <f t="shared" ca="1" si="30"/>
        <v>2</v>
      </c>
      <c r="I56">
        <f t="shared" ca="1" si="31"/>
        <v>3</v>
      </c>
      <c r="J56">
        <f t="shared" ca="1" si="32"/>
        <v>58368</v>
      </c>
      <c r="K56">
        <f t="shared" ca="1" si="33"/>
        <v>14</v>
      </c>
      <c r="L56" t="str">
        <f t="shared" ca="1" si="34"/>
        <v>Jaipur</v>
      </c>
      <c r="M56">
        <f t="shared" ca="1" si="35"/>
        <v>350208</v>
      </c>
      <c r="N56">
        <f t="shared" ca="1" si="36"/>
        <v>210009.56045974587</v>
      </c>
      <c r="O56">
        <f t="shared" ca="1" si="37"/>
        <v>2848.4877654548204</v>
      </c>
      <c r="P56">
        <f t="shared" ca="1" si="38"/>
        <v>2439</v>
      </c>
      <c r="Q56">
        <f t="shared" ca="1" si="39"/>
        <v>4967.5636098398691</v>
      </c>
      <c r="R56">
        <f t="shared" ca="1" si="40"/>
        <v>63162.180131303205</v>
      </c>
      <c r="S56">
        <f t="shared" ca="1" si="41"/>
        <v>416218.66789675801</v>
      </c>
      <c r="T56">
        <f t="shared" ca="1" si="42"/>
        <v>217416.12406958576</v>
      </c>
      <c r="U56">
        <f t="shared" ca="1" si="43"/>
        <v>198802.54382717225</v>
      </c>
      <c r="AF56" s="2">
        <f ca="1">IF(Table1[[#This Row],[Gender]]="Women",1,0)</f>
        <v>1</v>
      </c>
      <c r="AG56">
        <f ca="1">IF(Table1[[#This Row],[Gender]]="Men",1,0)</f>
        <v>0</v>
      </c>
      <c r="AI56" s="1"/>
      <c r="AK56" s="2">
        <f ca="1">IF(Table1[[#This Row],[Field of Work]]="IT",1,0)</f>
        <v>0</v>
      </c>
      <c r="AL56">
        <f ca="1">IF(Table1[[#This Row],[Field of Work]]="Agriculture",1,0)</f>
        <v>0</v>
      </c>
      <c r="AM56">
        <f ca="1">IF(Table1[[#This Row],[Field of Work]]="Construction",1,0)</f>
        <v>0</v>
      </c>
      <c r="AN56">
        <f ca="1">IF(Table1[[#This Row],[Field of Work]]="Healthcare",1,0)</f>
        <v>1</v>
      </c>
      <c r="AO56">
        <f ca="1">IF(Table1[[#This Row],[Field of Work]]="General Work",1,0)</f>
        <v>0</v>
      </c>
      <c r="AP56">
        <f ca="1">IF(Table1[[#This Row],[Field of Work]]="Teaching",1,0)</f>
        <v>0</v>
      </c>
      <c r="AV56" s="1"/>
      <c r="AX56" s="2">
        <f ca="1">Table1[[#This Row],[Car Value]]/Table1[[#This Row],[Cars]]</f>
        <v>949.49592181827347</v>
      </c>
      <c r="AY56" s="1"/>
      <c r="AZ56" s="2">
        <f ca="1">IF(Table1[[#This Row],[Value of debts ]]&gt;$BA$3,1,0)</f>
        <v>1</v>
      </c>
      <c r="BA56" s="1"/>
      <c r="BB56" s="1"/>
      <c r="BC56" s="15">
        <f ca="1">Table1[[#This Row],[Mortage Left]]/Table1[[#This Row],[Value of House]]</f>
        <v>0.59967093972652219</v>
      </c>
      <c r="BD56">
        <f t="shared" ca="1" si="22"/>
        <v>0</v>
      </c>
      <c r="BF56" s="1"/>
      <c r="BH56">
        <f ca="1">IF(Table1[[#This Row],[Area]]="Patna",Table1[[#This Row],[Income]],0)</f>
        <v>0</v>
      </c>
      <c r="BI56">
        <f ca="1">IF(Table1[[#This Row],[Area]]="Bangalore",Table1[[#This Row],[Income]],0)</f>
        <v>0</v>
      </c>
      <c r="BJ56">
        <f ca="1">IF(Table1[[#This Row],[Area]]="Lucknow",Table1[[#This Row],[Income]],0)</f>
        <v>0</v>
      </c>
      <c r="BK56">
        <f ca="1">IF(Table1[[#This Row],[Area]]="Hyderabad",Table1[[#This Row],[Income]],0)</f>
        <v>0</v>
      </c>
      <c r="BL56">
        <f ca="1">IF(Table1[[#This Row],[Area]]="Udaipur",Table1[[#This Row],[Income]],0)</f>
        <v>0</v>
      </c>
      <c r="BM56">
        <f ca="1">IF(Table1[[#This Row],[Area]]="Pune",Table1[[#This Row],[Income]],0)</f>
        <v>0</v>
      </c>
      <c r="BN56">
        <f ca="1">IF(Table1[[#This Row],[Area]]="Kolkata",Table1[[#This Row],[Income]],0)</f>
        <v>0</v>
      </c>
      <c r="BO56">
        <f ca="1">IF(Table1[[#This Row],[Area]]="Ranchi",Table1[[#This Row],[Income]],0)</f>
        <v>0</v>
      </c>
      <c r="BP56">
        <f ca="1">IF(Table1[[#This Row],[Area]]="Dhanbad",Table1[[#This Row],[Income]],0)</f>
        <v>0</v>
      </c>
      <c r="BQ56">
        <f ca="1">IF(Table1[[#This Row],[Area]]="Agra",Table1[[#This Row],[Income]],0)</f>
        <v>0</v>
      </c>
      <c r="BR56">
        <f ca="1">IF(Table1[[#This Row],[Area]]="Mumbai",Table1[[#This Row],[Income]],0)</f>
        <v>0</v>
      </c>
      <c r="BS56">
        <f ca="1">IF(Table1[[#This Row],[Area]]="Srinagar",Table1[[#This Row],[Income]],0)</f>
        <v>0</v>
      </c>
      <c r="BT56">
        <f ca="1">IF(Table1[[#This Row],[Area]]="Delhi",Table1[[#This Row],[Income]],0)</f>
        <v>0</v>
      </c>
      <c r="BU56">
        <f ca="1">IF(Table1[[#This Row],[Area]]="Jaipur",Table1[[#This Row],[Income]],0)</f>
        <v>58368</v>
      </c>
      <c r="BW56">
        <f ca="1">IF(Table1[[#This Row],[Field of Work]]="IT",Table1[[#This Row],[Income]],0)</f>
        <v>0</v>
      </c>
      <c r="BX56">
        <f ca="1">IF(Table1[[#This Row],[Field of Work]]="Healthcare",Table1[[#This Row],[Income]],0)</f>
        <v>58368</v>
      </c>
      <c r="BY56">
        <f ca="1">IF(Table1[[#This Row],[Field of Work]]="Agriculture",Table1[[#This Row],[Income]],0)</f>
        <v>0</v>
      </c>
      <c r="BZ56">
        <f ca="1">IF(Table1[[#This Row],[Field of Work]]="Teaching",Table1[[#This Row],[Income]],0)</f>
        <v>0</v>
      </c>
      <c r="CA56">
        <f ca="1">IF(Table1[[#This Row],[Field of Work]]="General Work",Table1[[#This Row],[Income]],0)</f>
        <v>0</v>
      </c>
      <c r="CB56">
        <f ca="1">IF(Table1[[#This Row],[Field of Work]]="Construction",Table1[[#This Row],[Income]],0)</f>
        <v>0</v>
      </c>
      <c r="CD56" s="2">
        <f ca="1">IF(Table1[[#This Row],[Value of debts ]]&gt;Table1[[#This Row],[Income]],1,0)</f>
        <v>1</v>
      </c>
      <c r="CE56" s="1"/>
      <c r="CG56">
        <f ca="1">IF(Table1[[#This Row],[Net worth of person]]&gt;$CH$3,Table1[[#This Row],[Age]],0)</f>
        <v>28</v>
      </c>
    </row>
    <row r="57" spans="1:85" x14ac:dyDescent="0.3">
      <c r="A57">
        <f t="shared" ca="1" si="23"/>
        <v>2</v>
      </c>
      <c r="B57" t="str">
        <f t="shared" ca="1" si="24"/>
        <v>Men</v>
      </c>
      <c r="C57">
        <f t="shared" ca="1" si="25"/>
        <v>36</v>
      </c>
      <c r="D57">
        <f t="shared" ca="1" si="26"/>
        <v>1</v>
      </c>
      <c r="E57" t="str">
        <f t="shared" ca="1" si="27"/>
        <v>IT</v>
      </c>
      <c r="F57">
        <f t="shared" ca="1" si="28"/>
        <v>2</v>
      </c>
      <c r="G57" t="str">
        <f t="shared" ca="1" si="29"/>
        <v>12th</v>
      </c>
      <c r="H57">
        <f t="shared" ca="1" si="30"/>
        <v>4</v>
      </c>
      <c r="I57">
        <f t="shared" ca="1" si="31"/>
        <v>1</v>
      </c>
      <c r="J57">
        <f t="shared" ca="1" si="32"/>
        <v>58751</v>
      </c>
      <c r="K57">
        <f t="shared" ca="1" si="33"/>
        <v>7</v>
      </c>
      <c r="L57" t="str">
        <f t="shared" ca="1" si="34"/>
        <v>Delhi</v>
      </c>
      <c r="M57">
        <f t="shared" ca="1" si="35"/>
        <v>176253</v>
      </c>
      <c r="N57">
        <f t="shared" ca="1" si="36"/>
        <v>59671.785606844569</v>
      </c>
      <c r="O57">
        <f t="shared" ca="1" si="37"/>
        <v>18376.184710789847</v>
      </c>
      <c r="P57">
        <f t="shared" ca="1" si="38"/>
        <v>14639</v>
      </c>
      <c r="Q57">
        <f t="shared" ca="1" si="39"/>
        <v>106314.08089177249</v>
      </c>
      <c r="R57">
        <f t="shared" ca="1" si="40"/>
        <v>22528.116279358663</v>
      </c>
      <c r="S57">
        <f t="shared" ca="1" si="41"/>
        <v>217157.30099014851</v>
      </c>
      <c r="T57">
        <f t="shared" ca="1" si="42"/>
        <v>180624.86649861705</v>
      </c>
      <c r="U57">
        <f t="shared" ca="1" si="43"/>
        <v>36532.434491531458</v>
      </c>
      <c r="AF57" s="2">
        <f ca="1">IF(Table1[[#This Row],[Gender]]="Women",1,0)</f>
        <v>0</v>
      </c>
      <c r="AG57">
        <f ca="1">IF(Table1[[#This Row],[Gender]]="Men",1,0)</f>
        <v>1</v>
      </c>
      <c r="AI57" s="1"/>
      <c r="AK57" s="2">
        <f ca="1">IF(Table1[[#This Row],[Field of Work]]="IT",1,0)</f>
        <v>1</v>
      </c>
      <c r="AL57">
        <f ca="1">IF(Table1[[#This Row],[Field of Work]]="Agriculture",1,0)</f>
        <v>0</v>
      </c>
      <c r="AM57">
        <f ca="1">IF(Table1[[#This Row],[Field of Work]]="Construction",1,0)</f>
        <v>0</v>
      </c>
      <c r="AN57">
        <f ca="1">IF(Table1[[#This Row],[Field of Work]]="Healthcare",1,0)</f>
        <v>0</v>
      </c>
      <c r="AO57">
        <f ca="1">IF(Table1[[#This Row],[Field of Work]]="General Work",1,0)</f>
        <v>0</v>
      </c>
      <c r="AP57">
        <f ca="1">IF(Table1[[#This Row],[Field of Work]]="Teaching",1,0)</f>
        <v>0</v>
      </c>
      <c r="AV57" s="1"/>
      <c r="AX57" s="2">
        <f ca="1">Table1[[#This Row],[Car Value]]/Table1[[#This Row],[Cars]]</f>
        <v>18376.184710789847</v>
      </c>
      <c r="AY57" s="1"/>
      <c r="AZ57" s="2">
        <f ca="1">IF(Table1[[#This Row],[Value of debts ]]&gt;$BA$3,1,0)</f>
        <v>1</v>
      </c>
      <c r="BA57" s="1"/>
      <c r="BB57" s="1"/>
      <c r="BC57" s="15">
        <f ca="1">Table1[[#This Row],[Mortage Left]]/Table1[[#This Row],[Value of House]]</f>
        <v>0.33855755991015513</v>
      </c>
      <c r="BD57">
        <f t="shared" ca="1" si="22"/>
        <v>0</v>
      </c>
      <c r="BF57" s="1"/>
      <c r="BH57">
        <f ca="1">IF(Table1[[#This Row],[Area]]="Patna",Table1[[#This Row],[Income]],0)</f>
        <v>0</v>
      </c>
      <c r="BI57">
        <f ca="1">IF(Table1[[#This Row],[Area]]="Bangalore",Table1[[#This Row],[Income]],0)</f>
        <v>0</v>
      </c>
      <c r="BJ57">
        <f ca="1">IF(Table1[[#This Row],[Area]]="Lucknow",Table1[[#This Row],[Income]],0)</f>
        <v>0</v>
      </c>
      <c r="BK57">
        <f ca="1">IF(Table1[[#This Row],[Area]]="Hyderabad",Table1[[#This Row],[Income]],0)</f>
        <v>0</v>
      </c>
      <c r="BL57">
        <f ca="1">IF(Table1[[#This Row],[Area]]="Udaipur",Table1[[#This Row],[Income]],0)</f>
        <v>0</v>
      </c>
      <c r="BM57">
        <f ca="1">IF(Table1[[#This Row],[Area]]="Pune",Table1[[#This Row],[Income]],0)</f>
        <v>0</v>
      </c>
      <c r="BN57">
        <f ca="1">IF(Table1[[#This Row],[Area]]="Kolkata",Table1[[#This Row],[Income]],0)</f>
        <v>0</v>
      </c>
      <c r="BO57">
        <f ca="1">IF(Table1[[#This Row],[Area]]="Ranchi",Table1[[#This Row],[Income]],0)</f>
        <v>0</v>
      </c>
      <c r="BP57">
        <f ca="1">IF(Table1[[#This Row],[Area]]="Dhanbad",Table1[[#This Row],[Income]],0)</f>
        <v>0</v>
      </c>
      <c r="BQ57">
        <f ca="1">IF(Table1[[#This Row],[Area]]="Agra",Table1[[#This Row],[Income]],0)</f>
        <v>0</v>
      </c>
      <c r="BR57">
        <f ca="1">IF(Table1[[#This Row],[Area]]="Mumbai",Table1[[#This Row],[Income]],0)</f>
        <v>0</v>
      </c>
      <c r="BS57">
        <f ca="1">IF(Table1[[#This Row],[Area]]="Srinagar",Table1[[#This Row],[Income]],0)</f>
        <v>0</v>
      </c>
      <c r="BT57">
        <f ca="1">IF(Table1[[#This Row],[Area]]="Delhi",Table1[[#This Row],[Income]],0)</f>
        <v>58751</v>
      </c>
      <c r="BU57">
        <f ca="1">IF(Table1[[#This Row],[Area]]="Jaipur",Table1[[#This Row],[Income]],0)</f>
        <v>0</v>
      </c>
      <c r="BW57">
        <f ca="1">IF(Table1[[#This Row],[Field of Work]]="IT",Table1[[#This Row],[Income]],0)</f>
        <v>58751</v>
      </c>
      <c r="BX57">
        <f ca="1">IF(Table1[[#This Row],[Field of Work]]="Healthcare",Table1[[#This Row],[Income]],0)</f>
        <v>0</v>
      </c>
      <c r="BY57">
        <f ca="1">IF(Table1[[#This Row],[Field of Work]]="Agriculture",Table1[[#This Row],[Income]],0)</f>
        <v>0</v>
      </c>
      <c r="BZ57">
        <f ca="1">IF(Table1[[#This Row],[Field of Work]]="Teaching",Table1[[#This Row],[Income]],0)</f>
        <v>0</v>
      </c>
      <c r="CA57">
        <f ca="1">IF(Table1[[#This Row],[Field of Work]]="General Work",Table1[[#This Row],[Income]],0)</f>
        <v>0</v>
      </c>
      <c r="CB57">
        <f ca="1">IF(Table1[[#This Row],[Field of Work]]="Construction",Table1[[#This Row],[Income]],0)</f>
        <v>0</v>
      </c>
      <c r="CD57" s="2">
        <f ca="1">IF(Table1[[#This Row],[Value of debts ]]&gt;Table1[[#This Row],[Income]],1,0)</f>
        <v>1</v>
      </c>
      <c r="CE57" s="1"/>
      <c r="CG57">
        <f ca="1">IF(Table1[[#This Row],[Net worth of person]]&gt;$CH$3,Table1[[#This Row],[Age]],0)</f>
        <v>0</v>
      </c>
    </row>
    <row r="58" spans="1:85" x14ac:dyDescent="0.3">
      <c r="A58">
        <f t="shared" ca="1" si="23"/>
        <v>2</v>
      </c>
      <c r="B58" t="str">
        <f t="shared" ca="1" si="24"/>
        <v>Men</v>
      </c>
      <c r="C58">
        <f t="shared" ca="1" si="25"/>
        <v>23</v>
      </c>
      <c r="D58">
        <f t="shared" ca="1" si="26"/>
        <v>3</v>
      </c>
      <c r="E58" t="str">
        <f t="shared" ca="1" si="27"/>
        <v>Healthcare</v>
      </c>
      <c r="F58">
        <f t="shared" ca="1" si="28"/>
        <v>1</v>
      </c>
      <c r="G58" t="str">
        <f t="shared" ca="1" si="29"/>
        <v>10th</v>
      </c>
      <c r="H58">
        <f t="shared" ca="1" si="30"/>
        <v>1</v>
      </c>
      <c r="I58">
        <f t="shared" ca="1" si="31"/>
        <v>1</v>
      </c>
      <c r="J58">
        <f t="shared" ca="1" si="32"/>
        <v>65892</v>
      </c>
      <c r="K58">
        <f t="shared" ca="1" si="33"/>
        <v>9</v>
      </c>
      <c r="L58" t="str">
        <f t="shared" ca="1" si="34"/>
        <v>Pune</v>
      </c>
      <c r="M58">
        <f t="shared" ca="1" si="35"/>
        <v>263568</v>
      </c>
      <c r="N58">
        <f t="shared" ca="1" si="36"/>
        <v>40657.930125178777</v>
      </c>
      <c r="O58">
        <f t="shared" ca="1" si="37"/>
        <v>38691.474965674184</v>
      </c>
      <c r="P58">
        <f t="shared" ca="1" si="38"/>
        <v>17743</v>
      </c>
      <c r="Q58">
        <f t="shared" ca="1" si="39"/>
        <v>57234.971610090179</v>
      </c>
      <c r="R58">
        <f t="shared" ca="1" si="40"/>
        <v>17280.178612773008</v>
      </c>
      <c r="S58">
        <f t="shared" ca="1" si="41"/>
        <v>319539.65357844718</v>
      </c>
      <c r="T58">
        <f t="shared" ca="1" si="42"/>
        <v>115635.90173526896</v>
      </c>
      <c r="U58">
        <f t="shared" ca="1" si="43"/>
        <v>203903.75184317824</v>
      </c>
      <c r="AF58" s="2">
        <f ca="1">IF(Table1[[#This Row],[Gender]]="Women",1,0)</f>
        <v>0</v>
      </c>
      <c r="AG58">
        <f ca="1">IF(Table1[[#This Row],[Gender]]="Men",1,0)</f>
        <v>1</v>
      </c>
      <c r="AI58" s="1"/>
      <c r="AK58" s="2">
        <f ca="1">IF(Table1[[#This Row],[Field of Work]]="IT",1,0)</f>
        <v>0</v>
      </c>
      <c r="AL58">
        <f ca="1">IF(Table1[[#This Row],[Field of Work]]="Agriculture",1,0)</f>
        <v>0</v>
      </c>
      <c r="AM58">
        <f ca="1">IF(Table1[[#This Row],[Field of Work]]="Construction",1,0)</f>
        <v>0</v>
      </c>
      <c r="AN58">
        <f ca="1">IF(Table1[[#This Row],[Field of Work]]="Healthcare",1,0)</f>
        <v>1</v>
      </c>
      <c r="AO58">
        <f ca="1">IF(Table1[[#This Row],[Field of Work]]="General Work",1,0)</f>
        <v>0</v>
      </c>
      <c r="AP58">
        <f ca="1">IF(Table1[[#This Row],[Field of Work]]="Teaching",1,0)</f>
        <v>0</v>
      </c>
      <c r="AV58" s="1"/>
      <c r="AX58" s="2">
        <f ca="1">Table1[[#This Row],[Car Value]]/Table1[[#This Row],[Cars]]</f>
        <v>38691.474965674184</v>
      </c>
      <c r="AY58" s="1"/>
      <c r="AZ58" s="2">
        <f ca="1">IF(Table1[[#This Row],[Value of debts ]]&gt;$BA$3,1,0)</f>
        <v>1</v>
      </c>
      <c r="BA58" s="1"/>
      <c r="BB58" s="1"/>
      <c r="BC58" s="15">
        <f ca="1">Table1[[#This Row],[Mortage Left]]/Table1[[#This Row],[Value of House]]</f>
        <v>0.15425973610293653</v>
      </c>
      <c r="BD58">
        <f t="shared" ca="1" si="22"/>
        <v>1</v>
      </c>
      <c r="BF58" s="1"/>
      <c r="BH58">
        <f ca="1">IF(Table1[[#This Row],[Area]]="Patna",Table1[[#This Row],[Income]],0)</f>
        <v>0</v>
      </c>
      <c r="BI58">
        <f ca="1">IF(Table1[[#This Row],[Area]]="Bangalore",Table1[[#This Row],[Income]],0)</f>
        <v>0</v>
      </c>
      <c r="BJ58">
        <f ca="1">IF(Table1[[#This Row],[Area]]="Lucknow",Table1[[#This Row],[Income]],0)</f>
        <v>0</v>
      </c>
      <c r="BK58">
        <f ca="1">IF(Table1[[#This Row],[Area]]="Hyderabad",Table1[[#This Row],[Income]],0)</f>
        <v>0</v>
      </c>
      <c r="BL58">
        <f ca="1">IF(Table1[[#This Row],[Area]]="Udaipur",Table1[[#This Row],[Income]],0)</f>
        <v>0</v>
      </c>
      <c r="BM58">
        <f ca="1">IF(Table1[[#This Row],[Area]]="Pune",Table1[[#This Row],[Income]],0)</f>
        <v>65892</v>
      </c>
      <c r="BN58">
        <f ca="1">IF(Table1[[#This Row],[Area]]="Kolkata",Table1[[#This Row],[Income]],0)</f>
        <v>0</v>
      </c>
      <c r="BO58">
        <f ca="1">IF(Table1[[#This Row],[Area]]="Ranchi",Table1[[#This Row],[Income]],0)</f>
        <v>0</v>
      </c>
      <c r="BP58">
        <f ca="1">IF(Table1[[#This Row],[Area]]="Dhanbad",Table1[[#This Row],[Income]],0)</f>
        <v>0</v>
      </c>
      <c r="BQ58">
        <f ca="1">IF(Table1[[#This Row],[Area]]="Agra",Table1[[#This Row],[Income]],0)</f>
        <v>0</v>
      </c>
      <c r="BR58">
        <f ca="1">IF(Table1[[#This Row],[Area]]="Mumbai",Table1[[#This Row],[Income]],0)</f>
        <v>0</v>
      </c>
      <c r="BS58">
        <f ca="1">IF(Table1[[#This Row],[Area]]="Srinagar",Table1[[#This Row],[Income]],0)</f>
        <v>0</v>
      </c>
      <c r="BT58">
        <f ca="1">IF(Table1[[#This Row],[Area]]="Delhi",Table1[[#This Row],[Income]],0)</f>
        <v>0</v>
      </c>
      <c r="BU58">
        <f ca="1">IF(Table1[[#This Row],[Area]]="Jaipur",Table1[[#This Row],[Income]],0)</f>
        <v>0</v>
      </c>
      <c r="BW58">
        <f ca="1">IF(Table1[[#This Row],[Field of Work]]="IT",Table1[[#This Row],[Income]],0)</f>
        <v>0</v>
      </c>
      <c r="BX58">
        <f ca="1">IF(Table1[[#This Row],[Field of Work]]="Healthcare",Table1[[#This Row],[Income]],0)</f>
        <v>65892</v>
      </c>
      <c r="BY58">
        <f ca="1">IF(Table1[[#This Row],[Field of Work]]="Agriculture",Table1[[#This Row],[Income]],0)</f>
        <v>0</v>
      </c>
      <c r="BZ58">
        <f ca="1">IF(Table1[[#This Row],[Field of Work]]="Teaching",Table1[[#This Row],[Income]],0)</f>
        <v>0</v>
      </c>
      <c r="CA58">
        <f ca="1">IF(Table1[[#This Row],[Field of Work]]="General Work",Table1[[#This Row],[Income]],0)</f>
        <v>0</v>
      </c>
      <c r="CB58">
        <f ca="1">IF(Table1[[#This Row],[Field of Work]]="Construction",Table1[[#This Row],[Income]],0)</f>
        <v>0</v>
      </c>
      <c r="CD58" s="2">
        <f ca="1">IF(Table1[[#This Row],[Value of debts ]]&gt;Table1[[#This Row],[Income]],1,0)</f>
        <v>1</v>
      </c>
      <c r="CE58" s="1"/>
      <c r="CG58">
        <f ca="1">IF(Table1[[#This Row],[Net worth of person]]&gt;$CH$3,Table1[[#This Row],[Age]],0)</f>
        <v>23</v>
      </c>
    </row>
    <row r="59" spans="1:85" x14ac:dyDescent="0.3">
      <c r="A59">
        <f t="shared" ca="1" si="23"/>
        <v>2</v>
      </c>
      <c r="B59" t="str">
        <f t="shared" ca="1" si="24"/>
        <v>Men</v>
      </c>
      <c r="C59">
        <f t="shared" ca="1" si="25"/>
        <v>36</v>
      </c>
      <c r="D59">
        <f t="shared" ca="1" si="26"/>
        <v>1</v>
      </c>
      <c r="E59" t="str">
        <f t="shared" ca="1" si="27"/>
        <v>IT</v>
      </c>
      <c r="F59">
        <f t="shared" ca="1" si="28"/>
        <v>3</v>
      </c>
      <c r="G59" t="str">
        <f t="shared" ca="1" si="29"/>
        <v>Bachelors</v>
      </c>
      <c r="H59">
        <f t="shared" ca="1" si="30"/>
        <v>1</v>
      </c>
      <c r="I59">
        <f t="shared" ca="1" si="31"/>
        <v>3</v>
      </c>
      <c r="J59">
        <f t="shared" ca="1" si="32"/>
        <v>74542</v>
      </c>
      <c r="K59">
        <f t="shared" ca="1" si="33"/>
        <v>10</v>
      </c>
      <c r="L59" t="str">
        <f t="shared" ca="1" si="34"/>
        <v>Kolkata</v>
      </c>
      <c r="M59">
        <f t="shared" ca="1" si="35"/>
        <v>223626</v>
      </c>
      <c r="N59">
        <f t="shared" ca="1" si="36"/>
        <v>172043.77482073868</v>
      </c>
      <c r="O59">
        <f t="shared" ca="1" si="37"/>
        <v>169497.54840112975</v>
      </c>
      <c r="P59">
        <f t="shared" ca="1" si="38"/>
        <v>85439</v>
      </c>
      <c r="Q59">
        <f t="shared" ca="1" si="39"/>
        <v>45916.105955719861</v>
      </c>
      <c r="R59">
        <f t="shared" ca="1" si="40"/>
        <v>34274.535112259851</v>
      </c>
      <c r="S59">
        <f t="shared" ca="1" si="41"/>
        <v>427398.08351338963</v>
      </c>
      <c r="T59">
        <f t="shared" ca="1" si="42"/>
        <v>303398.88077645854</v>
      </c>
      <c r="U59">
        <f t="shared" ca="1" si="43"/>
        <v>123999.2027369311</v>
      </c>
      <c r="AF59" s="2">
        <f ca="1">IF(Table1[[#This Row],[Gender]]="Women",1,0)</f>
        <v>0</v>
      </c>
      <c r="AG59">
        <f ca="1">IF(Table1[[#This Row],[Gender]]="Men",1,0)</f>
        <v>1</v>
      </c>
      <c r="AI59" s="1"/>
      <c r="AK59" s="2">
        <f ca="1">IF(Table1[[#This Row],[Field of Work]]="IT",1,0)</f>
        <v>1</v>
      </c>
      <c r="AL59">
        <f ca="1">IF(Table1[[#This Row],[Field of Work]]="Agriculture",1,0)</f>
        <v>0</v>
      </c>
      <c r="AM59">
        <f ca="1">IF(Table1[[#This Row],[Field of Work]]="Construction",1,0)</f>
        <v>0</v>
      </c>
      <c r="AN59">
        <f ca="1">IF(Table1[[#This Row],[Field of Work]]="Healthcare",1,0)</f>
        <v>0</v>
      </c>
      <c r="AO59">
        <f ca="1">IF(Table1[[#This Row],[Field of Work]]="General Work",1,0)</f>
        <v>0</v>
      </c>
      <c r="AP59">
        <f ca="1">IF(Table1[[#This Row],[Field of Work]]="Teaching",1,0)</f>
        <v>0</v>
      </c>
      <c r="AV59" s="1"/>
      <c r="AX59" s="2">
        <f ca="1">Table1[[#This Row],[Car Value]]/Table1[[#This Row],[Cars]]</f>
        <v>56499.182800376584</v>
      </c>
      <c r="AY59" s="1"/>
      <c r="AZ59" s="2">
        <f ca="1">IF(Table1[[#This Row],[Value of debts ]]&gt;$BA$3,1,0)</f>
        <v>1</v>
      </c>
      <c r="BA59" s="1"/>
      <c r="BB59" s="1"/>
      <c r="BC59" s="15">
        <f ca="1">Table1[[#This Row],[Mortage Left]]/Table1[[#This Row],[Value of House]]</f>
        <v>0.76933708433160131</v>
      </c>
      <c r="BD59">
        <f t="shared" ca="1" si="22"/>
        <v>0</v>
      </c>
      <c r="BF59" s="1"/>
      <c r="BH59">
        <f ca="1">IF(Table1[[#This Row],[Area]]="Patna",Table1[[#This Row],[Income]],0)</f>
        <v>0</v>
      </c>
      <c r="BI59">
        <f ca="1">IF(Table1[[#This Row],[Area]]="Bangalore",Table1[[#This Row],[Income]],0)</f>
        <v>0</v>
      </c>
      <c r="BJ59">
        <f ca="1">IF(Table1[[#This Row],[Area]]="Lucknow",Table1[[#This Row],[Income]],0)</f>
        <v>0</v>
      </c>
      <c r="BK59">
        <f ca="1">IF(Table1[[#This Row],[Area]]="Hyderabad",Table1[[#This Row],[Income]],0)</f>
        <v>0</v>
      </c>
      <c r="BL59">
        <f ca="1">IF(Table1[[#This Row],[Area]]="Udaipur",Table1[[#This Row],[Income]],0)</f>
        <v>0</v>
      </c>
      <c r="BM59">
        <f ca="1">IF(Table1[[#This Row],[Area]]="Pune",Table1[[#This Row],[Income]],0)</f>
        <v>0</v>
      </c>
      <c r="BN59">
        <f ca="1">IF(Table1[[#This Row],[Area]]="Kolkata",Table1[[#This Row],[Income]],0)</f>
        <v>74542</v>
      </c>
      <c r="BO59">
        <f ca="1">IF(Table1[[#This Row],[Area]]="Ranchi",Table1[[#This Row],[Income]],0)</f>
        <v>0</v>
      </c>
      <c r="BP59">
        <f ca="1">IF(Table1[[#This Row],[Area]]="Dhanbad",Table1[[#This Row],[Income]],0)</f>
        <v>0</v>
      </c>
      <c r="BQ59">
        <f ca="1">IF(Table1[[#This Row],[Area]]="Agra",Table1[[#This Row],[Income]],0)</f>
        <v>0</v>
      </c>
      <c r="BR59">
        <f ca="1">IF(Table1[[#This Row],[Area]]="Mumbai",Table1[[#This Row],[Income]],0)</f>
        <v>0</v>
      </c>
      <c r="BS59">
        <f ca="1">IF(Table1[[#This Row],[Area]]="Srinagar",Table1[[#This Row],[Income]],0)</f>
        <v>0</v>
      </c>
      <c r="BT59">
        <f ca="1">IF(Table1[[#This Row],[Area]]="Delhi",Table1[[#This Row],[Income]],0)</f>
        <v>0</v>
      </c>
      <c r="BU59">
        <f ca="1">IF(Table1[[#This Row],[Area]]="Jaipur",Table1[[#This Row],[Income]],0)</f>
        <v>0</v>
      </c>
      <c r="BW59">
        <f ca="1">IF(Table1[[#This Row],[Field of Work]]="IT",Table1[[#This Row],[Income]],0)</f>
        <v>74542</v>
      </c>
      <c r="BX59">
        <f ca="1">IF(Table1[[#This Row],[Field of Work]]="Healthcare",Table1[[#This Row],[Income]],0)</f>
        <v>0</v>
      </c>
      <c r="BY59">
        <f ca="1">IF(Table1[[#This Row],[Field of Work]]="Agriculture",Table1[[#This Row],[Income]],0)</f>
        <v>0</v>
      </c>
      <c r="BZ59">
        <f ca="1">IF(Table1[[#This Row],[Field of Work]]="Teaching",Table1[[#This Row],[Income]],0)</f>
        <v>0</v>
      </c>
      <c r="CA59">
        <f ca="1">IF(Table1[[#This Row],[Field of Work]]="General Work",Table1[[#This Row],[Income]],0)</f>
        <v>0</v>
      </c>
      <c r="CB59">
        <f ca="1">IF(Table1[[#This Row],[Field of Work]]="Construction",Table1[[#This Row],[Income]],0)</f>
        <v>0</v>
      </c>
      <c r="CD59" s="2">
        <f ca="1">IF(Table1[[#This Row],[Value of debts ]]&gt;Table1[[#This Row],[Income]],1,0)</f>
        <v>1</v>
      </c>
      <c r="CE59" s="1"/>
      <c r="CG59">
        <f ca="1">IF(Table1[[#This Row],[Net worth of person]]&gt;$CH$3,Table1[[#This Row],[Age]],0)</f>
        <v>36</v>
      </c>
    </row>
    <row r="60" spans="1:85" x14ac:dyDescent="0.3">
      <c r="A60">
        <f t="shared" ca="1" si="23"/>
        <v>1</v>
      </c>
      <c r="B60" t="str">
        <f t="shared" ca="1" si="24"/>
        <v>Women</v>
      </c>
      <c r="C60">
        <f t="shared" ca="1" si="25"/>
        <v>25</v>
      </c>
      <c r="D60">
        <f t="shared" ca="1" si="26"/>
        <v>3</v>
      </c>
      <c r="E60" t="str">
        <f t="shared" ca="1" si="27"/>
        <v>Healthcare</v>
      </c>
      <c r="F60">
        <f t="shared" ca="1" si="28"/>
        <v>4</v>
      </c>
      <c r="G60" t="str">
        <f t="shared" ca="1" si="29"/>
        <v>Masters</v>
      </c>
      <c r="H60">
        <f t="shared" ca="1" si="30"/>
        <v>3</v>
      </c>
      <c r="I60">
        <f t="shared" ca="1" si="31"/>
        <v>1</v>
      </c>
      <c r="J60">
        <f t="shared" ca="1" si="32"/>
        <v>33213</v>
      </c>
      <c r="K60">
        <f t="shared" ca="1" si="33"/>
        <v>11</v>
      </c>
      <c r="L60" t="str">
        <f t="shared" ca="1" si="34"/>
        <v>Mumbai</v>
      </c>
      <c r="M60">
        <f t="shared" ca="1" si="35"/>
        <v>99639</v>
      </c>
      <c r="N60">
        <f t="shared" ca="1" si="36"/>
        <v>56697.784050131369</v>
      </c>
      <c r="O60">
        <f t="shared" ca="1" si="37"/>
        <v>15079.594265383683</v>
      </c>
      <c r="P60">
        <f t="shared" ca="1" si="38"/>
        <v>3696</v>
      </c>
      <c r="Q60">
        <f t="shared" ca="1" si="39"/>
        <v>62550.854388962616</v>
      </c>
      <c r="R60">
        <f t="shared" ca="1" si="40"/>
        <v>28548.950908270279</v>
      </c>
      <c r="S60">
        <f t="shared" ca="1" si="41"/>
        <v>143267.54517365395</v>
      </c>
      <c r="T60">
        <f t="shared" ca="1" si="42"/>
        <v>122944.63843909398</v>
      </c>
      <c r="U60">
        <f t="shared" ca="1" si="43"/>
        <v>20322.906734559976</v>
      </c>
      <c r="AF60" s="2">
        <f ca="1">IF(Table1[[#This Row],[Gender]]="Women",1,0)</f>
        <v>1</v>
      </c>
      <c r="AG60">
        <f ca="1">IF(Table1[[#This Row],[Gender]]="Men",1,0)</f>
        <v>0</v>
      </c>
      <c r="AI60" s="1"/>
      <c r="AK60" s="2">
        <f ca="1">IF(Table1[[#This Row],[Field of Work]]="IT",1,0)</f>
        <v>0</v>
      </c>
      <c r="AL60">
        <f ca="1">IF(Table1[[#This Row],[Field of Work]]="Agriculture",1,0)</f>
        <v>0</v>
      </c>
      <c r="AM60">
        <f ca="1">IF(Table1[[#This Row],[Field of Work]]="Construction",1,0)</f>
        <v>0</v>
      </c>
      <c r="AN60">
        <f ca="1">IF(Table1[[#This Row],[Field of Work]]="Healthcare",1,0)</f>
        <v>1</v>
      </c>
      <c r="AO60">
        <f ca="1">IF(Table1[[#This Row],[Field of Work]]="General Work",1,0)</f>
        <v>0</v>
      </c>
      <c r="AP60">
        <f ca="1">IF(Table1[[#This Row],[Field of Work]]="Teaching",1,0)</f>
        <v>0</v>
      </c>
      <c r="AV60" s="1"/>
      <c r="AX60" s="2">
        <f ca="1">Table1[[#This Row],[Car Value]]/Table1[[#This Row],[Cars]]</f>
        <v>15079.594265383683</v>
      </c>
      <c r="AY60" s="1"/>
      <c r="AZ60" s="2">
        <f ca="1">IF(Table1[[#This Row],[Value of debts ]]&gt;$BA$3,1,0)</f>
        <v>1</v>
      </c>
      <c r="BA60" s="1"/>
      <c r="BB60" s="1"/>
      <c r="BC60" s="15">
        <f ca="1">Table1[[#This Row],[Mortage Left]]/Table1[[#This Row],[Value of House]]</f>
        <v>0.56903204618805259</v>
      </c>
      <c r="BD60">
        <f t="shared" ca="1" si="22"/>
        <v>0</v>
      </c>
      <c r="BF60" s="1"/>
      <c r="BH60">
        <f ca="1">IF(Table1[[#This Row],[Area]]="Patna",Table1[[#This Row],[Income]],0)</f>
        <v>0</v>
      </c>
      <c r="BI60">
        <f ca="1">IF(Table1[[#This Row],[Area]]="Bangalore",Table1[[#This Row],[Income]],0)</f>
        <v>0</v>
      </c>
      <c r="BJ60">
        <f ca="1">IF(Table1[[#This Row],[Area]]="Lucknow",Table1[[#This Row],[Income]],0)</f>
        <v>0</v>
      </c>
      <c r="BK60">
        <f ca="1">IF(Table1[[#This Row],[Area]]="Hyderabad",Table1[[#This Row],[Income]],0)</f>
        <v>0</v>
      </c>
      <c r="BL60">
        <f ca="1">IF(Table1[[#This Row],[Area]]="Udaipur",Table1[[#This Row],[Income]],0)</f>
        <v>0</v>
      </c>
      <c r="BM60">
        <f ca="1">IF(Table1[[#This Row],[Area]]="Pune",Table1[[#This Row],[Income]],0)</f>
        <v>0</v>
      </c>
      <c r="BN60">
        <f ca="1">IF(Table1[[#This Row],[Area]]="Kolkata",Table1[[#This Row],[Income]],0)</f>
        <v>0</v>
      </c>
      <c r="BO60">
        <f ca="1">IF(Table1[[#This Row],[Area]]="Ranchi",Table1[[#This Row],[Income]],0)</f>
        <v>0</v>
      </c>
      <c r="BP60">
        <f ca="1">IF(Table1[[#This Row],[Area]]="Dhanbad",Table1[[#This Row],[Income]],0)</f>
        <v>0</v>
      </c>
      <c r="BQ60">
        <f ca="1">IF(Table1[[#This Row],[Area]]="Agra",Table1[[#This Row],[Income]],0)</f>
        <v>0</v>
      </c>
      <c r="BR60">
        <f ca="1">IF(Table1[[#This Row],[Area]]="Mumbai",Table1[[#This Row],[Income]],0)</f>
        <v>33213</v>
      </c>
      <c r="BS60">
        <f ca="1">IF(Table1[[#This Row],[Area]]="Srinagar",Table1[[#This Row],[Income]],0)</f>
        <v>0</v>
      </c>
      <c r="BT60">
        <f ca="1">IF(Table1[[#This Row],[Area]]="Delhi",Table1[[#This Row],[Income]],0)</f>
        <v>0</v>
      </c>
      <c r="BU60">
        <f ca="1">IF(Table1[[#This Row],[Area]]="Jaipur",Table1[[#This Row],[Income]],0)</f>
        <v>0</v>
      </c>
      <c r="BW60">
        <f ca="1">IF(Table1[[#This Row],[Field of Work]]="IT",Table1[[#This Row],[Income]],0)</f>
        <v>0</v>
      </c>
      <c r="BX60">
        <f ca="1">IF(Table1[[#This Row],[Field of Work]]="Healthcare",Table1[[#This Row],[Income]],0)</f>
        <v>33213</v>
      </c>
      <c r="BY60">
        <f ca="1">IF(Table1[[#This Row],[Field of Work]]="Agriculture",Table1[[#This Row],[Income]],0)</f>
        <v>0</v>
      </c>
      <c r="BZ60">
        <f ca="1">IF(Table1[[#This Row],[Field of Work]]="Teaching",Table1[[#This Row],[Income]],0)</f>
        <v>0</v>
      </c>
      <c r="CA60">
        <f ca="1">IF(Table1[[#This Row],[Field of Work]]="General Work",Table1[[#This Row],[Income]],0)</f>
        <v>0</v>
      </c>
      <c r="CB60">
        <f ca="1">IF(Table1[[#This Row],[Field of Work]]="Construction",Table1[[#This Row],[Income]],0)</f>
        <v>0</v>
      </c>
      <c r="CD60" s="2">
        <f ca="1">IF(Table1[[#This Row],[Value of debts ]]&gt;Table1[[#This Row],[Income]],1,0)</f>
        <v>1</v>
      </c>
      <c r="CE60" s="1"/>
      <c r="CG60">
        <f ca="1">IF(Table1[[#This Row],[Net worth of person]]&gt;$CH$3,Table1[[#This Row],[Age]],0)</f>
        <v>0</v>
      </c>
    </row>
    <row r="61" spans="1:85" x14ac:dyDescent="0.3">
      <c r="A61">
        <f t="shared" ca="1" si="23"/>
        <v>2</v>
      </c>
      <c r="B61" t="str">
        <f t="shared" ca="1" si="24"/>
        <v>Men</v>
      </c>
      <c r="C61">
        <f t="shared" ca="1" si="25"/>
        <v>29</v>
      </c>
      <c r="D61">
        <f t="shared" ca="1" si="26"/>
        <v>1</v>
      </c>
      <c r="E61" t="str">
        <f t="shared" ca="1" si="27"/>
        <v>IT</v>
      </c>
      <c r="F61">
        <f t="shared" ca="1" si="28"/>
        <v>2</v>
      </c>
      <c r="G61" t="str">
        <f t="shared" ca="1" si="29"/>
        <v>12th</v>
      </c>
      <c r="H61">
        <f t="shared" ca="1" si="30"/>
        <v>0</v>
      </c>
      <c r="I61">
        <f t="shared" ca="1" si="31"/>
        <v>3</v>
      </c>
      <c r="J61">
        <f t="shared" ca="1" si="32"/>
        <v>86933</v>
      </c>
      <c r="K61">
        <f t="shared" ca="1" si="33"/>
        <v>6</v>
      </c>
      <c r="L61" t="str">
        <f t="shared" ca="1" si="34"/>
        <v>Ranchi</v>
      </c>
      <c r="M61">
        <f t="shared" ca="1" si="35"/>
        <v>260799</v>
      </c>
      <c r="N61">
        <f t="shared" ca="1" si="36"/>
        <v>199789.67195042328</v>
      </c>
      <c r="O61">
        <f t="shared" ca="1" si="37"/>
        <v>255463.87050688587</v>
      </c>
      <c r="P61">
        <f t="shared" ca="1" si="38"/>
        <v>253307</v>
      </c>
      <c r="Q61">
        <f t="shared" ca="1" si="39"/>
        <v>53310.701710637542</v>
      </c>
      <c r="R61">
        <f t="shared" ca="1" si="40"/>
        <v>48896.241311881662</v>
      </c>
      <c r="S61">
        <f t="shared" ca="1" si="41"/>
        <v>565159.1118187675</v>
      </c>
      <c r="T61">
        <f t="shared" ca="1" si="42"/>
        <v>506407.37366106082</v>
      </c>
      <c r="U61">
        <f t="shared" ca="1" si="43"/>
        <v>58751.738157706684</v>
      </c>
      <c r="AF61" s="2">
        <f ca="1">IF(Table1[[#This Row],[Gender]]="Women",1,0)</f>
        <v>0</v>
      </c>
      <c r="AG61">
        <f ca="1">IF(Table1[[#This Row],[Gender]]="Men",1,0)</f>
        <v>1</v>
      </c>
      <c r="AI61" s="1"/>
      <c r="AK61" s="2">
        <f ca="1">IF(Table1[[#This Row],[Field of Work]]="IT",1,0)</f>
        <v>1</v>
      </c>
      <c r="AL61">
        <f ca="1">IF(Table1[[#This Row],[Field of Work]]="Agriculture",1,0)</f>
        <v>0</v>
      </c>
      <c r="AM61">
        <f ca="1">IF(Table1[[#This Row],[Field of Work]]="Construction",1,0)</f>
        <v>0</v>
      </c>
      <c r="AN61">
        <f ca="1">IF(Table1[[#This Row],[Field of Work]]="Healthcare",1,0)</f>
        <v>0</v>
      </c>
      <c r="AO61">
        <f ca="1">IF(Table1[[#This Row],[Field of Work]]="General Work",1,0)</f>
        <v>0</v>
      </c>
      <c r="AP61">
        <f ca="1">IF(Table1[[#This Row],[Field of Work]]="Teaching",1,0)</f>
        <v>0</v>
      </c>
      <c r="AV61" s="1"/>
      <c r="AX61" s="2">
        <f ca="1">Table1[[#This Row],[Car Value]]/Table1[[#This Row],[Cars]]</f>
        <v>85154.62350229529</v>
      </c>
      <c r="AY61" s="1"/>
      <c r="AZ61" s="2">
        <f ca="1">IF(Table1[[#This Row],[Value of debts ]]&gt;$BA$3,1,0)</f>
        <v>1</v>
      </c>
      <c r="BA61" s="1"/>
      <c r="BB61" s="1"/>
      <c r="BC61" s="15">
        <f ca="1">Table1[[#This Row],[Mortage Left]]/Table1[[#This Row],[Value of House]]</f>
        <v>0.76606763043732251</v>
      </c>
      <c r="BD61">
        <f t="shared" ca="1" si="22"/>
        <v>0</v>
      </c>
      <c r="BF61" s="1"/>
      <c r="BH61">
        <f ca="1">IF(Table1[[#This Row],[Area]]="Patna",Table1[[#This Row],[Income]],0)</f>
        <v>0</v>
      </c>
      <c r="BI61">
        <f ca="1">IF(Table1[[#This Row],[Area]]="Bangalore",Table1[[#This Row],[Income]],0)</f>
        <v>0</v>
      </c>
      <c r="BJ61">
        <f ca="1">IF(Table1[[#This Row],[Area]]="Lucknow",Table1[[#This Row],[Income]],0)</f>
        <v>0</v>
      </c>
      <c r="BK61">
        <f ca="1">IF(Table1[[#This Row],[Area]]="Hyderabad",Table1[[#This Row],[Income]],0)</f>
        <v>0</v>
      </c>
      <c r="BL61">
        <f ca="1">IF(Table1[[#This Row],[Area]]="Udaipur",Table1[[#This Row],[Income]],0)</f>
        <v>0</v>
      </c>
      <c r="BM61">
        <f ca="1">IF(Table1[[#This Row],[Area]]="Pune",Table1[[#This Row],[Income]],0)</f>
        <v>0</v>
      </c>
      <c r="BN61">
        <f ca="1">IF(Table1[[#This Row],[Area]]="Kolkata",Table1[[#This Row],[Income]],0)</f>
        <v>0</v>
      </c>
      <c r="BO61">
        <f ca="1">IF(Table1[[#This Row],[Area]]="Ranchi",Table1[[#This Row],[Income]],0)</f>
        <v>86933</v>
      </c>
      <c r="BP61">
        <f ca="1">IF(Table1[[#This Row],[Area]]="Dhanbad",Table1[[#This Row],[Income]],0)</f>
        <v>0</v>
      </c>
      <c r="BQ61">
        <f ca="1">IF(Table1[[#This Row],[Area]]="Agra",Table1[[#This Row],[Income]],0)</f>
        <v>0</v>
      </c>
      <c r="BR61">
        <f ca="1">IF(Table1[[#This Row],[Area]]="Mumbai",Table1[[#This Row],[Income]],0)</f>
        <v>0</v>
      </c>
      <c r="BS61">
        <f ca="1">IF(Table1[[#This Row],[Area]]="Srinagar",Table1[[#This Row],[Income]],0)</f>
        <v>0</v>
      </c>
      <c r="BT61">
        <f ca="1">IF(Table1[[#This Row],[Area]]="Delhi",Table1[[#This Row],[Income]],0)</f>
        <v>0</v>
      </c>
      <c r="BU61">
        <f ca="1">IF(Table1[[#This Row],[Area]]="Jaipur",Table1[[#This Row],[Income]],0)</f>
        <v>0</v>
      </c>
      <c r="BW61">
        <f ca="1">IF(Table1[[#This Row],[Field of Work]]="IT",Table1[[#This Row],[Income]],0)</f>
        <v>86933</v>
      </c>
      <c r="BX61">
        <f ca="1">IF(Table1[[#This Row],[Field of Work]]="Healthcare",Table1[[#This Row],[Income]],0)</f>
        <v>0</v>
      </c>
      <c r="BY61">
        <f ca="1">IF(Table1[[#This Row],[Field of Work]]="Agriculture",Table1[[#This Row],[Income]],0)</f>
        <v>0</v>
      </c>
      <c r="BZ61">
        <f ca="1">IF(Table1[[#This Row],[Field of Work]]="Teaching",Table1[[#This Row],[Income]],0)</f>
        <v>0</v>
      </c>
      <c r="CA61">
        <f ca="1">IF(Table1[[#This Row],[Field of Work]]="General Work",Table1[[#This Row],[Income]],0)</f>
        <v>0</v>
      </c>
      <c r="CB61">
        <f ca="1">IF(Table1[[#This Row],[Field of Work]]="Construction",Table1[[#This Row],[Income]],0)</f>
        <v>0</v>
      </c>
      <c r="CD61" s="2">
        <f ca="1">IF(Table1[[#This Row],[Value of debts ]]&gt;Table1[[#This Row],[Income]],1,0)</f>
        <v>1</v>
      </c>
      <c r="CE61" s="1"/>
      <c r="CG61">
        <f ca="1">IF(Table1[[#This Row],[Net worth of person]]&gt;$CH$3,Table1[[#This Row],[Age]],0)</f>
        <v>0</v>
      </c>
    </row>
    <row r="62" spans="1:85" x14ac:dyDescent="0.3">
      <c r="A62">
        <f t="shared" ca="1" si="23"/>
        <v>2</v>
      </c>
      <c r="B62" t="str">
        <f t="shared" ca="1" si="24"/>
        <v>Men</v>
      </c>
      <c r="C62">
        <f t="shared" ca="1" si="25"/>
        <v>27</v>
      </c>
      <c r="D62">
        <f t="shared" ca="1" si="26"/>
        <v>6</v>
      </c>
      <c r="E62" t="str">
        <f t="shared" ca="1" si="27"/>
        <v>General Work</v>
      </c>
      <c r="F62">
        <f t="shared" ca="1" si="28"/>
        <v>3</v>
      </c>
      <c r="G62" t="str">
        <f t="shared" ca="1" si="29"/>
        <v>Bachelors</v>
      </c>
      <c r="H62">
        <f t="shared" ca="1" si="30"/>
        <v>1</v>
      </c>
      <c r="I62">
        <f t="shared" ca="1" si="31"/>
        <v>2</v>
      </c>
      <c r="J62">
        <f t="shared" ca="1" si="32"/>
        <v>69332</v>
      </c>
      <c r="K62">
        <f t="shared" ca="1" si="33"/>
        <v>11</v>
      </c>
      <c r="L62" t="str">
        <f t="shared" ca="1" si="34"/>
        <v>Mumbai</v>
      </c>
      <c r="M62">
        <f t="shared" ca="1" si="35"/>
        <v>415992</v>
      </c>
      <c r="N62">
        <f t="shared" ca="1" si="36"/>
        <v>321846.32553822332</v>
      </c>
      <c r="O62">
        <f t="shared" ca="1" si="37"/>
        <v>29504.846609630094</v>
      </c>
      <c r="P62">
        <f t="shared" ca="1" si="38"/>
        <v>24732</v>
      </c>
      <c r="Q62">
        <f t="shared" ca="1" si="39"/>
        <v>124483.98593045332</v>
      </c>
      <c r="R62">
        <f t="shared" ca="1" si="40"/>
        <v>44906.622314074724</v>
      </c>
      <c r="S62">
        <f t="shared" ca="1" si="41"/>
        <v>490403.46892370482</v>
      </c>
      <c r="T62">
        <f t="shared" ca="1" si="42"/>
        <v>471062.31146867666</v>
      </c>
      <c r="U62">
        <f t="shared" ca="1" si="43"/>
        <v>19341.157455028151</v>
      </c>
      <c r="AF62" s="2">
        <f ca="1">IF(Table1[[#This Row],[Gender]]="Women",1,0)</f>
        <v>0</v>
      </c>
      <c r="AG62">
        <f ca="1">IF(Table1[[#This Row],[Gender]]="Men",1,0)</f>
        <v>1</v>
      </c>
      <c r="AI62" s="1"/>
      <c r="AK62" s="2">
        <f ca="1">IF(Table1[[#This Row],[Field of Work]]="IT",1,0)</f>
        <v>0</v>
      </c>
      <c r="AL62">
        <f ca="1">IF(Table1[[#This Row],[Field of Work]]="Agriculture",1,0)</f>
        <v>0</v>
      </c>
      <c r="AM62">
        <f ca="1">IF(Table1[[#This Row],[Field of Work]]="Construction",1,0)</f>
        <v>0</v>
      </c>
      <c r="AN62">
        <f ca="1">IF(Table1[[#This Row],[Field of Work]]="Healthcare",1,0)</f>
        <v>0</v>
      </c>
      <c r="AO62">
        <f ca="1">IF(Table1[[#This Row],[Field of Work]]="General Work",1,0)</f>
        <v>1</v>
      </c>
      <c r="AP62">
        <f ca="1">IF(Table1[[#This Row],[Field of Work]]="Teaching",1,0)</f>
        <v>0</v>
      </c>
      <c r="AV62" s="1"/>
      <c r="AX62" s="2">
        <f ca="1">Table1[[#This Row],[Car Value]]/Table1[[#This Row],[Cars]]</f>
        <v>14752.423304815047</v>
      </c>
      <c r="AY62" s="1"/>
      <c r="AZ62" s="2">
        <f ca="1">IF(Table1[[#This Row],[Value of debts ]]&gt;$BA$3,1,0)</f>
        <v>1</v>
      </c>
      <c r="BA62" s="1"/>
      <c r="BB62" s="1"/>
      <c r="BC62" s="15">
        <f ca="1">Table1[[#This Row],[Mortage Left]]/Table1[[#This Row],[Value of House]]</f>
        <v>0.77368393031169669</v>
      </c>
      <c r="BD62">
        <f t="shared" ca="1" si="22"/>
        <v>0</v>
      </c>
      <c r="BF62" s="1"/>
      <c r="BH62">
        <f ca="1">IF(Table1[[#This Row],[Area]]="Patna",Table1[[#This Row],[Income]],0)</f>
        <v>0</v>
      </c>
      <c r="BI62">
        <f ca="1">IF(Table1[[#This Row],[Area]]="Bangalore",Table1[[#This Row],[Income]],0)</f>
        <v>0</v>
      </c>
      <c r="BJ62">
        <f ca="1">IF(Table1[[#This Row],[Area]]="Lucknow",Table1[[#This Row],[Income]],0)</f>
        <v>0</v>
      </c>
      <c r="BK62">
        <f ca="1">IF(Table1[[#This Row],[Area]]="Hyderabad",Table1[[#This Row],[Income]],0)</f>
        <v>0</v>
      </c>
      <c r="BL62">
        <f ca="1">IF(Table1[[#This Row],[Area]]="Udaipur",Table1[[#This Row],[Income]],0)</f>
        <v>0</v>
      </c>
      <c r="BM62">
        <f ca="1">IF(Table1[[#This Row],[Area]]="Pune",Table1[[#This Row],[Income]],0)</f>
        <v>0</v>
      </c>
      <c r="BN62">
        <f ca="1">IF(Table1[[#This Row],[Area]]="Kolkata",Table1[[#This Row],[Income]],0)</f>
        <v>0</v>
      </c>
      <c r="BO62">
        <f ca="1">IF(Table1[[#This Row],[Area]]="Ranchi",Table1[[#This Row],[Income]],0)</f>
        <v>0</v>
      </c>
      <c r="BP62">
        <f ca="1">IF(Table1[[#This Row],[Area]]="Dhanbad",Table1[[#This Row],[Income]],0)</f>
        <v>0</v>
      </c>
      <c r="BQ62">
        <f ca="1">IF(Table1[[#This Row],[Area]]="Agra",Table1[[#This Row],[Income]],0)</f>
        <v>0</v>
      </c>
      <c r="BR62">
        <f ca="1">IF(Table1[[#This Row],[Area]]="Mumbai",Table1[[#This Row],[Income]],0)</f>
        <v>69332</v>
      </c>
      <c r="BS62">
        <f ca="1">IF(Table1[[#This Row],[Area]]="Srinagar",Table1[[#This Row],[Income]],0)</f>
        <v>0</v>
      </c>
      <c r="BT62">
        <f ca="1">IF(Table1[[#This Row],[Area]]="Delhi",Table1[[#This Row],[Income]],0)</f>
        <v>0</v>
      </c>
      <c r="BU62">
        <f ca="1">IF(Table1[[#This Row],[Area]]="Jaipur",Table1[[#This Row],[Income]],0)</f>
        <v>0</v>
      </c>
      <c r="BW62">
        <f ca="1">IF(Table1[[#This Row],[Field of Work]]="IT",Table1[[#This Row],[Income]],0)</f>
        <v>0</v>
      </c>
      <c r="BX62">
        <f ca="1">IF(Table1[[#This Row],[Field of Work]]="Healthcare",Table1[[#This Row],[Income]],0)</f>
        <v>0</v>
      </c>
      <c r="BY62">
        <f ca="1">IF(Table1[[#This Row],[Field of Work]]="Agriculture",Table1[[#This Row],[Income]],0)</f>
        <v>0</v>
      </c>
      <c r="BZ62">
        <f ca="1">IF(Table1[[#This Row],[Field of Work]]="Teaching",Table1[[#This Row],[Income]],0)</f>
        <v>0</v>
      </c>
      <c r="CA62">
        <f ca="1">IF(Table1[[#This Row],[Field of Work]]="General Work",Table1[[#This Row],[Income]],0)</f>
        <v>69332</v>
      </c>
      <c r="CB62">
        <f ca="1">IF(Table1[[#This Row],[Field of Work]]="Construction",Table1[[#This Row],[Income]],0)</f>
        <v>0</v>
      </c>
      <c r="CD62" s="2">
        <f ca="1">IF(Table1[[#This Row],[Value of debts ]]&gt;Table1[[#This Row],[Income]],1,0)</f>
        <v>1</v>
      </c>
      <c r="CE62" s="1"/>
      <c r="CG62">
        <f ca="1">IF(Table1[[#This Row],[Net worth of person]]&gt;$CH$3,Table1[[#This Row],[Age]],0)</f>
        <v>0</v>
      </c>
    </row>
    <row r="63" spans="1:85" x14ac:dyDescent="0.3">
      <c r="A63">
        <f t="shared" ca="1" si="23"/>
        <v>1</v>
      </c>
      <c r="B63" t="str">
        <f t="shared" ca="1" si="24"/>
        <v>Women</v>
      </c>
      <c r="C63">
        <f t="shared" ca="1" si="25"/>
        <v>25</v>
      </c>
      <c r="D63">
        <f t="shared" ca="1" si="26"/>
        <v>5</v>
      </c>
      <c r="E63" t="str">
        <f t="shared" ca="1" si="27"/>
        <v>Agriculture</v>
      </c>
      <c r="F63">
        <f t="shared" ca="1" si="28"/>
        <v>1</v>
      </c>
      <c r="G63" t="str">
        <f t="shared" ca="1" si="29"/>
        <v>10th</v>
      </c>
      <c r="H63">
        <f t="shared" ca="1" si="30"/>
        <v>4</v>
      </c>
      <c r="I63">
        <f t="shared" ca="1" si="31"/>
        <v>2</v>
      </c>
      <c r="J63">
        <f t="shared" ca="1" si="32"/>
        <v>59138</v>
      </c>
      <c r="K63">
        <f t="shared" ca="1" si="33"/>
        <v>10</v>
      </c>
      <c r="L63" t="str">
        <f t="shared" ca="1" si="34"/>
        <v>Kolkata</v>
      </c>
      <c r="M63">
        <f t="shared" ca="1" si="35"/>
        <v>236552</v>
      </c>
      <c r="N63">
        <f t="shared" ca="1" si="36"/>
        <v>45348.897203482484</v>
      </c>
      <c r="O63">
        <f t="shared" ca="1" si="37"/>
        <v>88092.361591778783</v>
      </c>
      <c r="P63">
        <f t="shared" ca="1" si="38"/>
        <v>66904</v>
      </c>
      <c r="Q63">
        <f t="shared" ca="1" si="39"/>
        <v>46302.656808929103</v>
      </c>
      <c r="R63">
        <f t="shared" ca="1" si="40"/>
        <v>59368.74289452548</v>
      </c>
      <c r="S63">
        <f t="shared" ca="1" si="41"/>
        <v>384013.10448630428</v>
      </c>
      <c r="T63">
        <f t="shared" ca="1" si="42"/>
        <v>158555.55401241159</v>
      </c>
      <c r="U63">
        <f t="shared" ca="1" si="43"/>
        <v>225457.55047389268</v>
      </c>
      <c r="AF63" s="2">
        <f ca="1">IF(Table1[[#This Row],[Gender]]="Women",1,0)</f>
        <v>1</v>
      </c>
      <c r="AG63">
        <f ca="1">IF(Table1[[#This Row],[Gender]]="Men",1,0)</f>
        <v>0</v>
      </c>
      <c r="AI63" s="1"/>
      <c r="AK63" s="2">
        <f ca="1">IF(Table1[[#This Row],[Field of Work]]="IT",1,0)</f>
        <v>0</v>
      </c>
      <c r="AL63">
        <f ca="1">IF(Table1[[#This Row],[Field of Work]]="Agriculture",1,0)</f>
        <v>1</v>
      </c>
      <c r="AM63">
        <f ca="1">IF(Table1[[#This Row],[Field of Work]]="Construction",1,0)</f>
        <v>0</v>
      </c>
      <c r="AN63">
        <f ca="1">IF(Table1[[#This Row],[Field of Work]]="Healthcare",1,0)</f>
        <v>0</v>
      </c>
      <c r="AO63">
        <f ca="1">IF(Table1[[#This Row],[Field of Work]]="General Work",1,0)</f>
        <v>0</v>
      </c>
      <c r="AP63">
        <f ca="1">IF(Table1[[#This Row],[Field of Work]]="Teaching",1,0)</f>
        <v>0</v>
      </c>
      <c r="AV63" s="1"/>
      <c r="AX63" s="2">
        <f ca="1">Table1[[#This Row],[Car Value]]/Table1[[#This Row],[Cars]]</f>
        <v>44046.180795889391</v>
      </c>
      <c r="AY63" s="1"/>
      <c r="AZ63" s="2">
        <f ca="1">IF(Table1[[#This Row],[Value of debts ]]&gt;$BA$3,1,0)</f>
        <v>1</v>
      </c>
      <c r="BA63" s="1"/>
      <c r="BB63" s="1"/>
      <c r="BC63" s="15">
        <f ca="1">Table1[[#This Row],[Mortage Left]]/Table1[[#This Row],[Value of House]]</f>
        <v>0.19170794245443912</v>
      </c>
      <c r="BD63">
        <f t="shared" ca="1" si="22"/>
        <v>1</v>
      </c>
      <c r="BF63" s="1"/>
      <c r="BH63">
        <f ca="1">IF(Table1[[#This Row],[Area]]="Patna",Table1[[#This Row],[Income]],0)</f>
        <v>0</v>
      </c>
      <c r="BI63">
        <f ca="1">IF(Table1[[#This Row],[Area]]="Bangalore",Table1[[#This Row],[Income]],0)</f>
        <v>0</v>
      </c>
      <c r="BJ63">
        <f ca="1">IF(Table1[[#This Row],[Area]]="Lucknow",Table1[[#This Row],[Income]],0)</f>
        <v>0</v>
      </c>
      <c r="BK63">
        <f ca="1">IF(Table1[[#This Row],[Area]]="Hyderabad",Table1[[#This Row],[Income]],0)</f>
        <v>0</v>
      </c>
      <c r="BL63">
        <f ca="1">IF(Table1[[#This Row],[Area]]="Udaipur",Table1[[#This Row],[Income]],0)</f>
        <v>0</v>
      </c>
      <c r="BM63">
        <f ca="1">IF(Table1[[#This Row],[Area]]="Pune",Table1[[#This Row],[Income]],0)</f>
        <v>0</v>
      </c>
      <c r="BN63">
        <f ca="1">IF(Table1[[#This Row],[Area]]="Kolkata",Table1[[#This Row],[Income]],0)</f>
        <v>59138</v>
      </c>
      <c r="BO63">
        <f ca="1">IF(Table1[[#This Row],[Area]]="Ranchi",Table1[[#This Row],[Income]],0)</f>
        <v>0</v>
      </c>
      <c r="BP63">
        <f ca="1">IF(Table1[[#This Row],[Area]]="Dhanbad",Table1[[#This Row],[Income]],0)</f>
        <v>0</v>
      </c>
      <c r="BQ63">
        <f ca="1">IF(Table1[[#This Row],[Area]]="Agra",Table1[[#This Row],[Income]],0)</f>
        <v>0</v>
      </c>
      <c r="BR63">
        <f ca="1">IF(Table1[[#This Row],[Area]]="Mumbai",Table1[[#This Row],[Income]],0)</f>
        <v>0</v>
      </c>
      <c r="BS63">
        <f ca="1">IF(Table1[[#This Row],[Area]]="Srinagar",Table1[[#This Row],[Income]],0)</f>
        <v>0</v>
      </c>
      <c r="BT63">
        <f ca="1">IF(Table1[[#This Row],[Area]]="Delhi",Table1[[#This Row],[Income]],0)</f>
        <v>0</v>
      </c>
      <c r="BU63">
        <f ca="1">IF(Table1[[#This Row],[Area]]="Jaipur",Table1[[#This Row],[Income]],0)</f>
        <v>0</v>
      </c>
      <c r="BW63">
        <f ca="1">IF(Table1[[#This Row],[Field of Work]]="IT",Table1[[#This Row],[Income]],0)</f>
        <v>0</v>
      </c>
      <c r="BX63">
        <f ca="1">IF(Table1[[#This Row],[Field of Work]]="Healthcare",Table1[[#This Row],[Income]],0)</f>
        <v>0</v>
      </c>
      <c r="BY63">
        <f ca="1">IF(Table1[[#This Row],[Field of Work]]="Agriculture",Table1[[#This Row],[Income]],0)</f>
        <v>59138</v>
      </c>
      <c r="BZ63">
        <f ca="1">IF(Table1[[#This Row],[Field of Work]]="Teaching",Table1[[#This Row],[Income]],0)</f>
        <v>0</v>
      </c>
      <c r="CA63">
        <f ca="1">IF(Table1[[#This Row],[Field of Work]]="General Work",Table1[[#This Row],[Income]],0)</f>
        <v>0</v>
      </c>
      <c r="CB63">
        <f ca="1">IF(Table1[[#This Row],[Field of Work]]="Construction",Table1[[#This Row],[Income]],0)</f>
        <v>0</v>
      </c>
      <c r="CD63" s="2">
        <f ca="1">IF(Table1[[#This Row],[Value of debts ]]&gt;Table1[[#This Row],[Income]],1,0)</f>
        <v>1</v>
      </c>
      <c r="CE63" s="1"/>
      <c r="CG63">
        <f ca="1">IF(Table1[[#This Row],[Net worth of person]]&gt;$CH$3,Table1[[#This Row],[Age]],0)</f>
        <v>25</v>
      </c>
    </row>
    <row r="64" spans="1:85" x14ac:dyDescent="0.3">
      <c r="A64">
        <f t="shared" ca="1" si="23"/>
        <v>1</v>
      </c>
      <c r="B64" t="str">
        <f t="shared" ca="1" si="24"/>
        <v>Women</v>
      </c>
      <c r="C64">
        <f t="shared" ca="1" si="25"/>
        <v>30</v>
      </c>
      <c r="D64">
        <f t="shared" ca="1" si="26"/>
        <v>2</v>
      </c>
      <c r="E64" t="str">
        <f t="shared" ca="1" si="27"/>
        <v>Construction</v>
      </c>
      <c r="F64">
        <f t="shared" ca="1" si="28"/>
        <v>5</v>
      </c>
      <c r="G64" t="str">
        <f t="shared" ca="1" si="29"/>
        <v>Others</v>
      </c>
      <c r="H64">
        <f t="shared" ca="1" si="30"/>
        <v>2</v>
      </c>
      <c r="I64">
        <f t="shared" ca="1" si="31"/>
        <v>1</v>
      </c>
      <c r="J64">
        <f t="shared" ca="1" si="32"/>
        <v>30849</v>
      </c>
      <c r="K64">
        <f t="shared" ca="1" si="33"/>
        <v>2</v>
      </c>
      <c r="L64" t="str">
        <f t="shared" ca="1" si="34"/>
        <v>Bangalore</v>
      </c>
      <c r="M64">
        <f t="shared" ca="1" si="35"/>
        <v>154245</v>
      </c>
      <c r="N64">
        <f t="shared" ca="1" si="36"/>
        <v>83860.812091914602</v>
      </c>
      <c r="O64">
        <f t="shared" ca="1" si="37"/>
        <v>779.77074825629199</v>
      </c>
      <c r="P64">
        <f t="shared" ca="1" si="38"/>
        <v>100</v>
      </c>
      <c r="Q64">
        <f t="shared" ca="1" si="39"/>
        <v>44189.796835790461</v>
      </c>
      <c r="R64">
        <f t="shared" ca="1" si="40"/>
        <v>4971.7488294155864</v>
      </c>
      <c r="S64">
        <f t="shared" ca="1" si="41"/>
        <v>159996.51957767189</v>
      </c>
      <c r="T64">
        <f t="shared" ca="1" si="42"/>
        <v>128150.60892770506</v>
      </c>
      <c r="U64">
        <f t="shared" ca="1" si="43"/>
        <v>31845.910649966827</v>
      </c>
      <c r="AF64" s="2">
        <f ca="1">IF(Table1[[#This Row],[Gender]]="Women",1,0)</f>
        <v>1</v>
      </c>
      <c r="AG64">
        <f ca="1">IF(Table1[[#This Row],[Gender]]="Men",1,0)</f>
        <v>0</v>
      </c>
      <c r="AI64" s="1"/>
      <c r="AK64" s="2">
        <f ca="1">IF(Table1[[#This Row],[Field of Work]]="IT",1,0)</f>
        <v>0</v>
      </c>
      <c r="AL64">
        <f ca="1">IF(Table1[[#This Row],[Field of Work]]="Agriculture",1,0)</f>
        <v>0</v>
      </c>
      <c r="AM64">
        <f ca="1">IF(Table1[[#This Row],[Field of Work]]="Construction",1,0)</f>
        <v>1</v>
      </c>
      <c r="AN64">
        <f ca="1">IF(Table1[[#This Row],[Field of Work]]="Healthcare",1,0)</f>
        <v>0</v>
      </c>
      <c r="AO64">
        <f ca="1">IF(Table1[[#This Row],[Field of Work]]="General Work",1,0)</f>
        <v>0</v>
      </c>
      <c r="AP64">
        <f ca="1">IF(Table1[[#This Row],[Field of Work]]="Teaching",1,0)</f>
        <v>0</v>
      </c>
      <c r="AV64" s="1"/>
      <c r="AX64" s="2">
        <f ca="1">Table1[[#This Row],[Car Value]]/Table1[[#This Row],[Cars]]</f>
        <v>779.77074825629199</v>
      </c>
      <c r="AY64" s="1"/>
      <c r="AZ64" s="2">
        <f ca="1">IF(Table1[[#This Row],[Value of debts ]]&gt;$BA$3,1,0)</f>
        <v>1</v>
      </c>
      <c r="BA64" s="1"/>
      <c r="BB64" s="1"/>
      <c r="BC64" s="15">
        <f ca="1">Table1[[#This Row],[Mortage Left]]/Table1[[#This Row],[Value of House]]</f>
        <v>0.54368577323034528</v>
      </c>
      <c r="BD64">
        <f t="shared" ca="1" si="22"/>
        <v>0</v>
      </c>
      <c r="BF64" s="1"/>
      <c r="BH64">
        <f ca="1">IF(Table1[[#This Row],[Area]]="Patna",Table1[[#This Row],[Income]],0)</f>
        <v>0</v>
      </c>
      <c r="BI64">
        <f ca="1">IF(Table1[[#This Row],[Area]]="Bangalore",Table1[[#This Row],[Income]],0)</f>
        <v>30849</v>
      </c>
      <c r="BJ64">
        <f ca="1">IF(Table1[[#This Row],[Area]]="Lucknow",Table1[[#This Row],[Income]],0)</f>
        <v>0</v>
      </c>
      <c r="BK64">
        <f ca="1">IF(Table1[[#This Row],[Area]]="Hyderabad",Table1[[#This Row],[Income]],0)</f>
        <v>0</v>
      </c>
      <c r="BL64">
        <f ca="1">IF(Table1[[#This Row],[Area]]="Udaipur",Table1[[#This Row],[Income]],0)</f>
        <v>0</v>
      </c>
      <c r="BM64">
        <f ca="1">IF(Table1[[#This Row],[Area]]="Pune",Table1[[#This Row],[Income]],0)</f>
        <v>0</v>
      </c>
      <c r="BN64">
        <f ca="1">IF(Table1[[#This Row],[Area]]="Kolkata",Table1[[#This Row],[Income]],0)</f>
        <v>0</v>
      </c>
      <c r="BO64">
        <f ca="1">IF(Table1[[#This Row],[Area]]="Ranchi",Table1[[#This Row],[Income]],0)</f>
        <v>0</v>
      </c>
      <c r="BP64">
        <f ca="1">IF(Table1[[#This Row],[Area]]="Dhanbad",Table1[[#This Row],[Income]],0)</f>
        <v>0</v>
      </c>
      <c r="BQ64">
        <f ca="1">IF(Table1[[#This Row],[Area]]="Agra",Table1[[#This Row],[Income]],0)</f>
        <v>0</v>
      </c>
      <c r="BR64">
        <f ca="1">IF(Table1[[#This Row],[Area]]="Mumbai",Table1[[#This Row],[Income]],0)</f>
        <v>0</v>
      </c>
      <c r="BS64">
        <f ca="1">IF(Table1[[#This Row],[Area]]="Srinagar",Table1[[#This Row],[Income]],0)</f>
        <v>0</v>
      </c>
      <c r="BT64">
        <f ca="1">IF(Table1[[#This Row],[Area]]="Delhi",Table1[[#This Row],[Income]],0)</f>
        <v>0</v>
      </c>
      <c r="BU64">
        <f ca="1">IF(Table1[[#This Row],[Area]]="Jaipur",Table1[[#This Row],[Income]],0)</f>
        <v>0</v>
      </c>
      <c r="BW64">
        <f ca="1">IF(Table1[[#This Row],[Field of Work]]="IT",Table1[[#This Row],[Income]],0)</f>
        <v>0</v>
      </c>
      <c r="BX64">
        <f ca="1">IF(Table1[[#This Row],[Field of Work]]="Healthcare",Table1[[#This Row],[Income]],0)</f>
        <v>0</v>
      </c>
      <c r="BY64">
        <f ca="1">IF(Table1[[#This Row],[Field of Work]]="Agriculture",Table1[[#This Row],[Income]],0)</f>
        <v>0</v>
      </c>
      <c r="BZ64">
        <f ca="1">IF(Table1[[#This Row],[Field of Work]]="Teaching",Table1[[#This Row],[Income]],0)</f>
        <v>0</v>
      </c>
      <c r="CA64">
        <f ca="1">IF(Table1[[#This Row],[Field of Work]]="General Work",Table1[[#This Row],[Income]],0)</f>
        <v>0</v>
      </c>
      <c r="CB64">
        <f ca="1">IF(Table1[[#This Row],[Field of Work]]="Construction",Table1[[#This Row],[Income]],0)</f>
        <v>30849</v>
      </c>
      <c r="CD64" s="2">
        <f ca="1">IF(Table1[[#This Row],[Value of debts ]]&gt;Table1[[#This Row],[Income]],1,0)</f>
        <v>1</v>
      </c>
      <c r="CE64" s="1"/>
      <c r="CG64">
        <f ca="1">IF(Table1[[#This Row],[Net worth of person]]&gt;$CH$3,Table1[[#This Row],[Age]],0)</f>
        <v>0</v>
      </c>
    </row>
    <row r="65" spans="1:85" x14ac:dyDescent="0.3">
      <c r="A65">
        <f t="shared" ca="1" si="23"/>
        <v>1</v>
      </c>
      <c r="B65" t="str">
        <f t="shared" ca="1" si="24"/>
        <v>Women</v>
      </c>
      <c r="C65">
        <f t="shared" ca="1" si="25"/>
        <v>20</v>
      </c>
      <c r="D65">
        <f t="shared" ca="1" si="26"/>
        <v>2</v>
      </c>
      <c r="E65" t="str">
        <f t="shared" ca="1" si="27"/>
        <v>Construction</v>
      </c>
      <c r="F65">
        <f t="shared" ca="1" si="28"/>
        <v>1</v>
      </c>
      <c r="G65" t="str">
        <f t="shared" ca="1" si="29"/>
        <v>10th</v>
      </c>
      <c r="H65">
        <f t="shared" ca="1" si="30"/>
        <v>1</v>
      </c>
      <c r="I65">
        <f t="shared" ca="1" si="31"/>
        <v>2</v>
      </c>
      <c r="J65">
        <f t="shared" ca="1" si="32"/>
        <v>68392</v>
      </c>
      <c r="K65">
        <f t="shared" ca="1" si="33"/>
        <v>6</v>
      </c>
      <c r="L65" t="str">
        <f t="shared" ca="1" si="34"/>
        <v>Ranchi</v>
      </c>
      <c r="M65">
        <f t="shared" ca="1" si="35"/>
        <v>273568</v>
      </c>
      <c r="N65">
        <f t="shared" ca="1" si="36"/>
        <v>114669.83553225879</v>
      </c>
      <c r="O65">
        <f t="shared" ca="1" si="37"/>
        <v>129658.10593637706</v>
      </c>
      <c r="P65">
        <f t="shared" ca="1" si="38"/>
        <v>462</v>
      </c>
      <c r="Q65">
        <f t="shared" ca="1" si="39"/>
        <v>106672.04275793517</v>
      </c>
      <c r="R65">
        <f t="shared" ca="1" si="40"/>
        <v>48663.19760818065</v>
      </c>
      <c r="S65">
        <f t="shared" ca="1" si="41"/>
        <v>451889.30354455771</v>
      </c>
      <c r="T65">
        <f t="shared" ca="1" si="42"/>
        <v>221803.87829019397</v>
      </c>
      <c r="U65">
        <f t="shared" ca="1" si="43"/>
        <v>230085.42525436374</v>
      </c>
      <c r="AF65" s="2">
        <f ca="1">IF(Table1[[#This Row],[Gender]]="Women",1,0)</f>
        <v>1</v>
      </c>
      <c r="AG65">
        <f ca="1">IF(Table1[[#This Row],[Gender]]="Men",1,0)</f>
        <v>0</v>
      </c>
      <c r="AI65" s="1"/>
      <c r="AK65" s="2">
        <f ca="1">IF(Table1[[#This Row],[Field of Work]]="IT",1,0)</f>
        <v>0</v>
      </c>
      <c r="AL65">
        <f ca="1">IF(Table1[[#This Row],[Field of Work]]="Agriculture",1,0)</f>
        <v>0</v>
      </c>
      <c r="AM65">
        <f ca="1">IF(Table1[[#This Row],[Field of Work]]="Construction",1,0)</f>
        <v>1</v>
      </c>
      <c r="AN65">
        <f ca="1">IF(Table1[[#This Row],[Field of Work]]="Healthcare",1,0)</f>
        <v>0</v>
      </c>
      <c r="AO65">
        <f ca="1">IF(Table1[[#This Row],[Field of Work]]="General Work",1,0)</f>
        <v>0</v>
      </c>
      <c r="AP65">
        <f ca="1">IF(Table1[[#This Row],[Field of Work]]="Teaching",1,0)</f>
        <v>0</v>
      </c>
      <c r="AV65" s="1"/>
      <c r="AX65" s="2">
        <f ca="1">Table1[[#This Row],[Car Value]]/Table1[[#This Row],[Cars]]</f>
        <v>64829.052968188531</v>
      </c>
      <c r="AY65" s="1"/>
      <c r="AZ65" s="2">
        <f ca="1">IF(Table1[[#This Row],[Value of debts ]]&gt;$BA$3,1,0)</f>
        <v>1</v>
      </c>
      <c r="BA65" s="1"/>
      <c r="BB65" s="1"/>
      <c r="BC65" s="15">
        <f ca="1">Table1[[#This Row],[Mortage Left]]/Table1[[#This Row],[Value of House]]</f>
        <v>0.41916392097123489</v>
      </c>
      <c r="BD65">
        <f t="shared" ca="1" si="22"/>
        <v>0</v>
      </c>
      <c r="BF65" s="1"/>
      <c r="BH65">
        <f ca="1">IF(Table1[[#This Row],[Area]]="Patna",Table1[[#This Row],[Income]],0)</f>
        <v>0</v>
      </c>
      <c r="BI65">
        <f ca="1">IF(Table1[[#This Row],[Area]]="Bangalore",Table1[[#This Row],[Income]],0)</f>
        <v>0</v>
      </c>
      <c r="BJ65">
        <f ca="1">IF(Table1[[#This Row],[Area]]="Lucknow",Table1[[#This Row],[Income]],0)</f>
        <v>0</v>
      </c>
      <c r="BK65">
        <f ca="1">IF(Table1[[#This Row],[Area]]="Hyderabad",Table1[[#This Row],[Income]],0)</f>
        <v>0</v>
      </c>
      <c r="BL65">
        <f ca="1">IF(Table1[[#This Row],[Area]]="Udaipur",Table1[[#This Row],[Income]],0)</f>
        <v>0</v>
      </c>
      <c r="BM65">
        <f ca="1">IF(Table1[[#This Row],[Area]]="Pune",Table1[[#This Row],[Income]],0)</f>
        <v>0</v>
      </c>
      <c r="BN65">
        <f ca="1">IF(Table1[[#This Row],[Area]]="Kolkata",Table1[[#This Row],[Income]],0)</f>
        <v>0</v>
      </c>
      <c r="BO65">
        <f ca="1">IF(Table1[[#This Row],[Area]]="Ranchi",Table1[[#This Row],[Income]],0)</f>
        <v>68392</v>
      </c>
      <c r="BP65">
        <f ca="1">IF(Table1[[#This Row],[Area]]="Dhanbad",Table1[[#This Row],[Income]],0)</f>
        <v>0</v>
      </c>
      <c r="BQ65">
        <f ca="1">IF(Table1[[#This Row],[Area]]="Agra",Table1[[#This Row],[Income]],0)</f>
        <v>0</v>
      </c>
      <c r="BR65">
        <f ca="1">IF(Table1[[#This Row],[Area]]="Mumbai",Table1[[#This Row],[Income]],0)</f>
        <v>0</v>
      </c>
      <c r="BS65">
        <f ca="1">IF(Table1[[#This Row],[Area]]="Srinagar",Table1[[#This Row],[Income]],0)</f>
        <v>0</v>
      </c>
      <c r="BT65">
        <f ca="1">IF(Table1[[#This Row],[Area]]="Delhi",Table1[[#This Row],[Income]],0)</f>
        <v>0</v>
      </c>
      <c r="BU65">
        <f ca="1">IF(Table1[[#This Row],[Area]]="Jaipur",Table1[[#This Row],[Income]],0)</f>
        <v>0</v>
      </c>
      <c r="BW65">
        <f ca="1">IF(Table1[[#This Row],[Field of Work]]="IT",Table1[[#This Row],[Income]],0)</f>
        <v>0</v>
      </c>
      <c r="BX65">
        <f ca="1">IF(Table1[[#This Row],[Field of Work]]="Healthcare",Table1[[#This Row],[Income]],0)</f>
        <v>0</v>
      </c>
      <c r="BY65">
        <f ca="1">IF(Table1[[#This Row],[Field of Work]]="Agriculture",Table1[[#This Row],[Income]],0)</f>
        <v>0</v>
      </c>
      <c r="BZ65">
        <f ca="1">IF(Table1[[#This Row],[Field of Work]]="Teaching",Table1[[#This Row],[Income]],0)</f>
        <v>0</v>
      </c>
      <c r="CA65">
        <f ca="1">IF(Table1[[#This Row],[Field of Work]]="General Work",Table1[[#This Row],[Income]],0)</f>
        <v>0</v>
      </c>
      <c r="CB65">
        <f ca="1">IF(Table1[[#This Row],[Field of Work]]="Construction",Table1[[#This Row],[Income]],0)</f>
        <v>68392</v>
      </c>
      <c r="CD65" s="2">
        <f ca="1">IF(Table1[[#This Row],[Value of debts ]]&gt;Table1[[#This Row],[Income]],1,0)</f>
        <v>1</v>
      </c>
      <c r="CE65" s="1"/>
      <c r="CG65">
        <f ca="1">IF(Table1[[#This Row],[Net worth of person]]&gt;$CH$3,Table1[[#This Row],[Age]],0)</f>
        <v>20</v>
      </c>
    </row>
    <row r="66" spans="1:85" x14ac:dyDescent="0.3">
      <c r="A66">
        <f t="shared" ca="1" si="23"/>
        <v>2</v>
      </c>
      <c r="B66" t="str">
        <f t="shared" ca="1" si="24"/>
        <v>Men</v>
      </c>
      <c r="C66">
        <f t="shared" ca="1" si="25"/>
        <v>23</v>
      </c>
      <c r="D66">
        <f t="shared" ca="1" si="26"/>
        <v>2</v>
      </c>
      <c r="E66" t="str">
        <f t="shared" ca="1" si="27"/>
        <v>Construction</v>
      </c>
      <c r="F66">
        <f t="shared" ca="1" si="28"/>
        <v>4</v>
      </c>
      <c r="G66" t="str">
        <f t="shared" ca="1" si="29"/>
        <v>Masters</v>
      </c>
      <c r="H66">
        <f t="shared" ca="1" si="30"/>
        <v>0</v>
      </c>
      <c r="I66">
        <f t="shared" ca="1" si="31"/>
        <v>2</v>
      </c>
      <c r="J66">
        <f t="shared" ca="1" si="32"/>
        <v>34239</v>
      </c>
      <c r="K66">
        <f t="shared" ca="1" si="33"/>
        <v>8</v>
      </c>
      <c r="L66" t="str">
        <f t="shared" ca="1" si="34"/>
        <v>Agra</v>
      </c>
      <c r="M66">
        <f t="shared" ca="1" si="35"/>
        <v>102717</v>
      </c>
      <c r="N66">
        <f t="shared" ca="1" si="36"/>
        <v>75250.191437533038</v>
      </c>
      <c r="O66">
        <f t="shared" ca="1" si="37"/>
        <v>35590.098802598586</v>
      </c>
      <c r="P66">
        <f t="shared" ca="1" si="38"/>
        <v>30042</v>
      </c>
      <c r="Q66">
        <f t="shared" ca="1" si="39"/>
        <v>10827.623977245727</v>
      </c>
      <c r="R66">
        <f t="shared" ca="1" si="40"/>
        <v>26795.542902037843</v>
      </c>
      <c r="S66">
        <f t="shared" ca="1" si="41"/>
        <v>165102.64170463645</v>
      </c>
      <c r="T66">
        <f t="shared" ca="1" si="42"/>
        <v>116119.81541477877</v>
      </c>
      <c r="U66">
        <f t="shared" ca="1" si="43"/>
        <v>48982.82628985768</v>
      </c>
      <c r="AF66" s="2">
        <f ca="1">IF(Table1[[#This Row],[Gender]]="Women",1,0)</f>
        <v>0</v>
      </c>
      <c r="AG66">
        <f ca="1">IF(Table1[[#This Row],[Gender]]="Men",1,0)</f>
        <v>1</v>
      </c>
      <c r="AI66" s="1"/>
      <c r="AK66" s="2">
        <f ca="1">IF(Table1[[#This Row],[Field of Work]]="IT",1,0)</f>
        <v>0</v>
      </c>
      <c r="AL66">
        <f ca="1">IF(Table1[[#This Row],[Field of Work]]="Agriculture",1,0)</f>
        <v>0</v>
      </c>
      <c r="AM66">
        <f ca="1">IF(Table1[[#This Row],[Field of Work]]="Construction",1,0)</f>
        <v>1</v>
      </c>
      <c r="AN66">
        <f ca="1">IF(Table1[[#This Row],[Field of Work]]="Healthcare",1,0)</f>
        <v>0</v>
      </c>
      <c r="AO66">
        <f ca="1">IF(Table1[[#This Row],[Field of Work]]="General Work",1,0)</f>
        <v>0</v>
      </c>
      <c r="AP66">
        <f ca="1">IF(Table1[[#This Row],[Field of Work]]="Teaching",1,0)</f>
        <v>0</v>
      </c>
      <c r="AV66" s="1"/>
      <c r="AX66" s="2">
        <f ca="1">Table1[[#This Row],[Car Value]]/Table1[[#This Row],[Cars]]</f>
        <v>17795.049401299293</v>
      </c>
      <c r="AY66" s="1"/>
      <c r="AZ66" s="2">
        <f ca="1">IF(Table1[[#This Row],[Value of debts ]]&gt;$BA$3,1,0)</f>
        <v>1</v>
      </c>
      <c r="BA66" s="1"/>
      <c r="BB66" s="1"/>
      <c r="BC66" s="15">
        <f ca="1">Table1[[#This Row],[Mortage Left]]/Table1[[#This Row],[Value of House]]</f>
        <v>0.73259724716972885</v>
      </c>
      <c r="BD66">
        <f t="shared" ca="1" si="22"/>
        <v>0</v>
      </c>
      <c r="BF66" s="1"/>
      <c r="BH66">
        <f ca="1">IF(Table1[[#This Row],[Area]]="Patna",Table1[[#This Row],[Income]],0)</f>
        <v>0</v>
      </c>
      <c r="BI66">
        <f ca="1">IF(Table1[[#This Row],[Area]]="Bangalore",Table1[[#This Row],[Income]],0)</f>
        <v>0</v>
      </c>
      <c r="BJ66">
        <f ca="1">IF(Table1[[#This Row],[Area]]="Lucknow",Table1[[#This Row],[Income]],0)</f>
        <v>0</v>
      </c>
      <c r="BK66">
        <f ca="1">IF(Table1[[#This Row],[Area]]="Hyderabad",Table1[[#This Row],[Income]],0)</f>
        <v>0</v>
      </c>
      <c r="BL66">
        <f ca="1">IF(Table1[[#This Row],[Area]]="Udaipur",Table1[[#This Row],[Income]],0)</f>
        <v>0</v>
      </c>
      <c r="BM66">
        <f ca="1">IF(Table1[[#This Row],[Area]]="Pune",Table1[[#This Row],[Income]],0)</f>
        <v>0</v>
      </c>
      <c r="BN66">
        <f ca="1">IF(Table1[[#This Row],[Area]]="Kolkata",Table1[[#This Row],[Income]],0)</f>
        <v>0</v>
      </c>
      <c r="BO66">
        <f ca="1">IF(Table1[[#This Row],[Area]]="Ranchi",Table1[[#This Row],[Income]],0)</f>
        <v>0</v>
      </c>
      <c r="BP66">
        <f ca="1">IF(Table1[[#This Row],[Area]]="Dhanbad",Table1[[#This Row],[Income]],0)</f>
        <v>0</v>
      </c>
      <c r="BQ66">
        <f ca="1">IF(Table1[[#This Row],[Area]]="Agra",Table1[[#This Row],[Income]],0)</f>
        <v>34239</v>
      </c>
      <c r="BR66">
        <f ca="1">IF(Table1[[#This Row],[Area]]="Mumbai",Table1[[#This Row],[Income]],0)</f>
        <v>0</v>
      </c>
      <c r="BS66">
        <f ca="1">IF(Table1[[#This Row],[Area]]="Srinagar",Table1[[#This Row],[Income]],0)</f>
        <v>0</v>
      </c>
      <c r="BT66">
        <f ca="1">IF(Table1[[#This Row],[Area]]="Delhi",Table1[[#This Row],[Income]],0)</f>
        <v>0</v>
      </c>
      <c r="BU66">
        <f ca="1">IF(Table1[[#This Row],[Area]]="Jaipur",Table1[[#This Row],[Income]],0)</f>
        <v>0</v>
      </c>
      <c r="BW66">
        <f ca="1">IF(Table1[[#This Row],[Field of Work]]="IT",Table1[[#This Row],[Income]],0)</f>
        <v>0</v>
      </c>
      <c r="BX66">
        <f ca="1">IF(Table1[[#This Row],[Field of Work]]="Healthcare",Table1[[#This Row],[Income]],0)</f>
        <v>0</v>
      </c>
      <c r="BY66">
        <f ca="1">IF(Table1[[#This Row],[Field of Work]]="Agriculture",Table1[[#This Row],[Income]],0)</f>
        <v>0</v>
      </c>
      <c r="BZ66">
        <f ca="1">IF(Table1[[#This Row],[Field of Work]]="Teaching",Table1[[#This Row],[Income]],0)</f>
        <v>0</v>
      </c>
      <c r="CA66">
        <f ca="1">IF(Table1[[#This Row],[Field of Work]]="General Work",Table1[[#This Row],[Income]],0)</f>
        <v>0</v>
      </c>
      <c r="CB66">
        <f ca="1">IF(Table1[[#This Row],[Field of Work]]="Construction",Table1[[#This Row],[Income]],0)</f>
        <v>34239</v>
      </c>
      <c r="CD66" s="2">
        <f ca="1">IF(Table1[[#This Row],[Value of debts ]]&gt;Table1[[#This Row],[Income]],1,0)</f>
        <v>1</v>
      </c>
      <c r="CE66" s="1"/>
      <c r="CG66">
        <f ca="1">IF(Table1[[#This Row],[Net worth of person]]&gt;$CH$3,Table1[[#This Row],[Age]],0)</f>
        <v>0</v>
      </c>
    </row>
    <row r="67" spans="1:85" x14ac:dyDescent="0.3">
      <c r="A67">
        <f t="shared" ca="1" si="23"/>
        <v>1</v>
      </c>
      <c r="B67" t="str">
        <f t="shared" ca="1" si="24"/>
        <v>Women</v>
      </c>
      <c r="C67">
        <f t="shared" ca="1" si="25"/>
        <v>39</v>
      </c>
      <c r="D67">
        <f t="shared" ca="1" si="26"/>
        <v>4</v>
      </c>
      <c r="E67" t="str">
        <f t="shared" ca="1" si="27"/>
        <v>Teaching</v>
      </c>
      <c r="F67">
        <f t="shared" ca="1" si="28"/>
        <v>1</v>
      </c>
      <c r="G67" t="str">
        <f t="shared" ca="1" si="29"/>
        <v>10th</v>
      </c>
      <c r="H67">
        <f t="shared" ca="1" si="30"/>
        <v>0</v>
      </c>
      <c r="I67">
        <f t="shared" ca="1" si="31"/>
        <v>3</v>
      </c>
      <c r="J67">
        <f t="shared" ca="1" si="32"/>
        <v>83877</v>
      </c>
      <c r="K67">
        <f t="shared" ca="1" si="33"/>
        <v>13</v>
      </c>
      <c r="L67" t="str">
        <f t="shared" ca="1" si="34"/>
        <v>Hyderabad</v>
      </c>
      <c r="M67">
        <f t="shared" ca="1" si="35"/>
        <v>419385</v>
      </c>
      <c r="N67">
        <f t="shared" ca="1" si="36"/>
        <v>49380.150144910353</v>
      </c>
      <c r="O67">
        <f t="shared" ca="1" si="37"/>
        <v>28850.440499019121</v>
      </c>
      <c r="P67">
        <f t="shared" ca="1" si="38"/>
        <v>24164</v>
      </c>
      <c r="Q67">
        <f t="shared" ca="1" si="39"/>
        <v>15177.337625994578</v>
      </c>
      <c r="R67">
        <f t="shared" ca="1" si="40"/>
        <v>108478.38572881062</v>
      </c>
      <c r="S67">
        <f t="shared" ca="1" si="41"/>
        <v>556713.82622782979</v>
      </c>
      <c r="T67">
        <f t="shared" ca="1" si="42"/>
        <v>88721.487770904932</v>
      </c>
      <c r="U67">
        <f t="shared" ca="1" si="43"/>
        <v>467992.33845692489</v>
      </c>
      <c r="AF67" s="2">
        <f ca="1">IF(Table1[[#This Row],[Gender]]="Women",1,0)</f>
        <v>1</v>
      </c>
      <c r="AG67">
        <f ca="1">IF(Table1[[#This Row],[Gender]]="Men",1,0)</f>
        <v>0</v>
      </c>
      <c r="AI67" s="1"/>
      <c r="AK67" s="2">
        <f ca="1">IF(Table1[[#This Row],[Field of Work]]="IT",1,0)</f>
        <v>0</v>
      </c>
      <c r="AL67">
        <f ca="1">IF(Table1[[#This Row],[Field of Work]]="Agriculture",1,0)</f>
        <v>0</v>
      </c>
      <c r="AM67">
        <f ca="1">IF(Table1[[#This Row],[Field of Work]]="Construction",1,0)</f>
        <v>0</v>
      </c>
      <c r="AN67">
        <f ca="1">IF(Table1[[#This Row],[Field of Work]]="Healthcare",1,0)</f>
        <v>0</v>
      </c>
      <c r="AO67">
        <f ca="1">IF(Table1[[#This Row],[Field of Work]]="General Work",1,0)</f>
        <v>0</v>
      </c>
      <c r="AP67">
        <f ca="1">IF(Table1[[#This Row],[Field of Work]]="Teaching",1,0)</f>
        <v>1</v>
      </c>
      <c r="AV67" s="1"/>
      <c r="AX67" s="2">
        <f ca="1">Table1[[#This Row],[Car Value]]/Table1[[#This Row],[Cars]]</f>
        <v>9616.8134996730405</v>
      </c>
      <c r="AY67" s="1"/>
      <c r="AZ67" s="2">
        <f ca="1">IF(Table1[[#This Row],[Value of debts ]]&gt;$BA$3,1,0)</f>
        <v>1</v>
      </c>
      <c r="BA67" s="1"/>
      <c r="BB67" s="1"/>
      <c r="BC67" s="15">
        <f ca="1">Table1[[#This Row],[Mortage Left]]/Table1[[#This Row],[Value of House]]</f>
        <v>0.117744197205218</v>
      </c>
      <c r="BD67">
        <f t="shared" ca="1" si="22"/>
        <v>1</v>
      </c>
      <c r="BF67" s="1"/>
      <c r="BH67">
        <f ca="1">IF(Table1[[#This Row],[Area]]="Patna",Table1[[#This Row],[Income]],0)</f>
        <v>0</v>
      </c>
      <c r="BI67">
        <f ca="1">IF(Table1[[#This Row],[Area]]="Bangalore",Table1[[#This Row],[Income]],0)</f>
        <v>0</v>
      </c>
      <c r="BJ67">
        <f ca="1">IF(Table1[[#This Row],[Area]]="Lucknow",Table1[[#This Row],[Income]],0)</f>
        <v>0</v>
      </c>
      <c r="BK67">
        <f ca="1">IF(Table1[[#This Row],[Area]]="Hyderabad",Table1[[#This Row],[Income]],0)</f>
        <v>83877</v>
      </c>
      <c r="BL67">
        <f ca="1">IF(Table1[[#This Row],[Area]]="Udaipur",Table1[[#This Row],[Income]],0)</f>
        <v>0</v>
      </c>
      <c r="BM67">
        <f ca="1">IF(Table1[[#This Row],[Area]]="Pune",Table1[[#This Row],[Income]],0)</f>
        <v>0</v>
      </c>
      <c r="BN67">
        <f ca="1">IF(Table1[[#This Row],[Area]]="Kolkata",Table1[[#This Row],[Income]],0)</f>
        <v>0</v>
      </c>
      <c r="BO67">
        <f ca="1">IF(Table1[[#This Row],[Area]]="Ranchi",Table1[[#This Row],[Income]],0)</f>
        <v>0</v>
      </c>
      <c r="BP67">
        <f ca="1">IF(Table1[[#This Row],[Area]]="Dhanbad",Table1[[#This Row],[Income]],0)</f>
        <v>0</v>
      </c>
      <c r="BQ67">
        <f ca="1">IF(Table1[[#This Row],[Area]]="Agra",Table1[[#This Row],[Income]],0)</f>
        <v>0</v>
      </c>
      <c r="BR67">
        <f ca="1">IF(Table1[[#This Row],[Area]]="Mumbai",Table1[[#This Row],[Income]],0)</f>
        <v>0</v>
      </c>
      <c r="BS67">
        <f ca="1">IF(Table1[[#This Row],[Area]]="Srinagar",Table1[[#This Row],[Income]],0)</f>
        <v>0</v>
      </c>
      <c r="BT67">
        <f ca="1">IF(Table1[[#This Row],[Area]]="Delhi",Table1[[#This Row],[Income]],0)</f>
        <v>0</v>
      </c>
      <c r="BU67">
        <f ca="1">IF(Table1[[#This Row],[Area]]="Jaipur",Table1[[#This Row],[Income]],0)</f>
        <v>0</v>
      </c>
      <c r="BW67">
        <f ca="1">IF(Table1[[#This Row],[Field of Work]]="IT",Table1[[#This Row],[Income]],0)</f>
        <v>0</v>
      </c>
      <c r="BX67">
        <f ca="1">IF(Table1[[#This Row],[Field of Work]]="Healthcare",Table1[[#This Row],[Income]],0)</f>
        <v>0</v>
      </c>
      <c r="BY67">
        <f ca="1">IF(Table1[[#This Row],[Field of Work]]="Agriculture",Table1[[#This Row],[Income]],0)</f>
        <v>0</v>
      </c>
      <c r="BZ67">
        <f ca="1">IF(Table1[[#This Row],[Field of Work]]="Teaching",Table1[[#This Row],[Income]],0)</f>
        <v>83877</v>
      </c>
      <c r="CA67">
        <f ca="1">IF(Table1[[#This Row],[Field of Work]]="General Work",Table1[[#This Row],[Income]],0)</f>
        <v>0</v>
      </c>
      <c r="CB67">
        <f ca="1">IF(Table1[[#This Row],[Field of Work]]="Construction",Table1[[#This Row],[Income]],0)</f>
        <v>0</v>
      </c>
      <c r="CD67" s="2">
        <f ca="1">IF(Table1[[#This Row],[Value of debts ]]&gt;Table1[[#This Row],[Income]],1,0)</f>
        <v>1</v>
      </c>
      <c r="CE67" s="1"/>
      <c r="CG67">
        <f ca="1">IF(Table1[[#This Row],[Net worth of person]]&gt;$CH$3,Table1[[#This Row],[Age]],0)</f>
        <v>39</v>
      </c>
    </row>
    <row r="68" spans="1:85" x14ac:dyDescent="0.3">
      <c r="A68">
        <f t="shared" ca="1" si="23"/>
        <v>2</v>
      </c>
      <c r="B68" t="str">
        <f t="shared" ca="1" si="24"/>
        <v>Men</v>
      </c>
      <c r="C68">
        <f t="shared" ca="1" si="25"/>
        <v>36</v>
      </c>
      <c r="D68">
        <f t="shared" ca="1" si="26"/>
        <v>4</v>
      </c>
      <c r="E68" t="str">
        <f t="shared" ca="1" si="27"/>
        <v>Teaching</v>
      </c>
      <c r="F68">
        <f t="shared" ca="1" si="28"/>
        <v>1</v>
      </c>
      <c r="G68" t="str">
        <f t="shared" ca="1" si="29"/>
        <v>10th</v>
      </c>
      <c r="H68">
        <f t="shared" ca="1" si="30"/>
        <v>4</v>
      </c>
      <c r="I68">
        <f t="shared" ca="1" si="31"/>
        <v>2</v>
      </c>
      <c r="J68">
        <f t="shared" ca="1" si="32"/>
        <v>44452</v>
      </c>
      <c r="K68">
        <f t="shared" ca="1" si="33"/>
        <v>8</v>
      </c>
      <c r="L68" t="str">
        <f t="shared" ca="1" si="34"/>
        <v>Agra</v>
      </c>
      <c r="M68">
        <f t="shared" ca="1" si="35"/>
        <v>266712</v>
      </c>
      <c r="N68">
        <f t="shared" ca="1" si="36"/>
        <v>180786.83724441484</v>
      </c>
      <c r="O68">
        <f t="shared" ca="1" si="37"/>
        <v>80033.417781767232</v>
      </c>
      <c r="P68">
        <f t="shared" ca="1" si="38"/>
        <v>33739</v>
      </c>
      <c r="Q68">
        <f t="shared" ca="1" si="39"/>
        <v>31354.682811872324</v>
      </c>
      <c r="R68">
        <f t="shared" ca="1" si="40"/>
        <v>60114.076629608266</v>
      </c>
      <c r="S68">
        <f t="shared" ca="1" si="41"/>
        <v>406859.49441137549</v>
      </c>
      <c r="T68">
        <f t="shared" ca="1" si="42"/>
        <v>245880.52005628718</v>
      </c>
      <c r="U68">
        <f t="shared" ca="1" si="43"/>
        <v>160978.97435508831</v>
      </c>
      <c r="AF68" s="2">
        <f ca="1">IF(Table1[[#This Row],[Gender]]="Women",1,0)</f>
        <v>0</v>
      </c>
      <c r="AG68">
        <f ca="1">IF(Table1[[#This Row],[Gender]]="Men",1,0)</f>
        <v>1</v>
      </c>
      <c r="AI68" s="1"/>
      <c r="AK68" s="2">
        <f ca="1">IF(Table1[[#This Row],[Field of Work]]="IT",1,0)</f>
        <v>0</v>
      </c>
      <c r="AL68">
        <f ca="1">IF(Table1[[#This Row],[Field of Work]]="Agriculture",1,0)</f>
        <v>0</v>
      </c>
      <c r="AM68">
        <f ca="1">IF(Table1[[#This Row],[Field of Work]]="Construction",1,0)</f>
        <v>0</v>
      </c>
      <c r="AN68">
        <f ca="1">IF(Table1[[#This Row],[Field of Work]]="Healthcare",1,0)</f>
        <v>0</v>
      </c>
      <c r="AO68">
        <f ca="1">IF(Table1[[#This Row],[Field of Work]]="General Work",1,0)</f>
        <v>0</v>
      </c>
      <c r="AP68">
        <f ca="1">IF(Table1[[#This Row],[Field of Work]]="Teaching",1,0)</f>
        <v>1</v>
      </c>
      <c r="AV68" s="1"/>
      <c r="AX68" s="2">
        <f ca="1">Table1[[#This Row],[Car Value]]/Table1[[#This Row],[Cars]]</f>
        <v>40016.708890883616</v>
      </c>
      <c r="AY68" s="1"/>
      <c r="AZ68" s="2">
        <f ca="1">IF(Table1[[#This Row],[Value of debts ]]&gt;$BA$3,1,0)</f>
        <v>1</v>
      </c>
      <c r="BA68" s="1"/>
      <c r="BB68" s="1"/>
      <c r="BC68" s="15">
        <f ca="1">Table1[[#This Row],[Mortage Left]]/Table1[[#This Row],[Value of House]]</f>
        <v>0.67783540764725558</v>
      </c>
      <c r="BD68">
        <f t="shared" ca="1" si="22"/>
        <v>0</v>
      </c>
      <c r="BF68" s="1"/>
      <c r="BH68">
        <f ca="1">IF(Table1[[#This Row],[Area]]="Patna",Table1[[#This Row],[Income]],0)</f>
        <v>0</v>
      </c>
      <c r="BI68">
        <f ca="1">IF(Table1[[#This Row],[Area]]="Bangalore",Table1[[#This Row],[Income]],0)</f>
        <v>0</v>
      </c>
      <c r="BJ68">
        <f ca="1">IF(Table1[[#This Row],[Area]]="Lucknow",Table1[[#This Row],[Income]],0)</f>
        <v>0</v>
      </c>
      <c r="BK68">
        <f ca="1">IF(Table1[[#This Row],[Area]]="Hyderabad",Table1[[#This Row],[Income]],0)</f>
        <v>0</v>
      </c>
      <c r="BL68">
        <f ca="1">IF(Table1[[#This Row],[Area]]="Udaipur",Table1[[#This Row],[Income]],0)</f>
        <v>0</v>
      </c>
      <c r="BM68">
        <f ca="1">IF(Table1[[#This Row],[Area]]="Pune",Table1[[#This Row],[Income]],0)</f>
        <v>0</v>
      </c>
      <c r="BN68">
        <f ca="1">IF(Table1[[#This Row],[Area]]="Kolkata",Table1[[#This Row],[Income]],0)</f>
        <v>0</v>
      </c>
      <c r="BO68">
        <f ca="1">IF(Table1[[#This Row],[Area]]="Ranchi",Table1[[#This Row],[Income]],0)</f>
        <v>0</v>
      </c>
      <c r="BP68">
        <f ca="1">IF(Table1[[#This Row],[Area]]="Dhanbad",Table1[[#This Row],[Income]],0)</f>
        <v>0</v>
      </c>
      <c r="BQ68">
        <f ca="1">IF(Table1[[#This Row],[Area]]="Agra",Table1[[#This Row],[Income]],0)</f>
        <v>44452</v>
      </c>
      <c r="BR68">
        <f ca="1">IF(Table1[[#This Row],[Area]]="Mumbai",Table1[[#This Row],[Income]],0)</f>
        <v>0</v>
      </c>
      <c r="BS68">
        <f ca="1">IF(Table1[[#This Row],[Area]]="Srinagar",Table1[[#This Row],[Income]],0)</f>
        <v>0</v>
      </c>
      <c r="BT68">
        <f ca="1">IF(Table1[[#This Row],[Area]]="Delhi",Table1[[#This Row],[Income]],0)</f>
        <v>0</v>
      </c>
      <c r="BU68">
        <f ca="1">IF(Table1[[#This Row],[Area]]="Jaipur",Table1[[#This Row],[Income]],0)</f>
        <v>0</v>
      </c>
      <c r="BW68">
        <f ca="1">IF(Table1[[#This Row],[Field of Work]]="IT",Table1[[#This Row],[Income]],0)</f>
        <v>0</v>
      </c>
      <c r="BX68">
        <f ca="1">IF(Table1[[#This Row],[Field of Work]]="Healthcare",Table1[[#This Row],[Income]],0)</f>
        <v>0</v>
      </c>
      <c r="BY68">
        <f ca="1">IF(Table1[[#This Row],[Field of Work]]="Agriculture",Table1[[#This Row],[Income]],0)</f>
        <v>0</v>
      </c>
      <c r="BZ68">
        <f ca="1">IF(Table1[[#This Row],[Field of Work]]="Teaching",Table1[[#This Row],[Income]],0)</f>
        <v>44452</v>
      </c>
      <c r="CA68">
        <f ca="1">IF(Table1[[#This Row],[Field of Work]]="General Work",Table1[[#This Row],[Income]],0)</f>
        <v>0</v>
      </c>
      <c r="CB68">
        <f ca="1">IF(Table1[[#This Row],[Field of Work]]="Construction",Table1[[#This Row],[Income]],0)</f>
        <v>0</v>
      </c>
      <c r="CD68" s="2">
        <f ca="1">IF(Table1[[#This Row],[Value of debts ]]&gt;Table1[[#This Row],[Income]],1,0)</f>
        <v>1</v>
      </c>
      <c r="CE68" s="1"/>
      <c r="CG68">
        <f ca="1">IF(Table1[[#This Row],[Net worth of person]]&gt;$CH$3,Table1[[#This Row],[Age]],0)</f>
        <v>36</v>
      </c>
    </row>
    <row r="69" spans="1:85" x14ac:dyDescent="0.3">
      <c r="A69">
        <f t="shared" ca="1" si="23"/>
        <v>2</v>
      </c>
      <c r="B69" t="str">
        <f t="shared" ca="1" si="24"/>
        <v>Men</v>
      </c>
      <c r="C69">
        <f t="shared" ca="1" si="25"/>
        <v>37</v>
      </c>
      <c r="D69">
        <f t="shared" ca="1" si="26"/>
        <v>1</v>
      </c>
      <c r="E69" t="str">
        <f t="shared" ca="1" si="27"/>
        <v>IT</v>
      </c>
      <c r="F69">
        <f t="shared" ca="1" si="28"/>
        <v>4</v>
      </c>
      <c r="G69" t="str">
        <f t="shared" ca="1" si="29"/>
        <v>Masters</v>
      </c>
      <c r="H69">
        <f t="shared" ca="1" si="30"/>
        <v>4</v>
      </c>
      <c r="I69">
        <f t="shared" ca="1" si="31"/>
        <v>2</v>
      </c>
      <c r="J69">
        <f t="shared" ca="1" si="32"/>
        <v>84780</v>
      </c>
      <c r="K69">
        <f t="shared" ca="1" si="33"/>
        <v>4</v>
      </c>
      <c r="L69" t="str">
        <f t="shared" ca="1" si="34"/>
        <v>Dhanbad</v>
      </c>
      <c r="M69">
        <f t="shared" ca="1" si="35"/>
        <v>254340</v>
      </c>
      <c r="N69">
        <f t="shared" ca="1" si="36"/>
        <v>63542.759239960731</v>
      </c>
      <c r="O69">
        <f t="shared" ca="1" si="37"/>
        <v>106295.10898093403</v>
      </c>
      <c r="P69">
        <f t="shared" ca="1" si="38"/>
        <v>78736</v>
      </c>
      <c r="Q69">
        <f t="shared" ca="1" si="39"/>
        <v>145461.94675942534</v>
      </c>
      <c r="R69">
        <f t="shared" ca="1" si="40"/>
        <v>73390.891761704086</v>
      </c>
      <c r="S69">
        <f t="shared" ca="1" si="41"/>
        <v>434026.00074263813</v>
      </c>
      <c r="T69">
        <f t="shared" ca="1" si="42"/>
        <v>287740.70599938603</v>
      </c>
      <c r="U69">
        <f t="shared" ca="1" si="43"/>
        <v>146285.2947432521</v>
      </c>
      <c r="AF69" s="2">
        <f ca="1">IF(Table1[[#This Row],[Gender]]="Women",1,0)</f>
        <v>0</v>
      </c>
      <c r="AG69">
        <f ca="1">IF(Table1[[#This Row],[Gender]]="Men",1,0)</f>
        <v>1</v>
      </c>
      <c r="AI69" s="1"/>
      <c r="AK69" s="2">
        <f ca="1">IF(Table1[[#This Row],[Field of Work]]="IT",1,0)</f>
        <v>1</v>
      </c>
      <c r="AL69">
        <f ca="1">IF(Table1[[#This Row],[Field of Work]]="Agriculture",1,0)</f>
        <v>0</v>
      </c>
      <c r="AM69">
        <f ca="1">IF(Table1[[#This Row],[Field of Work]]="Construction",1,0)</f>
        <v>0</v>
      </c>
      <c r="AN69">
        <f ca="1">IF(Table1[[#This Row],[Field of Work]]="Healthcare",1,0)</f>
        <v>0</v>
      </c>
      <c r="AO69">
        <f ca="1">IF(Table1[[#This Row],[Field of Work]]="General Work",1,0)</f>
        <v>0</v>
      </c>
      <c r="AP69">
        <f ca="1">IF(Table1[[#This Row],[Field of Work]]="Teaching",1,0)</f>
        <v>0</v>
      </c>
      <c r="AV69" s="1"/>
      <c r="AX69" s="2">
        <f ca="1">Table1[[#This Row],[Car Value]]/Table1[[#This Row],[Cars]]</f>
        <v>53147.554490467017</v>
      </c>
      <c r="AY69" s="1"/>
      <c r="AZ69" s="2">
        <f ca="1">IF(Table1[[#This Row],[Value of debts ]]&gt;$BA$3,1,0)</f>
        <v>1</v>
      </c>
      <c r="BA69" s="1"/>
      <c r="BB69" s="1"/>
      <c r="BC69" s="15">
        <f ca="1">Table1[[#This Row],[Mortage Left]]/Table1[[#This Row],[Value of House]]</f>
        <v>0.24983392010678906</v>
      </c>
      <c r="BD69">
        <f t="shared" ref="BD69:BD132" ca="1" si="44">IF(BC69&lt;$BE$3,1,0)</f>
        <v>0</v>
      </c>
      <c r="BF69" s="1"/>
      <c r="BH69">
        <f ca="1">IF(Table1[[#This Row],[Area]]="Patna",Table1[[#This Row],[Income]],0)</f>
        <v>0</v>
      </c>
      <c r="BI69">
        <f ca="1">IF(Table1[[#This Row],[Area]]="Bangalore",Table1[[#This Row],[Income]],0)</f>
        <v>0</v>
      </c>
      <c r="BJ69">
        <f ca="1">IF(Table1[[#This Row],[Area]]="Lucknow",Table1[[#This Row],[Income]],0)</f>
        <v>0</v>
      </c>
      <c r="BK69">
        <f ca="1">IF(Table1[[#This Row],[Area]]="Hyderabad",Table1[[#This Row],[Income]],0)</f>
        <v>0</v>
      </c>
      <c r="BL69">
        <f ca="1">IF(Table1[[#This Row],[Area]]="Udaipur",Table1[[#This Row],[Income]],0)</f>
        <v>0</v>
      </c>
      <c r="BM69">
        <f ca="1">IF(Table1[[#This Row],[Area]]="Pune",Table1[[#This Row],[Income]],0)</f>
        <v>0</v>
      </c>
      <c r="BN69">
        <f ca="1">IF(Table1[[#This Row],[Area]]="Kolkata",Table1[[#This Row],[Income]],0)</f>
        <v>0</v>
      </c>
      <c r="BO69">
        <f ca="1">IF(Table1[[#This Row],[Area]]="Ranchi",Table1[[#This Row],[Income]],0)</f>
        <v>0</v>
      </c>
      <c r="BP69">
        <f ca="1">IF(Table1[[#This Row],[Area]]="Dhanbad",Table1[[#This Row],[Income]],0)</f>
        <v>84780</v>
      </c>
      <c r="BQ69">
        <f ca="1">IF(Table1[[#This Row],[Area]]="Agra",Table1[[#This Row],[Income]],0)</f>
        <v>0</v>
      </c>
      <c r="BR69">
        <f ca="1">IF(Table1[[#This Row],[Area]]="Mumbai",Table1[[#This Row],[Income]],0)</f>
        <v>0</v>
      </c>
      <c r="BS69">
        <f ca="1">IF(Table1[[#This Row],[Area]]="Srinagar",Table1[[#This Row],[Income]],0)</f>
        <v>0</v>
      </c>
      <c r="BT69">
        <f ca="1">IF(Table1[[#This Row],[Area]]="Delhi",Table1[[#This Row],[Income]],0)</f>
        <v>0</v>
      </c>
      <c r="BU69">
        <f ca="1">IF(Table1[[#This Row],[Area]]="Jaipur",Table1[[#This Row],[Income]],0)</f>
        <v>0</v>
      </c>
      <c r="BW69">
        <f ca="1">IF(Table1[[#This Row],[Field of Work]]="IT",Table1[[#This Row],[Income]],0)</f>
        <v>84780</v>
      </c>
      <c r="BX69">
        <f ca="1">IF(Table1[[#This Row],[Field of Work]]="Healthcare",Table1[[#This Row],[Income]],0)</f>
        <v>0</v>
      </c>
      <c r="BY69">
        <f ca="1">IF(Table1[[#This Row],[Field of Work]]="Agriculture",Table1[[#This Row],[Income]],0)</f>
        <v>0</v>
      </c>
      <c r="BZ69">
        <f ca="1">IF(Table1[[#This Row],[Field of Work]]="Teaching",Table1[[#This Row],[Income]],0)</f>
        <v>0</v>
      </c>
      <c r="CA69">
        <f ca="1">IF(Table1[[#This Row],[Field of Work]]="General Work",Table1[[#This Row],[Income]],0)</f>
        <v>0</v>
      </c>
      <c r="CB69">
        <f ca="1">IF(Table1[[#This Row],[Field of Work]]="Construction",Table1[[#This Row],[Income]],0)</f>
        <v>0</v>
      </c>
      <c r="CD69" s="2">
        <f ca="1">IF(Table1[[#This Row],[Value of debts ]]&gt;Table1[[#This Row],[Income]],1,0)</f>
        <v>1</v>
      </c>
      <c r="CE69" s="1"/>
      <c r="CG69">
        <f ca="1">IF(Table1[[#This Row],[Net worth of person]]&gt;$CH$3,Table1[[#This Row],[Age]],0)</f>
        <v>37</v>
      </c>
    </row>
    <row r="70" spans="1:85" x14ac:dyDescent="0.3">
      <c r="A70">
        <f t="shared" ca="1" si="23"/>
        <v>2</v>
      </c>
      <c r="B70" t="str">
        <f t="shared" ca="1" si="24"/>
        <v>Men</v>
      </c>
      <c r="C70">
        <f t="shared" ca="1" si="25"/>
        <v>40</v>
      </c>
      <c r="D70">
        <f t="shared" ca="1" si="26"/>
        <v>3</v>
      </c>
      <c r="E70" t="str">
        <f t="shared" ca="1" si="27"/>
        <v>Healthcare</v>
      </c>
      <c r="F70">
        <f t="shared" ca="1" si="28"/>
        <v>2</v>
      </c>
      <c r="G70" t="str">
        <f t="shared" ca="1" si="29"/>
        <v>12th</v>
      </c>
      <c r="H70">
        <f t="shared" ca="1" si="30"/>
        <v>0</v>
      </c>
      <c r="I70">
        <f t="shared" ca="1" si="31"/>
        <v>3</v>
      </c>
      <c r="J70">
        <f t="shared" ca="1" si="32"/>
        <v>71056</v>
      </c>
      <c r="K70">
        <f t="shared" ca="1" si="33"/>
        <v>3</v>
      </c>
      <c r="L70" t="str">
        <f t="shared" ca="1" si="34"/>
        <v>Lucknow</v>
      </c>
      <c r="M70">
        <f t="shared" ca="1" si="35"/>
        <v>426336</v>
      </c>
      <c r="N70">
        <f t="shared" ca="1" si="36"/>
        <v>19811.623500759768</v>
      </c>
      <c r="O70">
        <f t="shared" ca="1" si="37"/>
        <v>70395.439111524625</v>
      </c>
      <c r="P70">
        <f t="shared" ca="1" si="38"/>
        <v>53022</v>
      </c>
      <c r="Q70">
        <f t="shared" ca="1" si="39"/>
        <v>49056.185320739918</v>
      </c>
      <c r="R70">
        <f t="shared" ca="1" si="40"/>
        <v>101903.34284254329</v>
      </c>
      <c r="S70">
        <f t="shared" ca="1" si="41"/>
        <v>598634.78195406788</v>
      </c>
      <c r="T70">
        <f t="shared" ca="1" si="42"/>
        <v>121889.8088214997</v>
      </c>
      <c r="U70">
        <f t="shared" ca="1" si="43"/>
        <v>476744.97313256818</v>
      </c>
      <c r="AF70" s="2">
        <f ca="1">IF(Table1[[#This Row],[Gender]]="Women",1,0)</f>
        <v>0</v>
      </c>
      <c r="AG70">
        <f ca="1">IF(Table1[[#This Row],[Gender]]="Men",1,0)</f>
        <v>1</v>
      </c>
      <c r="AI70" s="1"/>
      <c r="AK70" s="2">
        <f ca="1">IF(Table1[[#This Row],[Field of Work]]="IT",1,0)</f>
        <v>0</v>
      </c>
      <c r="AL70">
        <f ca="1">IF(Table1[[#This Row],[Field of Work]]="Agriculture",1,0)</f>
        <v>0</v>
      </c>
      <c r="AM70">
        <f ca="1">IF(Table1[[#This Row],[Field of Work]]="Construction",1,0)</f>
        <v>0</v>
      </c>
      <c r="AN70">
        <f ca="1">IF(Table1[[#This Row],[Field of Work]]="Healthcare",1,0)</f>
        <v>1</v>
      </c>
      <c r="AO70">
        <f ca="1">IF(Table1[[#This Row],[Field of Work]]="General Work",1,0)</f>
        <v>0</v>
      </c>
      <c r="AP70">
        <f ca="1">IF(Table1[[#This Row],[Field of Work]]="Teaching",1,0)</f>
        <v>0</v>
      </c>
      <c r="AV70" s="1"/>
      <c r="AX70" s="2">
        <f ca="1">Table1[[#This Row],[Car Value]]/Table1[[#This Row],[Cars]]</f>
        <v>23465.14637050821</v>
      </c>
      <c r="AY70" s="1"/>
      <c r="AZ70" s="2">
        <f ca="1">IF(Table1[[#This Row],[Value of debts ]]&gt;$BA$3,1,0)</f>
        <v>1</v>
      </c>
      <c r="BA70" s="1"/>
      <c r="BB70" s="1"/>
      <c r="BC70" s="15">
        <f ca="1">Table1[[#This Row],[Mortage Left]]/Table1[[#This Row],[Value of House]]</f>
        <v>4.6469506447402442E-2</v>
      </c>
      <c r="BD70">
        <f t="shared" ca="1" si="44"/>
        <v>1</v>
      </c>
      <c r="BF70" s="1"/>
      <c r="BH70">
        <f ca="1">IF(Table1[[#This Row],[Area]]="Patna",Table1[[#This Row],[Income]],0)</f>
        <v>0</v>
      </c>
      <c r="BI70">
        <f ca="1">IF(Table1[[#This Row],[Area]]="Bangalore",Table1[[#This Row],[Income]],0)</f>
        <v>0</v>
      </c>
      <c r="BJ70">
        <f ca="1">IF(Table1[[#This Row],[Area]]="Lucknow",Table1[[#This Row],[Income]],0)</f>
        <v>71056</v>
      </c>
      <c r="BK70">
        <f ca="1">IF(Table1[[#This Row],[Area]]="Hyderabad",Table1[[#This Row],[Income]],0)</f>
        <v>0</v>
      </c>
      <c r="BL70">
        <f ca="1">IF(Table1[[#This Row],[Area]]="Udaipur",Table1[[#This Row],[Income]],0)</f>
        <v>0</v>
      </c>
      <c r="BM70">
        <f ca="1">IF(Table1[[#This Row],[Area]]="Pune",Table1[[#This Row],[Income]],0)</f>
        <v>0</v>
      </c>
      <c r="BN70">
        <f ca="1">IF(Table1[[#This Row],[Area]]="Kolkata",Table1[[#This Row],[Income]],0)</f>
        <v>0</v>
      </c>
      <c r="BO70">
        <f ca="1">IF(Table1[[#This Row],[Area]]="Ranchi",Table1[[#This Row],[Income]],0)</f>
        <v>0</v>
      </c>
      <c r="BP70">
        <f ca="1">IF(Table1[[#This Row],[Area]]="Dhanbad",Table1[[#This Row],[Income]],0)</f>
        <v>0</v>
      </c>
      <c r="BQ70">
        <f ca="1">IF(Table1[[#This Row],[Area]]="Agra",Table1[[#This Row],[Income]],0)</f>
        <v>0</v>
      </c>
      <c r="BR70">
        <f ca="1">IF(Table1[[#This Row],[Area]]="Mumbai",Table1[[#This Row],[Income]],0)</f>
        <v>0</v>
      </c>
      <c r="BS70">
        <f ca="1">IF(Table1[[#This Row],[Area]]="Srinagar",Table1[[#This Row],[Income]],0)</f>
        <v>0</v>
      </c>
      <c r="BT70">
        <f ca="1">IF(Table1[[#This Row],[Area]]="Delhi",Table1[[#This Row],[Income]],0)</f>
        <v>0</v>
      </c>
      <c r="BU70">
        <f ca="1">IF(Table1[[#This Row],[Area]]="Jaipur",Table1[[#This Row],[Income]],0)</f>
        <v>0</v>
      </c>
      <c r="BW70">
        <f ca="1">IF(Table1[[#This Row],[Field of Work]]="IT",Table1[[#This Row],[Income]],0)</f>
        <v>0</v>
      </c>
      <c r="BX70">
        <f ca="1">IF(Table1[[#This Row],[Field of Work]]="Healthcare",Table1[[#This Row],[Income]],0)</f>
        <v>71056</v>
      </c>
      <c r="BY70">
        <f ca="1">IF(Table1[[#This Row],[Field of Work]]="Agriculture",Table1[[#This Row],[Income]],0)</f>
        <v>0</v>
      </c>
      <c r="BZ70">
        <f ca="1">IF(Table1[[#This Row],[Field of Work]]="Teaching",Table1[[#This Row],[Income]],0)</f>
        <v>0</v>
      </c>
      <c r="CA70">
        <f ca="1">IF(Table1[[#This Row],[Field of Work]]="General Work",Table1[[#This Row],[Income]],0)</f>
        <v>0</v>
      </c>
      <c r="CB70">
        <f ca="1">IF(Table1[[#This Row],[Field of Work]]="Construction",Table1[[#This Row],[Income]],0)</f>
        <v>0</v>
      </c>
      <c r="CD70" s="2">
        <f ca="1">IF(Table1[[#This Row],[Value of debts ]]&gt;Table1[[#This Row],[Income]],1,0)</f>
        <v>1</v>
      </c>
      <c r="CE70" s="1"/>
      <c r="CG70">
        <f ca="1">IF(Table1[[#This Row],[Net worth of person]]&gt;$CH$3,Table1[[#This Row],[Age]],0)</f>
        <v>40</v>
      </c>
    </row>
    <row r="71" spans="1:85" x14ac:dyDescent="0.3">
      <c r="A71">
        <f t="shared" ca="1" si="23"/>
        <v>1</v>
      </c>
      <c r="B71" t="str">
        <f t="shared" ca="1" si="24"/>
        <v>Women</v>
      </c>
      <c r="C71">
        <f t="shared" ca="1" si="25"/>
        <v>38</v>
      </c>
      <c r="D71">
        <f t="shared" ca="1" si="26"/>
        <v>4</v>
      </c>
      <c r="E71" t="str">
        <f t="shared" ca="1" si="27"/>
        <v>Teaching</v>
      </c>
      <c r="F71">
        <f t="shared" ca="1" si="28"/>
        <v>5</v>
      </c>
      <c r="G71" t="str">
        <f t="shared" ca="1" si="29"/>
        <v>Others</v>
      </c>
      <c r="H71">
        <f t="shared" ca="1" si="30"/>
        <v>0</v>
      </c>
      <c r="I71">
        <f t="shared" ca="1" si="31"/>
        <v>2</v>
      </c>
      <c r="J71">
        <f t="shared" ca="1" si="32"/>
        <v>27098</v>
      </c>
      <c r="K71">
        <f t="shared" ca="1" si="33"/>
        <v>12</v>
      </c>
      <c r="L71" t="str">
        <f t="shared" ca="1" si="34"/>
        <v>Srinagar</v>
      </c>
      <c r="M71">
        <f t="shared" ca="1" si="35"/>
        <v>108392</v>
      </c>
      <c r="N71">
        <f t="shared" ca="1" si="36"/>
        <v>80709.975606110835</v>
      </c>
      <c r="O71">
        <f t="shared" ca="1" si="37"/>
        <v>11211.611102655977</v>
      </c>
      <c r="P71">
        <f t="shared" ca="1" si="38"/>
        <v>9289</v>
      </c>
      <c r="Q71">
        <f t="shared" ca="1" si="39"/>
        <v>5446.9443807986236</v>
      </c>
      <c r="R71">
        <f t="shared" ca="1" si="40"/>
        <v>32154.122133202254</v>
      </c>
      <c r="S71">
        <f t="shared" ca="1" si="41"/>
        <v>151757.73323585824</v>
      </c>
      <c r="T71">
        <f t="shared" ca="1" si="42"/>
        <v>95445.919986909459</v>
      </c>
      <c r="U71">
        <f t="shared" ca="1" si="43"/>
        <v>56311.813248948776</v>
      </c>
      <c r="AF71" s="2">
        <f ca="1">IF(Table1[[#This Row],[Gender]]="Women",1,0)</f>
        <v>1</v>
      </c>
      <c r="AG71">
        <f ca="1">IF(Table1[[#This Row],[Gender]]="Men",1,0)</f>
        <v>0</v>
      </c>
      <c r="AI71" s="1"/>
      <c r="AK71" s="2">
        <f ca="1">IF(Table1[[#This Row],[Field of Work]]="IT",1,0)</f>
        <v>0</v>
      </c>
      <c r="AL71">
        <f ca="1">IF(Table1[[#This Row],[Field of Work]]="Agriculture",1,0)</f>
        <v>0</v>
      </c>
      <c r="AM71">
        <f ca="1">IF(Table1[[#This Row],[Field of Work]]="Construction",1,0)</f>
        <v>0</v>
      </c>
      <c r="AN71">
        <f ca="1">IF(Table1[[#This Row],[Field of Work]]="Healthcare",1,0)</f>
        <v>0</v>
      </c>
      <c r="AO71">
        <f ca="1">IF(Table1[[#This Row],[Field of Work]]="General Work",1,0)</f>
        <v>0</v>
      </c>
      <c r="AP71">
        <f ca="1">IF(Table1[[#This Row],[Field of Work]]="Teaching",1,0)</f>
        <v>1</v>
      </c>
      <c r="AV71" s="1"/>
      <c r="AX71" s="2">
        <f ca="1">Table1[[#This Row],[Car Value]]/Table1[[#This Row],[Cars]]</f>
        <v>5605.8055513279887</v>
      </c>
      <c r="AY71" s="1"/>
      <c r="AZ71" s="2">
        <f ca="1">IF(Table1[[#This Row],[Value of debts ]]&gt;$BA$3,1,0)</f>
        <v>1</v>
      </c>
      <c r="BA71" s="1"/>
      <c r="BB71" s="1"/>
      <c r="BC71" s="15">
        <f ca="1">Table1[[#This Row],[Mortage Left]]/Table1[[#This Row],[Value of House]]</f>
        <v>0.74461192344555716</v>
      </c>
      <c r="BD71">
        <f t="shared" ca="1" si="44"/>
        <v>0</v>
      </c>
      <c r="BF71" s="1"/>
      <c r="BH71">
        <f ca="1">IF(Table1[[#This Row],[Area]]="Patna",Table1[[#This Row],[Income]],0)</f>
        <v>0</v>
      </c>
      <c r="BI71">
        <f ca="1">IF(Table1[[#This Row],[Area]]="Bangalore",Table1[[#This Row],[Income]],0)</f>
        <v>0</v>
      </c>
      <c r="BJ71">
        <f ca="1">IF(Table1[[#This Row],[Area]]="Lucknow",Table1[[#This Row],[Income]],0)</f>
        <v>0</v>
      </c>
      <c r="BK71">
        <f ca="1">IF(Table1[[#This Row],[Area]]="Hyderabad",Table1[[#This Row],[Income]],0)</f>
        <v>0</v>
      </c>
      <c r="BL71">
        <f ca="1">IF(Table1[[#This Row],[Area]]="Udaipur",Table1[[#This Row],[Income]],0)</f>
        <v>0</v>
      </c>
      <c r="BM71">
        <f ca="1">IF(Table1[[#This Row],[Area]]="Pune",Table1[[#This Row],[Income]],0)</f>
        <v>0</v>
      </c>
      <c r="BN71">
        <f ca="1">IF(Table1[[#This Row],[Area]]="Kolkata",Table1[[#This Row],[Income]],0)</f>
        <v>0</v>
      </c>
      <c r="BO71">
        <f ca="1">IF(Table1[[#This Row],[Area]]="Ranchi",Table1[[#This Row],[Income]],0)</f>
        <v>0</v>
      </c>
      <c r="BP71">
        <f ca="1">IF(Table1[[#This Row],[Area]]="Dhanbad",Table1[[#This Row],[Income]],0)</f>
        <v>0</v>
      </c>
      <c r="BQ71">
        <f ca="1">IF(Table1[[#This Row],[Area]]="Agra",Table1[[#This Row],[Income]],0)</f>
        <v>0</v>
      </c>
      <c r="BR71">
        <f ca="1">IF(Table1[[#This Row],[Area]]="Mumbai",Table1[[#This Row],[Income]],0)</f>
        <v>0</v>
      </c>
      <c r="BS71">
        <f ca="1">IF(Table1[[#This Row],[Area]]="Srinagar",Table1[[#This Row],[Income]],0)</f>
        <v>27098</v>
      </c>
      <c r="BT71">
        <f ca="1">IF(Table1[[#This Row],[Area]]="Delhi",Table1[[#This Row],[Income]],0)</f>
        <v>0</v>
      </c>
      <c r="BU71">
        <f ca="1">IF(Table1[[#This Row],[Area]]="Jaipur",Table1[[#This Row],[Income]],0)</f>
        <v>0</v>
      </c>
      <c r="BW71">
        <f ca="1">IF(Table1[[#This Row],[Field of Work]]="IT",Table1[[#This Row],[Income]],0)</f>
        <v>0</v>
      </c>
      <c r="BX71">
        <f ca="1">IF(Table1[[#This Row],[Field of Work]]="Healthcare",Table1[[#This Row],[Income]],0)</f>
        <v>0</v>
      </c>
      <c r="BY71">
        <f ca="1">IF(Table1[[#This Row],[Field of Work]]="Agriculture",Table1[[#This Row],[Income]],0)</f>
        <v>0</v>
      </c>
      <c r="BZ71">
        <f ca="1">IF(Table1[[#This Row],[Field of Work]]="Teaching",Table1[[#This Row],[Income]],0)</f>
        <v>27098</v>
      </c>
      <c r="CA71">
        <f ca="1">IF(Table1[[#This Row],[Field of Work]]="General Work",Table1[[#This Row],[Income]],0)</f>
        <v>0</v>
      </c>
      <c r="CB71">
        <f ca="1">IF(Table1[[#This Row],[Field of Work]]="Construction",Table1[[#This Row],[Income]],0)</f>
        <v>0</v>
      </c>
      <c r="CD71" s="2">
        <f ca="1">IF(Table1[[#This Row],[Value of debts ]]&gt;Table1[[#This Row],[Income]],1,0)</f>
        <v>1</v>
      </c>
      <c r="CE71" s="1"/>
      <c r="CG71">
        <f ca="1">IF(Table1[[#This Row],[Net worth of person]]&gt;$CH$3,Table1[[#This Row],[Age]],0)</f>
        <v>0</v>
      </c>
    </row>
    <row r="72" spans="1:85" x14ac:dyDescent="0.3">
      <c r="A72">
        <f t="shared" ca="1" si="23"/>
        <v>2</v>
      </c>
      <c r="B72" t="str">
        <f t="shared" ca="1" si="24"/>
        <v>Men</v>
      </c>
      <c r="C72">
        <f t="shared" ca="1" si="25"/>
        <v>26</v>
      </c>
      <c r="D72">
        <f t="shared" ca="1" si="26"/>
        <v>4</v>
      </c>
      <c r="E72" t="str">
        <f t="shared" ca="1" si="27"/>
        <v>Teaching</v>
      </c>
      <c r="F72">
        <f t="shared" ca="1" si="28"/>
        <v>3</v>
      </c>
      <c r="G72" t="str">
        <f t="shared" ca="1" si="29"/>
        <v>Bachelors</v>
      </c>
      <c r="H72">
        <f t="shared" ca="1" si="30"/>
        <v>2</v>
      </c>
      <c r="I72">
        <f t="shared" ca="1" si="31"/>
        <v>1</v>
      </c>
      <c r="J72">
        <f t="shared" ca="1" si="32"/>
        <v>33442</v>
      </c>
      <c r="K72">
        <f t="shared" ca="1" si="33"/>
        <v>8</v>
      </c>
      <c r="L72" t="str">
        <f t="shared" ca="1" si="34"/>
        <v>Agra</v>
      </c>
      <c r="M72">
        <f t="shared" ca="1" si="35"/>
        <v>167210</v>
      </c>
      <c r="N72">
        <f t="shared" ca="1" si="36"/>
        <v>33863.492311439659</v>
      </c>
      <c r="O72">
        <f t="shared" ca="1" si="37"/>
        <v>11762.941118960138</v>
      </c>
      <c r="P72">
        <f t="shared" ca="1" si="38"/>
        <v>2838</v>
      </c>
      <c r="Q72">
        <f t="shared" ca="1" si="39"/>
        <v>64661.158327118268</v>
      </c>
      <c r="R72">
        <f t="shared" ca="1" si="40"/>
        <v>21731.99993094142</v>
      </c>
      <c r="S72">
        <f t="shared" ca="1" si="41"/>
        <v>200704.94104990156</v>
      </c>
      <c r="T72">
        <f t="shared" ca="1" si="42"/>
        <v>101362.65063855793</v>
      </c>
      <c r="U72">
        <f t="shared" ca="1" si="43"/>
        <v>99342.290411343638</v>
      </c>
      <c r="AF72" s="2">
        <f ca="1">IF(Table1[[#This Row],[Gender]]="Women",1,0)</f>
        <v>0</v>
      </c>
      <c r="AG72">
        <f ca="1">IF(Table1[[#This Row],[Gender]]="Men",1,0)</f>
        <v>1</v>
      </c>
      <c r="AI72" s="1"/>
      <c r="AK72" s="2">
        <f ca="1">IF(Table1[[#This Row],[Field of Work]]="IT",1,0)</f>
        <v>0</v>
      </c>
      <c r="AL72">
        <f ca="1">IF(Table1[[#This Row],[Field of Work]]="Agriculture",1,0)</f>
        <v>0</v>
      </c>
      <c r="AM72">
        <f ca="1">IF(Table1[[#This Row],[Field of Work]]="Construction",1,0)</f>
        <v>0</v>
      </c>
      <c r="AN72">
        <f ca="1">IF(Table1[[#This Row],[Field of Work]]="Healthcare",1,0)</f>
        <v>0</v>
      </c>
      <c r="AO72">
        <f ca="1">IF(Table1[[#This Row],[Field of Work]]="General Work",1,0)</f>
        <v>0</v>
      </c>
      <c r="AP72">
        <f ca="1">IF(Table1[[#This Row],[Field of Work]]="Teaching",1,0)</f>
        <v>1</v>
      </c>
      <c r="AV72" s="1"/>
      <c r="AX72" s="2">
        <f ca="1">Table1[[#This Row],[Car Value]]/Table1[[#This Row],[Cars]]</f>
        <v>11762.941118960138</v>
      </c>
      <c r="AY72" s="1"/>
      <c r="AZ72" s="2">
        <f ca="1">IF(Table1[[#This Row],[Value of debts ]]&gt;$BA$3,1,0)</f>
        <v>1</v>
      </c>
      <c r="BA72" s="1"/>
      <c r="BB72" s="1"/>
      <c r="BC72" s="15">
        <f ca="1">Table1[[#This Row],[Mortage Left]]/Table1[[#This Row],[Value of House]]</f>
        <v>0.20252073626840295</v>
      </c>
      <c r="BD72">
        <f t="shared" ca="1" si="44"/>
        <v>0</v>
      </c>
      <c r="BF72" s="1"/>
      <c r="BH72">
        <f ca="1">IF(Table1[[#This Row],[Area]]="Patna",Table1[[#This Row],[Income]],0)</f>
        <v>0</v>
      </c>
      <c r="BI72">
        <f ca="1">IF(Table1[[#This Row],[Area]]="Bangalore",Table1[[#This Row],[Income]],0)</f>
        <v>0</v>
      </c>
      <c r="BJ72">
        <f ca="1">IF(Table1[[#This Row],[Area]]="Lucknow",Table1[[#This Row],[Income]],0)</f>
        <v>0</v>
      </c>
      <c r="BK72">
        <f ca="1">IF(Table1[[#This Row],[Area]]="Hyderabad",Table1[[#This Row],[Income]],0)</f>
        <v>0</v>
      </c>
      <c r="BL72">
        <f ca="1">IF(Table1[[#This Row],[Area]]="Udaipur",Table1[[#This Row],[Income]],0)</f>
        <v>0</v>
      </c>
      <c r="BM72">
        <f ca="1">IF(Table1[[#This Row],[Area]]="Pune",Table1[[#This Row],[Income]],0)</f>
        <v>0</v>
      </c>
      <c r="BN72">
        <f ca="1">IF(Table1[[#This Row],[Area]]="Kolkata",Table1[[#This Row],[Income]],0)</f>
        <v>0</v>
      </c>
      <c r="BO72">
        <f ca="1">IF(Table1[[#This Row],[Area]]="Ranchi",Table1[[#This Row],[Income]],0)</f>
        <v>0</v>
      </c>
      <c r="BP72">
        <f ca="1">IF(Table1[[#This Row],[Area]]="Dhanbad",Table1[[#This Row],[Income]],0)</f>
        <v>0</v>
      </c>
      <c r="BQ72">
        <f ca="1">IF(Table1[[#This Row],[Area]]="Agra",Table1[[#This Row],[Income]],0)</f>
        <v>33442</v>
      </c>
      <c r="BR72">
        <f ca="1">IF(Table1[[#This Row],[Area]]="Mumbai",Table1[[#This Row],[Income]],0)</f>
        <v>0</v>
      </c>
      <c r="BS72">
        <f ca="1">IF(Table1[[#This Row],[Area]]="Srinagar",Table1[[#This Row],[Income]],0)</f>
        <v>0</v>
      </c>
      <c r="BT72">
        <f ca="1">IF(Table1[[#This Row],[Area]]="Delhi",Table1[[#This Row],[Income]],0)</f>
        <v>0</v>
      </c>
      <c r="BU72">
        <f ca="1">IF(Table1[[#This Row],[Area]]="Jaipur",Table1[[#This Row],[Income]],0)</f>
        <v>0</v>
      </c>
      <c r="BW72">
        <f ca="1">IF(Table1[[#This Row],[Field of Work]]="IT",Table1[[#This Row],[Income]],0)</f>
        <v>0</v>
      </c>
      <c r="BX72">
        <f ca="1">IF(Table1[[#This Row],[Field of Work]]="Healthcare",Table1[[#This Row],[Income]],0)</f>
        <v>0</v>
      </c>
      <c r="BY72">
        <f ca="1">IF(Table1[[#This Row],[Field of Work]]="Agriculture",Table1[[#This Row],[Income]],0)</f>
        <v>0</v>
      </c>
      <c r="BZ72">
        <f ca="1">IF(Table1[[#This Row],[Field of Work]]="Teaching",Table1[[#This Row],[Income]],0)</f>
        <v>33442</v>
      </c>
      <c r="CA72">
        <f ca="1">IF(Table1[[#This Row],[Field of Work]]="General Work",Table1[[#This Row],[Income]],0)</f>
        <v>0</v>
      </c>
      <c r="CB72">
        <f ca="1">IF(Table1[[#This Row],[Field of Work]]="Construction",Table1[[#This Row],[Income]],0)</f>
        <v>0</v>
      </c>
      <c r="CD72" s="2">
        <f ca="1">IF(Table1[[#This Row],[Value of debts ]]&gt;Table1[[#This Row],[Income]],1,0)</f>
        <v>1</v>
      </c>
      <c r="CE72" s="1"/>
      <c r="CG72">
        <f ca="1">IF(Table1[[#This Row],[Net worth of person]]&gt;$CH$3,Table1[[#This Row],[Age]],0)</f>
        <v>26</v>
      </c>
    </row>
    <row r="73" spans="1:85" x14ac:dyDescent="0.3">
      <c r="A73">
        <f t="shared" ca="1" si="23"/>
        <v>2</v>
      </c>
      <c r="B73" t="str">
        <f t="shared" ca="1" si="24"/>
        <v>Men</v>
      </c>
      <c r="C73">
        <f t="shared" ca="1" si="25"/>
        <v>34</v>
      </c>
      <c r="D73">
        <f t="shared" ca="1" si="26"/>
        <v>2</v>
      </c>
      <c r="E73" t="str">
        <f t="shared" ca="1" si="27"/>
        <v>Construction</v>
      </c>
      <c r="F73">
        <f t="shared" ca="1" si="28"/>
        <v>5</v>
      </c>
      <c r="G73" t="str">
        <f t="shared" ca="1" si="29"/>
        <v>Others</v>
      </c>
      <c r="H73">
        <f t="shared" ca="1" si="30"/>
        <v>4</v>
      </c>
      <c r="I73">
        <f t="shared" ca="1" si="31"/>
        <v>3</v>
      </c>
      <c r="J73">
        <f t="shared" ca="1" si="32"/>
        <v>29646</v>
      </c>
      <c r="K73">
        <f t="shared" ca="1" si="33"/>
        <v>8</v>
      </c>
      <c r="L73" t="str">
        <f t="shared" ca="1" si="34"/>
        <v>Agra</v>
      </c>
      <c r="M73">
        <f t="shared" ca="1" si="35"/>
        <v>118584</v>
      </c>
      <c r="N73">
        <f t="shared" ca="1" si="36"/>
        <v>115075.49496948071</v>
      </c>
      <c r="O73">
        <f t="shared" ca="1" si="37"/>
        <v>50232.526806142545</v>
      </c>
      <c r="P73">
        <f t="shared" ca="1" si="38"/>
        <v>30747</v>
      </c>
      <c r="Q73">
        <f t="shared" ca="1" si="39"/>
        <v>37236.063657757149</v>
      </c>
      <c r="R73">
        <f t="shared" ca="1" si="40"/>
        <v>35855.035580512056</v>
      </c>
      <c r="S73">
        <f t="shared" ca="1" si="41"/>
        <v>204671.56238665458</v>
      </c>
      <c r="T73">
        <f t="shared" ca="1" si="42"/>
        <v>183058.55862723789</v>
      </c>
      <c r="U73">
        <f t="shared" ca="1" si="43"/>
        <v>21613.003759416693</v>
      </c>
      <c r="AF73" s="2">
        <f ca="1">IF(Table1[[#This Row],[Gender]]="Women",1,0)</f>
        <v>0</v>
      </c>
      <c r="AG73">
        <f ca="1">IF(Table1[[#This Row],[Gender]]="Men",1,0)</f>
        <v>1</v>
      </c>
      <c r="AI73" s="1"/>
      <c r="AK73" s="2">
        <f ca="1">IF(Table1[[#This Row],[Field of Work]]="IT",1,0)</f>
        <v>0</v>
      </c>
      <c r="AL73">
        <f ca="1">IF(Table1[[#This Row],[Field of Work]]="Agriculture",1,0)</f>
        <v>0</v>
      </c>
      <c r="AM73">
        <f ca="1">IF(Table1[[#This Row],[Field of Work]]="Construction",1,0)</f>
        <v>1</v>
      </c>
      <c r="AN73">
        <f ca="1">IF(Table1[[#This Row],[Field of Work]]="Healthcare",1,0)</f>
        <v>0</v>
      </c>
      <c r="AO73">
        <f ca="1">IF(Table1[[#This Row],[Field of Work]]="General Work",1,0)</f>
        <v>0</v>
      </c>
      <c r="AP73">
        <f ca="1">IF(Table1[[#This Row],[Field of Work]]="Teaching",1,0)</f>
        <v>0</v>
      </c>
      <c r="AV73" s="1"/>
      <c r="AX73" s="2">
        <f ca="1">Table1[[#This Row],[Car Value]]/Table1[[#This Row],[Cars]]</f>
        <v>16744.175602047515</v>
      </c>
      <c r="AY73" s="1"/>
      <c r="AZ73" s="2">
        <f ca="1">IF(Table1[[#This Row],[Value of debts ]]&gt;$BA$3,1,0)</f>
        <v>1</v>
      </c>
      <c r="BA73" s="1"/>
      <c r="BB73" s="1"/>
      <c r="BC73" s="15">
        <f ca="1">Table1[[#This Row],[Mortage Left]]/Table1[[#This Row],[Value of House]]</f>
        <v>0.97041333543716446</v>
      </c>
      <c r="BD73">
        <f t="shared" ca="1" si="44"/>
        <v>0</v>
      </c>
      <c r="BF73" s="1"/>
      <c r="BH73">
        <f ca="1">IF(Table1[[#This Row],[Area]]="Patna",Table1[[#This Row],[Income]],0)</f>
        <v>0</v>
      </c>
      <c r="BI73">
        <f ca="1">IF(Table1[[#This Row],[Area]]="Bangalore",Table1[[#This Row],[Income]],0)</f>
        <v>0</v>
      </c>
      <c r="BJ73">
        <f ca="1">IF(Table1[[#This Row],[Area]]="Lucknow",Table1[[#This Row],[Income]],0)</f>
        <v>0</v>
      </c>
      <c r="BK73">
        <f ca="1">IF(Table1[[#This Row],[Area]]="Hyderabad",Table1[[#This Row],[Income]],0)</f>
        <v>0</v>
      </c>
      <c r="BL73">
        <f ca="1">IF(Table1[[#This Row],[Area]]="Udaipur",Table1[[#This Row],[Income]],0)</f>
        <v>0</v>
      </c>
      <c r="BM73">
        <f ca="1">IF(Table1[[#This Row],[Area]]="Pune",Table1[[#This Row],[Income]],0)</f>
        <v>0</v>
      </c>
      <c r="BN73">
        <f ca="1">IF(Table1[[#This Row],[Area]]="Kolkata",Table1[[#This Row],[Income]],0)</f>
        <v>0</v>
      </c>
      <c r="BO73">
        <f ca="1">IF(Table1[[#This Row],[Area]]="Ranchi",Table1[[#This Row],[Income]],0)</f>
        <v>0</v>
      </c>
      <c r="BP73">
        <f ca="1">IF(Table1[[#This Row],[Area]]="Dhanbad",Table1[[#This Row],[Income]],0)</f>
        <v>0</v>
      </c>
      <c r="BQ73">
        <f ca="1">IF(Table1[[#This Row],[Area]]="Agra",Table1[[#This Row],[Income]],0)</f>
        <v>29646</v>
      </c>
      <c r="BR73">
        <f ca="1">IF(Table1[[#This Row],[Area]]="Mumbai",Table1[[#This Row],[Income]],0)</f>
        <v>0</v>
      </c>
      <c r="BS73">
        <f ca="1">IF(Table1[[#This Row],[Area]]="Srinagar",Table1[[#This Row],[Income]],0)</f>
        <v>0</v>
      </c>
      <c r="BT73">
        <f ca="1">IF(Table1[[#This Row],[Area]]="Delhi",Table1[[#This Row],[Income]],0)</f>
        <v>0</v>
      </c>
      <c r="BU73">
        <f ca="1">IF(Table1[[#This Row],[Area]]="Jaipur",Table1[[#This Row],[Income]],0)</f>
        <v>0</v>
      </c>
      <c r="BW73">
        <f ca="1">IF(Table1[[#This Row],[Field of Work]]="IT",Table1[[#This Row],[Income]],0)</f>
        <v>0</v>
      </c>
      <c r="BX73">
        <f ca="1">IF(Table1[[#This Row],[Field of Work]]="Healthcare",Table1[[#This Row],[Income]],0)</f>
        <v>0</v>
      </c>
      <c r="BY73">
        <f ca="1">IF(Table1[[#This Row],[Field of Work]]="Agriculture",Table1[[#This Row],[Income]],0)</f>
        <v>0</v>
      </c>
      <c r="BZ73">
        <f ca="1">IF(Table1[[#This Row],[Field of Work]]="Teaching",Table1[[#This Row],[Income]],0)</f>
        <v>0</v>
      </c>
      <c r="CA73">
        <f ca="1">IF(Table1[[#This Row],[Field of Work]]="General Work",Table1[[#This Row],[Income]],0)</f>
        <v>0</v>
      </c>
      <c r="CB73">
        <f ca="1">IF(Table1[[#This Row],[Field of Work]]="Construction",Table1[[#This Row],[Income]],0)</f>
        <v>29646</v>
      </c>
      <c r="CD73" s="2">
        <f ca="1">IF(Table1[[#This Row],[Value of debts ]]&gt;Table1[[#This Row],[Income]],1,0)</f>
        <v>1</v>
      </c>
      <c r="CE73" s="1"/>
      <c r="CG73">
        <f ca="1">IF(Table1[[#This Row],[Net worth of person]]&gt;$CH$3,Table1[[#This Row],[Age]],0)</f>
        <v>0</v>
      </c>
    </row>
    <row r="74" spans="1:85" x14ac:dyDescent="0.3">
      <c r="A74">
        <f t="shared" ca="1" si="23"/>
        <v>2</v>
      </c>
      <c r="B74" t="str">
        <f t="shared" ca="1" si="24"/>
        <v>Men</v>
      </c>
      <c r="C74">
        <f t="shared" ca="1" si="25"/>
        <v>21</v>
      </c>
      <c r="D74">
        <f t="shared" ca="1" si="26"/>
        <v>3</v>
      </c>
      <c r="E74" t="str">
        <f t="shared" ca="1" si="27"/>
        <v>Healthcare</v>
      </c>
      <c r="F74">
        <f t="shared" ca="1" si="28"/>
        <v>4</v>
      </c>
      <c r="G74" t="str">
        <f t="shared" ca="1" si="29"/>
        <v>Masters</v>
      </c>
      <c r="H74">
        <f t="shared" ca="1" si="30"/>
        <v>0</v>
      </c>
      <c r="I74">
        <f t="shared" ca="1" si="31"/>
        <v>1</v>
      </c>
      <c r="J74">
        <f t="shared" ca="1" si="32"/>
        <v>78156</v>
      </c>
      <c r="K74">
        <f t="shared" ca="1" si="33"/>
        <v>8</v>
      </c>
      <c r="L74" t="str">
        <f t="shared" ca="1" si="34"/>
        <v>Agra</v>
      </c>
      <c r="M74">
        <f t="shared" ca="1" si="35"/>
        <v>234468</v>
      </c>
      <c r="N74">
        <f t="shared" ca="1" si="36"/>
        <v>122273.66637393621</v>
      </c>
      <c r="O74">
        <f t="shared" ca="1" si="37"/>
        <v>53018.526996030712</v>
      </c>
      <c r="P74">
        <f t="shared" ca="1" si="38"/>
        <v>26421</v>
      </c>
      <c r="Q74">
        <f t="shared" ca="1" si="39"/>
        <v>120403.53933391263</v>
      </c>
      <c r="R74">
        <f t="shared" ca="1" si="40"/>
        <v>50840.689211896679</v>
      </c>
      <c r="S74">
        <f t="shared" ca="1" si="41"/>
        <v>338327.21620792738</v>
      </c>
      <c r="T74">
        <f t="shared" ca="1" si="42"/>
        <v>269098.20570784889</v>
      </c>
      <c r="U74">
        <f t="shared" ca="1" si="43"/>
        <v>69229.010500078497</v>
      </c>
      <c r="AF74" s="2">
        <f ca="1">IF(Table1[[#This Row],[Gender]]="Women",1,0)</f>
        <v>0</v>
      </c>
      <c r="AG74">
        <f ca="1">IF(Table1[[#This Row],[Gender]]="Men",1,0)</f>
        <v>1</v>
      </c>
      <c r="AI74" s="1"/>
      <c r="AK74" s="2">
        <f ca="1">IF(Table1[[#This Row],[Field of Work]]="IT",1,0)</f>
        <v>0</v>
      </c>
      <c r="AL74">
        <f ca="1">IF(Table1[[#This Row],[Field of Work]]="Agriculture",1,0)</f>
        <v>0</v>
      </c>
      <c r="AM74">
        <f ca="1">IF(Table1[[#This Row],[Field of Work]]="Construction",1,0)</f>
        <v>0</v>
      </c>
      <c r="AN74">
        <f ca="1">IF(Table1[[#This Row],[Field of Work]]="Healthcare",1,0)</f>
        <v>1</v>
      </c>
      <c r="AO74">
        <f ca="1">IF(Table1[[#This Row],[Field of Work]]="General Work",1,0)</f>
        <v>0</v>
      </c>
      <c r="AP74">
        <f ca="1">IF(Table1[[#This Row],[Field of Work]]="Teaching",1,0)</f>
        <v>0</v>
      </c>
      <c r="AV74" s="1"/>
      <c r="AX74" s="2">
        <f ca="1">Table1[[#This Row],[Car Value]]/Table1[[#This Row],[Cars]]</f>
        <v>53018.526996030712</v>
      </c>
      <c r="AY74" s="1"/>
      <c r="AZ74" s="2">
        <f ca="1">IF(Table1[[#This Row],[Value of debts ]]&gt;$BA$3,1,0)</f>
        <v>1</v>
      </c>
      <c r="BA74" s="1"/>
      <c r="BB74" s="1"/>
      <c r="BC74" s="15">
        <f ca="1">Table1[[#This Row],[Mortage Left]]/Table1[[#This Row],[Value of House]]</f>
        <v>0.52149404769067087</v>
      </c>
      <c r="BD74">
        <f t="shared" ca="1" si="44"/>
        <v>0</v>
      </c>
      <c r="BF74" s="1"/>
      <c r="BH74">
        <f ca="1">IF(Table1[[#This Row],[Area]]="Patna",Table1[[#This Row],[Income]],0)</f>
        <v>0</v>
      </c>
      <c r="BI74">
        <f ca="1">IF(Table1[[#This Row],[Area]]="Bangalore",Table1[[#This Row],[Income]],0)</f>
        <v>0</v>
      </c>
      <c r="BJ74">
        <f ca="1">IF(Table1[[#This Row],[Area]]="Lucknow",Table1[[#This Row],[Income]],0)</f>
        <v>0</v>
      </c>
      <c r="BK74">
        <f ca="1">IF(Table1[[#This Row],[Area]]="Hyderabad",Table1[[#This Row],[Income]],0)</f>
        <v>0</v>
      </c>
      <c r="BL74">
        <f ca="1">IF(Table1[[#This Row],[Area]]="Udaipur",Table1[[#This Row],[Income]],0)</f>
        <v>0</v>
      </c>
      <c r="BM74">
        <f ca="1">IF(Table1[[#This Row],[Area]]="Pune",Table1[[#This Row],[Income]],0)</f>
        <v>0</v>
      </c>
      <c r="BN74">
        <f ca="1">IF(Table1[[#This Row],[Area]]="Kolkata",Table1[[#This Row],[Income]],0)</f>
        <v>0</v>
      </c>
      <c r="BO74">
        <f ca="1">IF(Table1[[#This Row],[Area]]="Ranchi",Table1[[#This Row],[Income]],0)</f>
        <v>0</v>
      </c>
      <c r="BP74">
        <f ca="1">IF(Table1[[#This Row],[Area]]="Dhanbad",Table1[[#This Row],[Income]],0)</f>
        <v>0</v>
      </c>
      <c r="BQ74">
        <f ca="1">IF(Table1[[#This Row],[Area]]="Agra",Table1[[#This Row],[Income]],0)</f>
        <v>78156</v>
      </c>
      <c r="BR74">
        <f ca="1">IF(Table1[[#This Row],[Area]]="Mumbai",Table1[[#This Row],[Income]],0)</f>
        <v>0</v>
      </c>
      <c r="BS74">
        <f ca="1">IF(Table1[[#This Row],[Area]]="Srinagar",Table1[[#This Row],[Income]],0)</f>
        <v>0</v>
      </c>
      <c r="BT74">
        <f ca="1">IF(Table1[[#This Row],[Area]]="Delhi",Table1[[#This Row],[Income]],0)</f>
        <v>0</v>
      </c>
      <c r="BU74">
        <f ca="1">IF(Table1[[#This Row],[Area]]="Jaipur",Table1[[#This Row],[Income]],0)</f>
        <v>0</v>
      </c>
      <c r="BW74">
        <f ca="1">IF(Table1[[#This Row],[Field of Work]]="IT",Table1[[#This Row],[Income]],0)</f>
        <v>0</v>
      </c>
      <c r="BX74">
        <f ca="1">IF(Table1[[#This Row],[Field of Work]]="Healthcare",Table1[[#This Row],[Income]],0)</f>
        <v>78156</v>
      </c>
      <c r="BY74">
        <f ca="1">IF(Table1[[#This Row],[Field of Work]]="Agriculture",Table1[[#This Row],[Income]],0)</f>
        <v>0</v>
      </c>
      <c r="BZ74">
        <f ca="1">IF(Table1[[#This Row],[Field of Work]]="Teaching",Table1[[#This Row],[Income]],0)</f>
        <v>0</v>
      </c>
      <c r="CA74">
        <f ca="1">IF(Table1[[#This Row],[Field of Work]]="General Work",Table1[[#This Row],[Income]],0)</f>
        <v>0</v>
      </c>
      <c r="CB74">
        <f ca="1">IF(Table1[[#This Row],[Field of Work]]="Construction",Table1[[#This Row],[Income]],0)</f>
        <v>0</v>
      </c>
      <c r="CD74" s="2">
        <f ca="1">IF(Table1[[#This Row],[Value of debts ]]&gt;Table1[[#This Row],[Income]],1,0)</f>
        <v>1</v>
      </c>
      <c r="CE74" s="1"/>
      <c r="CG74">
        <f ca="1">IF(Table1[[#This Row],[Net worth of person]]&gt;$CH$3,Table1[[#This Row],[Age]],0)</f>
        <v>21</v>
      </c>
    </row>
    <row r="75" spans="1:85" x14ac:dyDescent="0.3">
      <c r="A75">
        <f t="shared" ca="1" si="23"/>
        <v>2</v>
      </c>
      <c r="B75" t="str">
        <f t="shared" ca="1" si="24"/>
        <v>Men</v>
      </c>
      <c r="C75">
        <f t="shared" ca="1" si="25"/>
        <v>36</v>
      </c>
      <c r="D75">
        <f t="shared" ca="1" si="26"/>
        <v>5</v>
      </c>
      <c r="E75" t="str">
        <f t="shared" ca="1" si="27"/>
        <v>Agriculture</v>
      </c>
      <c r="F75">
        <f t="shared" ca="1" si="28"/>
        <v>4</v>
      </c>
      <c r="G75" t="str">
        <f t="shared" ca="1" si="29"/>
        <v>Masters</v>
      </c>
      <c r="H75">
        <f t="shared" ca="1" si="30"/>
        <v>1</v>
      </c>
      <c r="I75">
        <f t="shared" ca="1" si="31"/>
        <v>3</v>
      </c>
      <c r="J75">
        <f t="shared" ca="1" si="32"/>
        <v>78443</v>
      </c>
      <c r="K75">
        <f t="shared" ca="1" si="33"/>
        <v>12</v>
      </c>
      <c r="L75" t="str">
        <f t="shared" ca="1" si="34"/>
        <v>Srinagar</v>
      </c>
      <c r="M75">
        <f t="shared" ca="1" si="35"/>
        <v>470658</v>
      </c>
      <c r="N75">
        <f t="shared" ca="1" si="36"/>
        <v>332778.59854477021</v>
      </c>
      <c r="O75">
        <f t="shared" ca="1" si="37"/>
        <v>234836.56781413249</v>
      </c>
      <c r="P75">
        <f t="shared" ca="1" si="38"/>
        <v>156148</v>
      </c>
      <c r="Q75">
        <f t="shared" ca="1" si="39"/>
        <v>43311.089358396152</v>
      </c>
      <c r="R75">
        <f t="shared" ca="1" si="40"/>
        <v>65021.623601376145</v>
      </c>
      <c r="S75">
        <f t="shared" ca="1" si="41"/>
        <v>770516.19141550863</v>
      </c>
      <c r="T75">
        <f t="shared" ca="1" si="42"/>
        <v>532237.6879031664</v>
      </c>
      <c r="U75">
        <f t="shared" ca="1" si="43"/>
        <v>238278.50351234223</v>
      </c>
      <c r="AF75" s="2">
        <f ca="1">IF(Table1[[#This Row],[Gender]]="Women",1,0)</f>
        <v>0</v>
      </c>
      <c r="AG75">
        <f ca="1">IF(Table1[[#This Row],[Gender]]="Men",1,0)</f>
        <v>1</v>
      </c>
      <c r="AI75" s="1"/>
      <c r="AK75" s="2">
        <f ca="1">IF(Table1[[#This Row],[Field of Work]]="IT",1,0)</f>
        <v>0</v>
      </c>
      <c r="AL75">
        <f ca="1">IF(Table1[[#This Row],[Field of Work]]="Agriculture",1,0)</f>
        <v>1</v>
      </c>
      <c r="AM75">
        <f ca="1">IF(Table1[[#This Row],[Field of Work]]="Construction",1,0)</f>
        <v>0</v>
      </c>
      <c r="AN75">
        <f ca="1">IF(Table1[[#This Row],[Field of Work]]="Healthcare",1,0)</f>
        <v>0</v>
      </c>
      <c r="AO75">
        <f ca="1">IF(Table1[[#This Row],[Field of Work]]="General Work",1,0)</f>
        <v>0</v>
      </c>
      <c r="AP75">
        <f ca="1">IF(Table1[[#This Row],[Field of Work]]="Teaching",1,0)</f>
        <v>0</v>
      </c>
      <c r="AV75" s="1"/>
      <c r="AX75" s="2">
        <f ca="1">Table1[[#This Row],[Car Value]]/Table1[[#This Row],[Cars]]</f>
        <v>78278.855938044158</v>
      </c>
      <c r="AY75" s="1"/>
      <c r="AZ75" s="2">
        <f ca="1">IF(Table1[[#This Row],[Value of debts ]]&gt;$BA$3,1,0)</f>
        <v>1</v>
      </c>
      <c r="BA75" s="1"/>
      <c r="BB75" s="1"/>
      <c r="BC75" s="15">
        <f ca="1">Table1[[#This Row],[Mortage Left]]/Table1[[#This Row],[Value of House]]</f>
        <v>0.70704970178934645</v>
      </c>
      <c r="BD75">
        <f t="shared" ca="1" si="44"/>
        <v>0</v>
      </c>
      <c r="BF75" s="1"/>
      <c r="BH75">
        <f ca="1">IF(Table1[[#This Row],[Area]]="Patna",Table1[[#This Row],[Income]],0)</f>
        <v>0</v>
      </c>
      <c r="BI75">
        <f ca="1">IF(Table1[[#This Row],[Area]]="Bangalore",Table1[[#This Row],[Income]],0)</f>
        <v>0</v>
      </c>
      <c r="BJ75">
        <f ca="1">IF(Table1[[#This Row],[Area]]="Lucknow",Table1[[#This Row],[Income]],0)</f>
        <v>0</v>
      </c>
      <c r="BK75">
        <f ca="1">IF(Table1[[#This Row],[Area]]="Hyderabad",Table1[[#This Row],[Income]],0)</f>
        <v>0</v>
      </c>
      <c r="BL75">
        <f ca="1">IF(Table1[[#This Row],[Area]]="Udaipur",Table1[[#This Row],[Income]],0)</f>
        <v>0</v>
      </c>
      <c r="BM75">
        <f ca="1">IF(Table1[[#This Row],[Area]]="Pune",Table1[[#This Row],[Income]],0)</f>
        <v>0</v>
      </c>
      <c r="BN75">
        <f ca="1">IF(Table1[[#This Row],[Area]]="Kolkata",Table1[[#This Row],[Income]],0)</f>
        <v>0</v>
      </c>
      <c r="BO75">
        <f ca="1">IF(Table1[[#This Row],[Area]]="Ranchi",Table1[[#This Row],[Income]],0)</f>
        <v>0</v>
      </c>
      <c r="BP75">
        <f ca="1">IF(Table1[[#This Row],[Area]]="Dhanbad",Table1[[#This Row],[Income]],0)</f>
        <v>0</v>
      </c>
      <c r="BQ75">
        <f ca="1">IF(Table1[[#This Row],[Area]]="Agra",Table1[[#This Row],[Income]],0)</f>
        <v>0</v>
      </c>
      <c r="BR75">
        <f ca="1">IF(Table1[[#This Row],[Area]]="Mumbai",Table1[[#This Row],[Income]],0)</f>
        <v>0</v>
      </c>
      <c r="BS75">
        <f ca="1">IF(Table1[[#This Row],[Area]]="Srinagar",Table1[[#This Row],[Income]],0)</f>
        <v>78443</v>
      </c>
      <c r="BT75">
        <f ca="1">IF(Table1[[#This Row],[Area]]="Delhi",Table1[[#This Row],[Income]],0)</f>
        <v>0</v>
      </c>
      <c r="BU75">
        <f ca="1">IF(Table1[[#This Row],[Area]]="Jaipur",Table1[[#This Row],[Income]],0)</f>
        <v>0</v>
      </c>
      <c r="BW75">
        <f ca="1">IF(Table1[[#This Row],[Field of Work]]="IT",Table1[[#This Row],[Income]],0)</f>
        <v>0</v>
      </c>
      <c r="BX75">
        <f ca="1">IF(Table1[[#This Row],[Field of Work]]="Healthcare",Table1[[#This Row],[Income]],0)</f>
        <v>0</v>
      </c>
      <c r="BY75">
        <f ca="1">IF(Table1[[#This Row],[Field of Work]]="Agriculture",Table1[[#This Row],[Income]],0)</f>
        <v>78443</v>
      </c>
      <c r="BZ75">
        <f ca="1">IF(Table1[[#This Row],[Field of Work]]="Teaching",Table1[[#This Row],[Income]],0)</f>
        <v>0</v>
      </c>
      <c r="CA75">
        <f ca="1">IF(Table1[[#This Row],[Field of Work]]="General Work",Table1[[#This Row],[Income]],0)</f>
        <v>0</v>
      </c>
      <c r="CB75">
        <f ca="1">IF(Table1[[#This Row],[Field of Work]]="Construction",Table1[[#This Row],[Income]],0)</f>
        <v>0</v>
      </c>
      <c r="CD75" s="2">
        <f ca="1">IF(Table1[[#This Row],[Value of debts ]]&gt;Table1[[#This Row],[Income]],1,0)</f>
        <v>1</v>
      </c>
      <c r="CE75" s="1"/>
      <c r="CG75">
        <f ca="1">IF(Table1[[#This Row],[Net worth of person]]&gt;$CH$3,Table1[[#This Row],[Age]],0)</f>
        <v>36</v>
      </c>
    </row>
    <row r="76" spans="1:85" x14ac:dyDescent="0.3">
      <c r="A76">
        <f t="shared" ca="1" si="23"/>
        <v>1</v>
      </c>
      <c r="B76" t="str">
        <f t="shared" ca="1" si="24"/>
        <v>Women</v>
      </c>
      <c r="C76">
        <f t="shared" ca="1" si="25"/>
        <v>22</v>
      </c>
      <c r="D76">
        <f t="shared" ca="1" si="26"/>
        <v>6</v>
      </c>
      <c r="E76" t="str">
        <f t="shared" ca="1" si="27"/>
        <v>General Work</v>
      </c>
      <c r="F76">
        <f t="shared" ca="1" si="28"/>
        <v>3</v>
      </c>
      <c r="G76" t="str">
        <f t="shared" ca="1" si="29"/>
        <v>Bachelors</v>
      </c>
      <c r="H76">
        <f t="shared" ca="1" si="30"/>
        <v>2</v>
      </c>
      <c r="I76">
        <f t="shared" ca="1" si="31"/>
        <v>3</v>
      </c>
      <c r="J76">
        <f t="shared" ca="1" si="32"/>
        <v>45161</v>
      </c>
      <c r="K76">
        <f t="shared" ca="1" si="33"/>
        <v>9</v>
      </c>
      <c r="L76" t="str">
        <f t="shared" ca="1" si="34"/>
        <v>Pune</v>
      </c>
      <c r="M76">
        <f t="shared" ca="1" si="35"/>
        <v>180644</v>
      </c>
      <c r="N76">
        <f t="shared" ca="1" si="36"/>
        <v>71806.277664009438</v>
      </c>
      <c r="O76">
        <f t="shared" ca="1" si="37"/>
        <v>5932.9015707539738</v>
      </c>
      <c r="P76">
        <f t="shared" ca="1" si="38"/>
        <v>191</v>
      </c>
      <c r="Q76">
        <f t="shared" ca="1" si="39"/>
        <v>25031.076736943483</v>
      </c>
      <c r="R76">
        <f t="shared" ca="1" si="40"/>
        <v>10920.020800113971</v>
      </c>
      <c r="S76">
        <f t="shared" ca="1" si="41"/>
        <v>197496.92237086795</v>
      </c>
      <c r="T76">
        <f t="shared" ca="1" si="42"/>
        <v>97028.354400952929</v>
      </c>
      <c r="U76">
        <f t="shared" ca="1" si="43"/>
        <v>100468.56796991502</v>
      </c>
      <c r="AF76" s="2">
        <f ca="1">IF(Table1[[#This Row],[Gender]]="Women",1,0)</f>
        <v>1</v>
      </c>
      <c r="AG76">
        <f ca="1">IF(Table1[[#This Row],[Gender]]="Men",1,0)</f>
        <v>0</v>
      </c>
      <c r="AI76" s="1"/>
      <c r="AK76" s="2">
        <f ca="1">IF(Table1[[#This Row],[Field of Work]]="IT",1,0)</f>
        <v>0</v>
      </c>
      <c r="AL76">
        <f ca="1">IF(Table1[[#This Row],[Field of Work]]="Agriculture",1,0)</f>
        <v>0</v>
      </c>
      <c r="AM76">
        <f ca="1">IF(Table1[[#This Row],[Field of Work]]="Construction",1,0)</f>
        <v>0</v>
      </c>
      <c r="AN76">
        <f ca="1">IF(Table1[[#This Row],[Field of Work]]="Healthcare",1,0)</f>
        <v>0</v>
      </c>
      <c r="AO76">
        <f ca="1">IF(Table1[[#This Row],[Field of Work]]="General Work",1,0)</f>
        <v>1</v>
      </c>
      <c r="AP76">
        <f ca="1">IF(Table1[[#This Row],[Field of Work]]="Teaching",1,0)</f>
        <v>0</v>
      </c>
      <c r="AV76" s="1"/>
      <c r="AX76" s="2">
        <f ca="1">Table1[[#This Row],[Car Value]]/Table1[[#This Row],[Cars]]</f>
        <v>1977.6338569179914</v>
      </c>
      <c r="AY76" s="1"/>
      <c r="AZ76" s="2">
        <f ca="1">IF(Table1[[#This Row],[Value of debts ]]&gt;$BA$3,1,0)</f>
        <v>1</v>
      </c>
      <c r="BA76" s="1"/>
      <c r="BB76" s="1"/>
      <c r="BC76" s="15">
        <f ca="1">Table1[[#This Row],[Mortage Left]]/Table1[[#This Row],[Value of House]]</f>
        <v>0.39750159243600364</v>
      </c>
      <c r="BD76">
        <f t="shared" ca="1" si="44"/>
        <v>0</v>
      </c>
      <c r="BF76" s="1"/>
      <c r="BH76">
        <f ca="1">IF(Table1[[#This Row],[Area]]="Patna",Table1[[#This Row],[Income]],0)</f>
        <v>0</v>
      </c>
      <c r="BI76">
        <f ca="1">IF(Table1[[#This Row],[Area]]="Bangalore",Table1[[#This Row],[Income]],0)</f>
        <v>0</v>
      </c>
      <c r="BJ76">
        <f ca="1">IF(Table1[[#This Row],[Area]]="Lucknow",Table1[[#This Row],[Income]],0)</f>
        <v>0</v>
      </c>
      <c r="BK76">
        <f ca="1">IF(Table1[[#This Row],[Area]]="Hyderabad",Table1[[#This Row],[Income]],0)</f>
        <v>0</v>
      </c>
      <c r="BL76">
        <f ca="1">IF(Table1[[#This Row],[Area]]="Udaipur",Table1[[#This Row],[Income]],0)</f>
        <v>0</v>
      </c>
      <c r="BM76">
        <f ca="1">IF(Table1[[#This Row],[Area]]="Pune",Table1[[#This Row],[Income]],0)</f>
        <v>45161</v>
      </c>
      <c r="BN76">
        <f ca="1">IF(Table1[[#This Row],[Area]]="Kolkata",Table1[[#This Row],[Income]],0)</f>
        <v>0</v>
      </c>
      <c r="BO76">
        <f ca="1">IF(Table1[[#This Row],[Area]]="Ranchi",Table1[[#This Row],[Income]],0)</f>
        <v>0</v>
      </c>
      <c r="BP76">
        <f ca="1">IF(Table1[[#This Row],[Area]]="Dhanbad",Table1[[#This Row],[Income]],0)</f>
        <v>0</v>
      </c>
      <c r="BQ76">
        <f ca="1">IF(Table1[[#This Row],[Area]]="Agra",Table1[[#This Row],[Income]],0)</f>
        <v>0</v>
      </c>
      <c r="BR76">
        <f ca="1">IF(Table1[[#This Row],[Area]]="Mumbai",Table1[[#This Row],[Income]],0)</f>
        <v>0</v>
      </c>
      <c r="BS76">
        <f ca="1">IF(Table1[[#This Row],[Area]]="Srinagar",Table1[[#This Row],[Income]],0)</f>
        <v>0</v>
      </c>
      <c r="BT76">
        <f ca="1">IF(Table1[[#This Row],[Area]]="Delhi",Table1[[#This Row],[Income]],0)</f>
        <v>0</v>
      </c>
      <c r="BU76">
        <f ca="1">IF(Table1[[#This Row],[Area]]="Jaipur",Table1[[#This Row],[Income]],0)</f>
        <v>0</v>
      </c>
      <c r="BW76">
        <f ca="1">IF(Table1[[#This Row],[Field of Work]]="IT",Table1[[#This Row],[Income]],0)</f>
        <v>0</v>
      </c>
      <c r="BX76">
        <f ca="1">IF(Table1[[#This Row],[Field of Work]]="Healthcare",Table1[[#This Row],[Income]],0)</f>
        <v>0</v>
      </c>
      <c r="BY76">
        <f ca="1">IF(Table1[[#This Row],[Field of Work]]="Agriculture",Table1[[#This Row],[Income]],0)</f>
        <v>0</v>
      </c>
      <c r="BZ76">
        <f ca="1">IF(Table1[[#This Row],[Field of Work]]="Teaching",Table1[[#This Row],[Income]],0)</f>
        <v>0</v>
      </c>
      <c r="CA76">
        <f ca="1">IF(Table1[[#This Row],[Field of Work]]="General Work",Table1[[#This Row],[Income]],0)</f>
        <v>45161</v>
      </c>
      <c r="CB76">
        <f ca="1">IF(Table1[[#This Row],[Field of Work]]="Construction",Table1[[#This Row],[Income]],0)</f>
        <v>0</v>
      </c>
      <c r="CD76" s="2">
        <f ca="1">IF(Table1[[#This Row],[Value of debts ]]&gt;Table1[[#This Row],[Income]],1,0)</f>
        <v>1</v>
      </c>
      <c r="CE76" s="1"/>
      <c r="CG76">
        <f ca="1">IF(Table1[[#This Row],[Net worth of person]]&gt;$CH$3,Table1[[#This Row],[Age]],0)</f>
        <v>22</v>
      </c>
    </row>
    <row r="77" spans="1:85" x14ac:dyDescent="0.3">
      <c r="A77">
        <f t="shared" ca="1" si="23"/>
        <v>1</v>
      </c>
      <c r="B77" t="str">
        <f t="shared" ca="1" si="24"/>
        <v>Women</v>
      </c>
      <c r="C77">
        <f t="shared" ca="1" si="25"/>
        <v>35</v>
      </c>
      <c r="D77">
        <f t="shared" ca="1" si="26"/>
        <v>3</v>
      </c>
      <c r="E77" t="str">
        <f t="shared" ca="1" si="27"/>
        <v>Healthcare</v>
      </c>
      <c r="F77">
        <f t="shared" ca="1" si="28"/>
        <v>2</v>
      </c>
      <c r="G77" t="str">
        <f t="shared" ca="1" si="29"/>
        <v>12th</v>
      </c>
      <c r="H77">
        <f t="shared" ca="1" si="30"/>
        <v>3</v>
      </c>
      <c r="I77">
        <f t="shared" ca="1" si="31"/>
        <v>3</v>
      </c>
      <c r="J77">
        <f t="shared" ca="1" si="32"/>
        <v>69617</v>
      </c>
      <c r="K77">
        <f t="shared" ca="1" si="33"/>
        <v>1</v>
      </c>
      <c r="L77" t="str">
        <f t="shared" ca="1" si="34"/>
        <v>Patna</v>
      </c>
      <c r="M77">
        <f t="shared" ca="1" si="35"/>
        <v>417702</v>
      </c>
      <c r="N77">
        <f t="shared" ca="1" si="36"/>
        <v>378833.69076787896</v>
      </c>
      <c r="O77">
        <f t="shared" ca="1" si="37"/>
        <v>5943.9453623447007</v>
      </c>
      <c r="P77">
        <f t="shared" ca="1" si="38"/>
        <v>3819</v>
      </c>
      <c r="Q77">
        <f t="shared" ca="1" si="39"/>
        <v>84205.352522751215</v>
      </c>
      <c r="R77">
        <f t="shared" ca="1" si="40"/>
        <v>30407.466917534242</v>
      </c>
      <c r="S77">
        <f t="shared" ca="1" si="41"/>
        <v>454053.41227987892</v>
      </c>
      <c r="T77">
        <f t="shared" ca="1" si="42"/>
        <v>466858.04329063016</v>
      </c>
      <c r="U77">
        <f t="shared" ca="1" si="43"/>
        <v>-12804.63101075124</v>
      </c>
      <c r="AF77" s="2">
        <f ca="1">IF(Table1[[#This Row],[Gender]]="Women",1,0)</f>
        <v>1</v>
      </c>
      <c r="AG77">
        <f ca="1">IF(Table1[[#This Row],[Gender]]="Men",1,0)</f>
        <v>0</v>
      </c>
      <c r="AI77" s="1"/>
      <c r="AK77" s="2">
        <f ca="1">IF(Table1[[#This Row],[Field of Work]]="IT",1,0)</f>
        <v>0</v>
      </c>
      <c r="AL77">
        <f ca="1">IF(Table1[[#This Row],[Field of Work]]="Agriculture",1,0)</f>
        <v>0</v>
      </c>
      <c r="AM77">
        <f ca="1">IF(Table1[[#This Row],[Field of Work]]="Construction",1,0)</f>
        <v>0</v>
      </c>
      <c r="AN77">
        <f ca="1">IF(Table1[[#This Row],[Field of Work]]="Healthcare",1,0)</f>
        <v>1</v>
      </c>
      <c r="AO77">
        <f ca="1">IF(Table1[[#This Row],[Field of Work]]="General Work",1,0)</f>
        <v>0</v>
      </c>
      <c r="AP77">
        <f ca="1">IF(Table1[[#This Row],[Field of Work]]="Teaching",1,0)</f>
        <v>0</v>
      </c>
      <c r="AV77" s="1"/>
      <c r="AX77" s="2">
        <f ca="1">Table1[[#This Row],[Car Value]]/Table1[[#This Row],[Cars]]</f>
        <v>1981.315120781567</v>
      </c>
      <c r="AY77" s="1"/>
      <c r="AZ77" s="2">
        <f ca="1">IF(Table1[[#This Row],[Value of debts ]]&gt;$BA$3,1,0)</f>
        <v>1</v>
      </c>
      <c r="BA77" s="1"/>
      <c r="BB77" s="1"/>
      <c r="BC77" s="15">
        <f ca="1">Table1[[#This Row],[Mortage Left]]/Table1[[#This Row],[Value of House]]</f>
        <v>0.90694727525335994</v>
      </c>
      <c r="BD77">
        <f t="shared" ca="1" si="44"/>
        <v>0</v>
      </c>
      <c r="BF77" s="1"/>
      <c r="BH77">
        <f ca="1">IF(Table1[[#This Row],[Area]]="Patna",Table1[[#This Row],[Income]],0)</f>
        <v>69617</v>
      </c>
      <c r="BI77">
        <f ca="1">IF(Table1[[#This Row],[Area]]="Bangalore",Table1[[#This Row],[Income]],0)</f>
        <v>0</v>
      </c>
      <c r="BJ77">
        <f ca="1">IF(Table1[[#This Row],[Area]]="Lucknow",Table1[[#This Row],[Income]],0)</f>
        <v>0</v>
      </c>
      <c r="BK77">
        <f ca="1">IF(Table1[[#This Row],[Area]]="Hyderabad",Table1[[#This Row],[Income]],0)</f>
        <v>0</v>
      </c>
      <c r="BL77">
        <f ca="1">IF(Table1[[#This Row],[Area]]="Udaipur",Table1[[#This Row],[Income]],0)</f>
        <v>0</v>
      </c>
      <c r="BM77">
        <f ca="1">IF(Table1[[#This Row],[Area]]="Pune",Table1[[#This Row],[Income]],0)</f>
        <v>0</v>
      </c>
      <c r="BN77">
        <f ca="1">IF(Table1[[#This Row],[Area]]="Kolkata",Table1[[#This Row],[Income]],0)</f>
        <v>0</v>
      </c>
      <c r="BO77">
        <f ca="1">IF(Table1[[#This Row],[Area]]="Ranchi",Table1[[#This Row],[Income]],0)</f>
        <v>0</v>
      </c>
      <c r="BP77">
        <f ca="1">IF(Table1[[#This Row],[Area]]="Dhanbad",Table1[[#This Row],[Income]],0)</f>
        <v>0</v>
      </c>
      <c r="BQ77">
        <f ca="1">IF(Table1[[#This Row],[Area]]="Agra",Table1[[#This Row],[Income]],0)</f>
        <v>0</v>
      </c>
      <c r="BR77">
        <f ca="1">IF(Table1[[#This Row],[Area]]="Mumbai",Table1[[#This Row],[Income]],0)</f>
        <v>0</v>
      </c>
      <c r="BS77">
        <f ca="1">IF(Table1[[#This Row],[Area]]="Srinagar",Table1[[#This Row],[Income]],0)</f>
        <v>0</v>
      </c>
      <c r="BT77">
        <f ca="1">IF(Table1[[#This Row],[Area]]="Delhi",Table1[[#This Row],[Income]],0)</f>
        <v>0</v>
      </c>
      <c r="BU77">
        <f ca="1">IF(Table1[[#This Row],[Area]]="Jaipur",Table1[[#This Row],[Income]],0)</f>
        <v>0</v>
      </c>
      <c r="BW77">
        <f ca="1">IF(Table1[[#This Row],[Field of Work]]="IT",Table1[[#This Row],[Income]],0)</f>
        <v>0</v>
      </c>
      <c r="BX77">
        <f ca="1">IF(Table1[[#This Row],[Field of Work]]="Healthcare",Table1[[#This Row],[Income]],0)</f>
        <v>69617</v>
      </c>
      <c r="BY77">
        <f ca="1">IF(Table1[[#This Row],[Field of Work]]="Agriculture",Table1[[#This Row],[Income]],0)</f>
        <v>0</v>
      </c>
      <c r="BZ77">
        <f ca="1">IF(Table1[[#This Row],[Field of Work]]="Teaching",Table1[[#This Row],[Income]],0)</f>
        <v>0</v>
      </c>
      <c r="CA77">
        <f ca="1">IF(Table1[[#This Row],[Field of Work]]="General Work",Table1[[#This Row],[Income]],0)</f>
        <v>0</v>
      </c>
      <c r="CB77">
        <f ca="1">IF(Table1[[#This Row],[Field of Work]]="Construction",Table1[[#This Row],[Income]],0)</f>
        <v>0</v>
      </c>
      <c r="CD77" s="2">
        <f ca="1">IF(Table1[[#This Row],[Value of debts ]]&gt;Table1[[#This Row],[Income]],1,0)</f>
        <v>1</v>
      </c>
      <c r="CE77" s="1"/>
      <c r="CG77">
        <f ca="1">IF(Table1[[#This Row],[Net worth of person]]&gt;$CH$3,Table1[[#This Row],[Age]],0)</f>
        <v>0</v>
      </c>
    </row>
    <row r="78" spans="1:85" x14ac:dyDescent="0.3">
      <c r="A78">
        <f t="shared" ca="1" si="23"/>
        <v>1</v>
      </c>
      <c r="B78" t="str">
        <f t="shared" ca="1" si="24"/>
        <v>Women</v>
      </c>
      <c r="C78">
        <f t="shared" ca="1" si="25"/>
        <v>29</v>
      </c>
      <c r="D78">
        <f t="shared" ca="1" si="26"/>
        <v>2</v>
      </c>
      <c r="E78" t="str">
        <f t="shared" ca="1" si="27"/>
        <v>Construction</v>
      </c>
      <c r="F78">
        <f t="shared" ca="1" si="28"/>
        <v>5</v>
      </c>
      <c r="G78" t="str">
        <f t="shared" ca="1" si="29"/>
        <v>Others</v>
      </c>
      <c r="H78">
        <f t="shared" ca="1" si="30"/>
        <v>2</v>
      </c>
      <c r="I78">
        <f t="shared" ca="1" si="31"/>
        <v>1</v>
      </c>
      <c r="J78">
        <f t="shared" ca="1" si="32"/>
        <v>70564</v>
      </c>
      <c r="K78">
        <f t="shared" ca="1" si="33"/>
        <v>7</v>
      </c>
      <c r="L78" t="str">
        <f t="shared" ca="1" si="34"/>
        <v>Delhi</v>
      </c>
      <c r="M78">
        <f t="shared" ca="1" si="35"/>
        <v>352820</v>
      </c>
      <c r="N78">
        <f t="shared" ca="1" si="36"/>
        <v>304412.00583907089</v>
      </c>
      <c r="O78">
        <f t="shared" ca="1" si="37"/>
        <v>66165.91343930662</v>
      </c>
      <c r="P78">
        <f t="shared" ca="1" si="38"/>
        <v>11149</v>
      </c>
      <c r="Q78">
        <f t="shared" ca="1" si="39"/>
        <v>113169.23350848071</v>
      </c>
      <c r="R78">
        <f t="shared" ca="1" si="40"/>
        <v>85491.370078920299</v>
      </c>
      <c r="S78">
        <f t="shared" ca="1" si="41"/>
        <v>504477.28351822693</v>
      </c>
      <c r="T78">
        <f t="shared" ca="1" si="42"/>
        <v>428730.2393475516</v>
      </c>
      <c r="U78">
        <f t="shared" ca="1" si="43"/>
        <v>75747.044170675334</v>
      </c>
      <c r="AF78" s="2">
        <f ca="1">IF(Table1[[#This Row],[Gender]]="Women",1,0)</f>
        <v>1</v>
      </c>
      <c r="AG78">
        <f ca="1">IF(Table1[[#This Row],[Gender]]="Men",1,0)</f>
        <v>0</v>
      </c>
      <c r="AI78" s="1"/>
      <c r="AK78" s="2">
        <f ca="1">IF(Table1[[#This Row],[Field of Work]]="IT",1,0)</f>
        <v>0</v>
      </c>
      <c r="AL78">
        <f ca="1">IF(Table1[[#This Row],[Field of Work]]="Agriculture",1,0)</f>
        <v>0</v>
      </c>
      <c r="AM78">
        <f ca="1">IF(Table1[[#This Row],[Field of Work]]="Construction",1,0)</f>
        <v>1</v>
      </c>
      <c r="AN78">
        <f ca="1">IF(Table1[[#This Row],[Field of Work]]="Healthcare",1,0)</f>
        <v>0</v>
      </c>
      <c r="AO78">
        <f ca="1">IF(Table1[[#This Row],[Field of Work]]="General Work",1,0)</f>
        <v>0</v>
      </c>
      <c r="AP78">
        <f ca="1">IF(Table1[[#This Row],[Field of Work]]="Teaching",1,0)</f>
        <v>0</v>
      </c>
      <c r="AV78" s="1"/>
      <c r="AX78" s="2">
        <f ca="1">Table1[[#This Row],[Car Value]]/Table1[[#This Row],[Cars]]</f>
        <v>66165.91343930662</v>
      </c>
      <c r="AY78" s="1"/>
      <c r="AZ78" s="2">
        <f ca="1">IF(Table1[[#This Row],[Value of debts ]]&gt;$BA$3,1,0)</f>
        <v>1</v>
      </c>
      <c r="BA78" s="1"/>
      <c r="BB78" s="1"/>
      <c r="BC78" s="15">
        <f ca="1">Table1[[#This Row],[Mortage Left]]/Table1[[#This Row],[Value of House]]</f>
        <v>0.86279691014985227</v>
      </c>
      <c r="BD78">
        <f t="shared" ca="1" si="44"/>
        <v>0</v>
      </c>
      <c r="BF78" s="1"/>
      <c r="BH78">
        <f ca="1">IF(Table1[[#This Row],[Area]]="Patna",Table1[[#This Row],[Income]],0)</f>
        <v>0</v>
      </c>
      <c r="BI78">
        <f ca="1">IF(Table1[[#This Row],[Area]]="Bangalore",Table1[[#This Row],[Income]],0)</f>
        <v>0</v>
      </c>
      <c r="BJ78">
        <f ca="1">IF(Table1[[#This Row],[Area]]="Lucknow",Table1[[#This Row],[Income]],0)</f>
        <v>0</v>
      </c>
      <c r="BK78">
        <f ca="1">IF(Table1[[#This Row],[Area]]="Hyderabad",Table1[[#This Row],[Income]],0)</f>
        <v>0</v>
      </c>
      <c r="BL78">
        <f ca="1">IF(Table1[[#This Row],[Area]]="Udaipur",Table1[[#This Row],[Income]],0)</f>
        <v>0</v>
      </c>
      <c r="BM78">
        <f ca="1">IF(Table1[[#This Row],[Area]]="Pune",Table1[[#This Row],[Income]],0)</f>
        <v>0</v>
      </c>
      <c r="BN78">
        <f ca="1">IF(Table1[[#This Row],[Area]]="Kolkata",Table1[[#This Row],[Income]],0)</f>
        <v>0</v>
      </c>
      <c r="BO78">
        <f ca="1">IF(Table1[[#This Row],[Area]]="Ranchi",Table1[[#This Row],[Income]],0)</f>
        <v>0</v>
      </c>
      <c r="BP78">
        <f ca="1">IF(Table1[[#This Row],[Area]]="Dhanbad",Table1[[#This Row],[Income]],0)</f>
        <v>0</v>
      </c>
      <c r="BQ78">
        <f ca="1">IF(Table1[[#This Row],[Area]]="Agra",Table1[[#This Row],[Income]],0)</f>
        <v>0</v>
      </c>
      <c r="BR78">
        <f ca="1">IF(Table1[[#This Row],[Area]]="Mumbai",Table1[[#This Row],[Income]],0)</f>
        <v>0</v>
      </c>
      <c r="BS78">
        <f ca="1">IF(Table1[[#This Row],[Area]]="Srinagar",Table1[[#This Row],[Income]],0)</f>
        <v>0</v>
      </c>
      <c r="BT78">
        <f ca="1">IF(Table1[[#This Row],[Area]]="Delhi",Table1[[#This Row],[Income]],0)</f>
        <v>70564</v>
      </c>
      <c r="BU78">
        <f ca="1">IF(Table1[[#This Row],[Area]]="Jaipur",Table1[[#This Row],[Income]],0)</f>
        <v>0</v>
      </c>
      <c r="BW78">
        <f ca="1">IF(Table1[[#This Row],[Field of Work]]="IT",Table1[[#This Row],[Income]],0)</f>
        <v>0</v>
      </c>
      <c r="BX78">
        <f ca="1">IF(Table1[[#This Row],[Field of Work]]="Healthcare",Table1[[#This Row],[Income]],0)</f>
        <v>0</v>
      </c>
      <c r="BY78">
        <f ca="1">IF(Table1[[#This Row],[Field of Work]]="Agriculture",Table1[[#This Row],[Income]],0)</f>
        <v>0</v>
      </c>
      <c r="BZ78">
        <f ca="1">IF(Table1[[#This Row],[Field of Work]]="Teaching",Table1[[#This Row],[Income]],0)</f>
        <v>0</v>
      </c>
      <c r="CA78">
        <f ca="1">IF(Table1[[#This Row],[Field of Work]]="General Work",Table1[[#This Row],[Income]],0)</f>
        <v>0</v>
      </c>
      <c r="CB78">
        <f ca="1">IF(Table1[[#This Row],[Field of Work]]="Construction",Table1[[#This Row],[Income]],0)</f>
        <v>70564</v>
      </c>
      <c r="CD78" s="2">
        <f ca="1">IF(Table1[[#This Row],[Value of debts ]]&gt;Table1[[#This Row],[Income]],1,0)</f>
        <v>1</v>
      </c>
      <c r="CE78" s="1"/>
      <c r="CG78">
        <f ca="1">IF(Table1[[#This Row],[Net worth of person]]&gt;$CH$3,Table1[[#This Row],[Age]],0)</f>
        <v>29</v>
      </c>
    </row>
    <row r="79" spans="1:85" x14ac:dyDescent="0.3">
      <c r="A79">
        <f t="shared" ca="1" si="23"/>
        <v>1</v>
      </c>
      <c r="B79" t="str">
        <f t="shared" ca="1" si="24"/>
        <v>Women</v>
      </c>
      <c r="C79">
        <f t="shared" ca="1" si="25"/>
        <v>37</v>
      </c>
      <c r="D79">
        <f t="shared" ca="1" si="26"/>
        <v>1</v>
      </c>
      <c r="E79" t="str">
        <f t="shared" ca="1" si="27"/>
        <v>IT</v>
      </c>
      <c r="F79">
        <f t="shared" ca="1" si="28"/>
        <v>4</v>
      </c>
      <c r="G79" t="str">
        <f t="shared" ca="1" si="29"/>
        <v>Masters</v>
      </c>
      <c r="H79">
        <f t="shared" ca="1" si="30"/>
        <v>3</v>
      </c>
      <c r="I79">
        <f t="shared" ca="1" si="31"/>
        <v>3</v>
      </c>
      <c r="J79">
        <f t="shared" ca="1" si="32"/>
        <v>30509</v>
      </c>
      <c r="K79">
        <f t="shared" ca="1" si="33"/>
        <v>6</v>
      </c>
      <c r="L79" t="str">
        <f t="shared" ca="1" si="34"/>
        <v>Ranchi</v>
      </c>
      <c r="M79">
        <f t="shared" ca="1" si="35"/>
        <v>183054</v>
      </c>
      <c r="N79">
        <f t="shared" ca="1" si="36"/>
        <v>112300.0880801631</v>
      </c>
      <c r="O79">
        <f t="shared" ca="1" si="37"/>
        <v>36582.88038540339</v>
      </c>
      <c r="P79">
        <f t="shared" ca="1" si="38"/>
        <v>31796</v>
      </c>
      <c r="Q79">
        <f t="shared" ca="1" si="39"/>
        <v>28998.584632639053</v>
      </c>
      <c r="R79">
        <f t="shared" ca="1" si="40"/>
        <v>9567.7307800245653</v>
      </c>
      <c r="S79">
        <f t="shared" ca="1" si="41"/>
        <v>229204.61116542798</v>
      </c>
      <c r="T79">
        <f t="shared" ca="1" si="42"/>
        <v>173094.67271280216</v>
      </c>
      <c r="U79">
        <f t="shared" ca="1" si="43"/>
        <v>56109.938452625822</v>
      </c>
      <c r="AF79" s="2">
        <f ca="1">IF(Table1[[#This Row],[Gender]]="Women",1,0)</f>
        <v>1</v>
      </c>
      <c r="AG79">
        <f ca="1">IF(Table1[[#This Row],[Gender]]="Men",1,0)</f>
        <v>0</v>
      </c>
      <c r="AI79" s="1"/>
      <c r="AK79" s="2">
        <f ca="1">IF(Table1[[#This Row],[Field of Work]]="IT",1,0)</f>
        <v>1</v>
      </c>
      <c r="AL79">
        <f ca="1">IF(Table1[[#This Row],[Field of Work]]="Agriculture",1,0)</f>
        <v>0</v>
      </c>
      <c r="AM79">
        <f ca="1">IF(Table1[[#This Row],[Field of Work]]="Construction",1,0)</f>
        <v>0</v>
      </c>
      <c r="AN79">
        <f ca="1">IF(Table1[[#This Row],[Field of Work]]="Healthcare",1,0)</f>
        <v>0</v>
      </c>
      <c r="AO79">
        <f ca="1">IF(Table1[[#This Row],[Field of Work]]="General Work",1,0)</f>
        <v>0</v>
      </c>
      <c r="AP79">
        <f ca="1">IF(Table1[[#This Row],[Field of Work]]="Teaching",1,0)</f>
        <v>0</v>
      </c>
      <c r="AV79" s="1"/>
      <c r="AX79" s="2">
        <f ca="1">Table1[[#This Row],[Car Value]]/Table1[[#This Row],[Cars]]</f>
        <v>12194.29346180113</v>
      </c>
      <c r="AY79" s="1"/>
      <c r="AZ79" s="2">
        <f ca="1">IF(Table1[[#This Row],[Value of debts ]]&gt;$BA$3,1,0)</f>
        <v>1</v>
      </c>
      <c r="BA79" s="1"/>
      <c r="BB79" s="1"/>
      <c r="BC79" s="15">
        <f ca="1">Table1[[#This Row],[Mortage Left]]/Table1[[#This Row],[Value of House]]</f>
        <v>0.61348065641921568</v>
      </c>
      <c r="BD79">
        <f t="shared" ca="1" si="44"/>
        <v>0</v>
      </c>
      <c r="BF79" s="1"/>
      <c r="BH79">
        <f ca="1">IF(Table1[[#This Row],[Area]]="Patna",Table1[[#This Row],[Income]],0)</f>
        <v>0</v>
      </c>
      <c r="BI79">
        <f ca="1">IF(Table1[[#This Row],[Area]]="Bangalore",Table1[[#This Row],[Income]],0)</f>
        <v>0</v>
      </c>
      <c r="BJ79">
        <f ca="1">IF(Table1[[#This Row],[Area]]="Lucknow",Table1[[#This Row],[Income]],0)</f>
        <v>0</v>
      </c>
      <c r="BK79">
        <f ca="1">IF(Table1[[#This Row],[Area]]="Hyderabad",Table1[[#This Row],[Income]],0)</f>
        <v>0</v>
      </c>
      <c r="BL79">
        <f ca="1">IF(Table1[[#This Row],[Area]]="Udaipur",Table1[[#This Row],[Income]],0)</f>
        <v>0</v>
      </c>
      <c r="BM79">
        <f ca="1">IF(Table1[[#This Row],[Area]]="Pune",Table1[[#This Row],[Income]],0)</f>
        <v>0</v>
      </c>
      <c r="BN79">
        <f ca="1">IF(Table1[[#This Row],[Area]]="Kolkata",Table1[[#This Row],[Income]],0)</f>
        <v>0</v>
      </c>
      <c r="BO79">
        <f ca="1">IF(Table1[[#This Row],[Area]]="Ranchi",Table1[[#This Row],[Income]],0)</f>
        <v>30509</v>
      </c>
      <c r="BP79">
        <f ca="1">IF(Table1[[#This Row],[Area]]="Dhanbad",Table1[[#This Row],[Income]],0)</f>
        <v>0</v>
      </c>
      <c r="BQ79">
        <f ca="1">IF(Table1[[#This Row],[Area]]="Agra",Table1[[#This Row],[Income]],0)</f>
        <v>0</v>
      </c>
      <c r="BR79">
        <f ca="1">IF(Table1[[#This Row],[Area]]="Mumbai",Table1[[#This Row],[Income]],0)</f>
        <v>0</v>
      </c>
      <c r="BS79">
        <f ca="1">IF(Table1[[#This Row],[Area]]="Srinagar",Table1[[#This Row],[Income]],0)</f>
        <v>0</v>
      </c>
      <c r="BT79">
        <f ca="1">IF(Table1[[#This Row],[Area]]="Delhi",Table1[[#This Row],[Income]],0)</f>
        <v>0</v>
      </c>
      <c r="BU79">
        <f ca="1">IF(Table1[[#This Row],[Area]]="Jaipur",Table1[[#This Row],[Income]],0)</f>
        <v>0</v>
      </c>
      <c r="BW79">
        <f ca="1">IF(Table1[[#This Row],[Field of Work]]="IT",Table1[[#This Row],[Income]],0)</f>
        <v>30509</v>
      </c>
      <c r="BX79">
        <f ca="1">IF(Table1[[#This Row],[Field of Work]]="Healthcare",Table1[[#This Row],[Income]],0)</f>
        <v>0</v>
      </c>
      <c r="BY79">
        <f ca="1">IF(Table1[[#This Row],[Field of Work]]="Agriculture",Table1[[#This Row],[Income]],0)</f>
        <v>0</v>
      </c>
      <c r="BZ79">
        <f ca="1">IF(Table1[[#This Row],[Field of Work]]="Teaching",Table1[[#This Row],[Income]],0)</f>
        <v>0</v>
      </c>
      <c r="CA79">
        <f ca="1">IF(Table1[[#This Row],[Field of Work]]="General Work",Table1[[#This Row],[Income]],0)</f>
        <v>0</v>
      </c>
      <c r="CB79">
        <f ca="1">IF(Table1[[#This Row],[Field of Work]]="Construction",Table1[[#This Row],[Income]],0)</f>
        <v>0</v>
      </c>
      <c r="CD79" s="2">
        <f ca="1">IF(Table1[[#This Row],[Value of debts ]]&gt;Table1[[#This Row],[Income]],1,0)</f>
        <v>1</v>
      </c>
      <c r="CE79" s="1"/>
      <c r="CG79">
        <f ca="1">IF(Table1[[#This Row],[Net worth of person]]&gt;$CH$3,Table1[[#This Row],[Age]],0)</f>
        <v>0</v>
      </c>
    </row>
    <row r="80" spans="1:85" x14ac:dyDescent="0.3">
      <c r="A80">
        <f t="shared" ca="1" si="23"/>
        <v>2</v>
      </c>
      <c r="B80" t="str">
        <f t="shared" ca="1" si="24"/>
        <v>Men</v>
      </c>
      <c r="C80">
        <f t="shared" ca="1" si="25"/>
        <v>26</v>
      </c>
      <c r="D80">
        <f t="shared" ca="1" si="26"/>
        <v>2</v>
      </c>
      <c r="E80" t="str">
        <f t="shared" ca="1" si="27"/>
        <v>Construction</v>
      </c>
      <c r="F80">
        <f t="shared" ca="1" si="28"/>
        <v>1</v>
      </c>
      <c r="G80" t="str">
        <f t="shared" ca="1" si="29"/>
        <v>10th</v>
      </c>
      <c r="H80">
        <f t="shared" ca="1" si="30"/>
        <v>3</v>
      </c>
      <c r="I80">
        <f t="shared" ca="1" si="31"/>
        <v>3</v>
      </c>
      <c r="J80">
        <f t="shared" ca="1" si="32"/>
        <v>57869</v>
      </c>
      <c r="K80">
        <f t="shared" ca="1" si="33"/>
        <v>2</v>
      </c>
      <c r="L80" t="str">
        <f t="shared" ca="1" si="34"/>
        <v>Bangalore</v>
      </c>
      <c r="M80">
        <f t="shared" ca="1" si="35"/>
        <v>173607</v>
      </c>
      <c r="N80">
        <f t="shared" ca="1" si="36"/>
        <v>95128.572459112358</v>
      </c>
      <c r="O80">
        <f t="shared" ca="1" si="37"/>
        <v>47811.253264716543</v>
      </c>
      <c r="P80">
        <f t="shared" ca="1" si="38"/>
        <v>43806</v>
      </c>
      <c r="Q80">
        <f t="shared" ca="1" si="39"/>
        <v>105832.50750396943</v>
      </c>
      <c r="R80">
        <f t="shared" ca="1" si="40"/>
        <v>68726.498941096215</v>
      </c>
      <c r="S80">
        <f t="shared" ca="1" si="41"/>
        <v>290144.75220581272</v>
      </c>
      <c r="T80">
        <f t="shared" ca="1" si="42"/>
        <v>244767.07996308181</v>
      </c>
      <c r="U80">
        <f t="shared" ca="1" si="43"/>
        <v>45377.672242730914</v>
      </c>
      <c r="AF80" s="2">
        <f ca="1">IF(Table1[[#This Row],[Gender]]="Women",1,0)</f>
        <v>0</v>
      </c>
      <c r="AG80">
        <f ca="1">IF(Table1[[#This Row],[Gender]]="Men",1,0)</f>
        <v>1</v>
      </c>
      <c r="AI80" s="1"/>
      <c r="AK80" s="2">
        <f ca="1">IF(Table1[[#This Row],[Field of Work]]="IT",1,0)</f>
        <v>0</v>
      </c>
      <c r="AL80">
        <f ca="1">IF(Table1[[#This Row],[Field of Work]]="Agriculture",1,0)</f>
        <v>0</v>
      </c>
      <c r="AM80">
        <f ca="1">IF(Table1[[#This Row],[Field of Work]]="Construction",1,0)</f>
        <v>1</v>
      </c>
      <c r="AN80">
        <f ca="1">IF(Table1[[#This Row],[Field of Work]]="Healthcare",1,0)</f>
        <v>0</v>
      </c>
      <c r="AO80">
        <f ca="1">IF(Table1[[#This Row],[Field of Work]]="General Work",1,0)</f>
        <v>0</v>
      </c>
      <c r="AP80">
        <f ca="1">IF(Table1[[#This Row],[Field of Work]]="Teaching",1,0)</f>
        <v>0</v>
      </c>
      <c r="AV80" s="1"/>
      <c r="AX80" s="2">
        <f ca="1">Table1[[#This Row],[Car Value]]/Table1[[#This Row],[Cars]]</f>
        <v>15937.084421572181</v>
      </c>
      <c r="AY80" s="1"/>
      <c r="AZ80" s="2">
        <f ca="1">IF(Table1[[#This Row],[Value of debts ]]&gt;$BA$3,1,0)</f>
        <v>1</v>
      </c>
      <c r="BA80" s="1"/>
      <c r="BB80" s="1"/>
      <c r="BC80" s="15">
        <f ca="1">Table1[[#This Row],[Mortage Left]]/Table1[[#This Row],[Value of House]]</f>
        <v>0.54795355290462</v>
      </c>
      <c r="BD80">
        <f t="shared" ca="1" si="44"/>
        <v>0</v>
      </c>
      <c r="BF80" s="1"/>
      <c r="BH80">
        <f ca="1">IF(Table1[[#This Row],[Area]]="Patna",Table1[[#This Row],[Income]],0)</f>
        <v>0</v>
      </c>
      <c r="BI80">
        <f ca="1">IF(Table1[[#This Row],[Area]]="Bangalore",Table1[[#This Row],[Income]],0)</f>
        <v>57869</v>
      </c>
      <c r="BJ80">
        <f ca="1">IF(Table1[[#This Row],[Area]]="Lucknow",Table1[[#This Row],[Income]],0)</f>
        <v>0</v>
      </c>
      <c r="BK80">
        <f ca="1">IF(Table1[[#This Row],[Area]]="Hyderabad",Table1[[#This Row],[Income]],0)</f>
        <v>0</v>
      </c>
      <c r="BL80">
        <f ca="1">IF(Table1[[#This Row],[Area]]="Udaipur",Table1[[#This Row],[Income]],0)</f>
        <v>0</v>
      </c>
      <c r="BM80">
        <f ca="1">IF(Table1[[#This Row],[Area]]="Pune",Table1[[#This Row],[Income]],0)</f>
        <v>0</v>
      </c>
      <c r="BN80">
        <f ca="1">IF(Table1[[#This Row],[Area]]="Kolkata",Table1[[#This Row],[Income]],0)</f>
        <v>0</v>
      </c>
      <c r="BO80">
        <f ca="1">IF(Table1[[#This Row],[Area]]="Ranchi",Table1[[#This Row],[Income]],0)</f>
        <v>0</v>
      </c>
      <c r="BP80">
        <f ca="1">IF(Table1[[#This Row],[Area]]="Dhanbad",Table1[[#This Row],[Income]],0)</f>
        <v>0</v>
      </c>
      <c r="BQ80">
        <f ca="1">IF(Table1[[#This Row],[Area]]="Agra",Table1[[#This Row],[Income]],0)</f>
        <v>0</v>
      </c>
      <c r="BR80">
        <f ca="1">IF(Table1[[#This Row],[Area]]="Mumbai",Table1[[#This Row],[Income]],0)</f>
        <v>0</v>
      </c>
      <c r="BS80">
        <f ca="1">IF(Table1[[#This Row],[Area]]="Srinagar",Table1[[#This Row],[Income]],0)</f>
        <v>0</v>
      </c>
      <c r="BT80">
        <f ca="1">IF(Table1[[#This Row],[Area]]="Delhi",Table1[[#This Row],[Income]],0)</f>
        <v>0</v>
      </c>
      <c r="BU80">
        <f ca="1">IF(Table1[[#This Row],[Area]]="Jaipur",Table1[[#This Row],[Income]],0)</f>
        <v>0</v>
      </c>
      <c r="BW80">
        <f ca="1">IF(Table1[[#This Row],[Field of Work]]="IT",Table1[[#This Row],[Income]],0)</f>
        <v>0</v>
      </c>
      <c r="BX80">
        <f ca="1">IF(Table1[[#This Row],[Field of Work]]="Healthcare",Table1[[#This Row],[Income]],0)</f>
        <v>0</v>
      </c>
      <c r="BY80">
        <f ca="1">IF(Table1[[#This Row],[Field of Work]]="Agriculture",Table1[[#This Row],[Income]],0)</f>
        <v>0</v>
      </c>
      <c r="BZ80">
        <f ca="1">IF(Table1[[#This Row],[Field of Work]]="Teaching",Table1[[#This Row],[Income]],0)</f>
        <v>0</v>
      </c>
      <c r="CA80">
        <f ca="1">IF(Table1[[#This Row],[Field of Work]]="General Work",Table1[[#This Row],[Income]],0)</f>
        <v>0</v>
      </c>
      <c r="CB80">
        <f ca="1">IF(Table1[[#This Row],[Field of Work]]="Construction",Table1[[#This Row],[Income]],0)</f>
        <v>57869</v>
      </c>
      <c r="CD80" s="2">
        <f ca="1">IF(Table1[[#This Row],[Value of debts ]]&gt;Table1[[#This Row],[Income]],1,0)</f>
        <v>1</v>
      </c>
      <c r="CE80" s="1"/>
      <c r="CG80">
        <f ca="1">IF(Table1[[#This Row],[Net worth of person]]&gt;$CH$3,Table1[[#This Row],[Age]],0)</f>
        <v>0</v>
      </c>
    </row>
    <row r="81" spans="1:85" x14ac:dyDescent="0.3">
      <c r="A81">
        <f t="shared" ca="1" si="23"/>
        <v>2</v>
      </c>
      <c r="B81" t="str">
        <f t="shared" ca="1" si="24"/>
        <v>Men</v>
      </c>
      <c r="C81">
        <f t="shared" ca="1" si="25"/>
        <v>25</v>
      </c>
      <c r="D81">
        <f t="shared" ca="1" si="26"/>
        <v>1</v>
      </c>
      <c r="E81" t="str">
        <f t="shared" ca="1" si="27"/>
        <v>IT</v>
      </c>
      <c r="F81">
        <f t="shared" ca="1" si="28"/>
        <v>1</v>
      </c>
      <c r="G81" t="str">
        <f t="shared" ca="1" si="29"/>
        <v>10th</v>
      </c>
      <c r="H81">
        <f t="shared" ca="1" si="30"/>
        <v>1</v>
      </c>
      <c r="I81">
        <f t="shared" ca="1" si="31"/>
        <v>2</v>
      </c>
      <c r="J81">
        <f t="shared" ca="1" si="32"/>
        <v>46859</v>
      </c>
      <c r="K81">
        <f t="shared" ca="1" si="33"/>
        <v>6</v>
      </c>
      <c r="L81" t="str">
        <f t="shared" ca="1" si="34"/>
        <v>Ranchi</v>
      </c>
      <c r="M81">
        <f t="shared" ca="1" si="35"/>
        <v>140577</v>
      </c>
      <c r="N81">
        <f t="shared" ca="1" si="36"/>
        <v>48834.478301410316</v>
      </c>
      <c r="O81">
        <f t="shared" ca="1" si="37"/>
        <v>81506.543792827637</v>
      </c>
      <c r="P81">
        <f t="shared" ca="1" si="38"/>
        <v>42586</v>
      </c>
      <c r="Q81">
        <f t="shared" ca="1" si="39"/>
        <v>50195.49314084748</v>
      </c>
      <c r="R81">
        <f t="shared" ca="1" si="40"/>
        <v>68599.329954359506</v>
      </c>
      <c r="S81">
        <f t="shared" ca="1" si="41"/>
        <v>290682.87374718714</v>
      </c>
      <c r="T81">
        <f t="shared" ca="1" si="42"/>
        <v>141615.97144225781</v>
      </c>
      <c r="U81">
        <f t="shared" ca="1" si="43"/>
        <v>149066.90230492933</v>
      </c>
      <c r="AF81" s="2">
        <f ca="1">IF(Table1[[#This Row],[Gender]]="Women",1,0)</f>
        <v>0</v>
      </c>
      <c r="AG81">
        <f ca="1">IF(Table1[[#This Row],[Gender]]="Men",1,0)</f>
        <v>1</v>
      </c>
      <c r="AI81" s="1"/>
      <c r="AK81" s="2">
        <f ca="1">IF(Table1[[#This Row],[Field of Work]]="IT",1,0)</f>
        <v>1</v>
      </c>
      <c r="AL81">
        <f ca="1">IF(Table1[[#This Row],[Field of Work]]="Agriculture",1,0)</f>
        <v>0</v>
      </c>
      <c r="AM81">
        <f ca="1">IF(Table1[[#This Row],[Field of Work]]="Construction",1,0)</f>
        <v>0</v>
      </c>
      <c r="AN81">
        <f ca="1">IF(Table1[[#This Row],[Field of Work]]="Healthcare",1,0)</f>
        <v>0</v>
      </c>
      <c r="AO81">
        <f ca="1">IF(Table1[[#This Row],[Field of Work]]="General Work",1,0)</f>
        <v>0</v>
      </c>
      <c r="AP81">
        <f ca="1">IF(Table1[[#This Row],[Field of Work]]="Teaching",1,0)</f>
        <v>0</v>
      </c>
      <c r="AV81" s="1"/>
      <c r="AX81" s="2">
        <f ca="1">Table1[[#This Row],[Car Value]]/Table1[[#This Row],[Cars]]</f>
        <v>40753.271896413818</v>
      </c>
      <c r="AY81" s="1"/>
      <c r="AZ81" s="2">
        <f ca="1">IF(Table1[[#This Row],[Value of debts ]]&gt;$BA$3,1,0)</f>
        <v>1</v>
      </c>
      <c r="BA81" s="1"/>
      <c r="BB81" s="1"/>
      <c r="BC81" s="15">
        <f ca="1">Table1[[#This Row],[Mortage Left]]/Table1[[#This Row],[Value of House]]</f>
        <v>0.34738597566750118</v>
      </c>
      <c r="BD81">
        <f t="shared" ca="1" si="44"/>
        <v>0</v>
      </c>
      <c r="BF81" s="1"/>
      <c r="BH81">
        <f ca="1">IF(Table1[[#This Row],[Area]]="Patna",Table1[[#This Row],[Income]],0)</f>
        <v>0</v>
      </c>
      <c r="BI81">
        <f ca="1">IF(Table1[[#This Row],[Area]]="Bangalore",Table1[[#This Row],[Income]],0)</f>
        <v>0</v>
      </c>
      <c r="BJ81">
        <f ca="1">IF(Table1[[#This Row],[Area]]="Lucknow",Table1[[#This Row],[Income]],0)</f>
        <v>0</v>
      </c>
      <c r="BK81">
        <f ca="1">IF(Table1[[#This Row],[Area]]="Hyderabad",Table1[[#This Row],[Income]],0)</f>
        <v>0</v>
      </c>
      <c r="BL81">
        <f ca="1">IF(Table1[[#This Row],[Area]]="Udaipur",Table1[[#This Row],[Income]],0)</f>
        <v>0</v>
      </c>
      <c r="BM81">
        <f ca="1">IF(Table1[[#This Row],[Area]]="Pune",Table1[[#This Row],[Income]],0)</f>
        <v>0</v>
      </c>
      <c r="BN81">
        <f ca="1">IF(Table1[[#This Row],[Area]]="Kolkata",Table1[[#This Row],[Income]],0)</f>
        <v>0</v>
      </c>
      <c r="BO81">
        <f ca="1">IF(Table1[[#This Row],[Area]]="Ranchi",Table1[[#This Row],[Income]],0)</f>
        <v>46859</v>
      </c>
      <c r="BP81">
        <f ca="1">IF(Table1[[#This Row],[Area]]="Dhanbad",Table1[[#This Row],[Income]],0)</f>
        <v>0</v>
      </c>
      <c r="BQ81">
        <f ca="1">IF(Table1[[#This Row],[Area]]="Agra",Table1[[#This Row],[Income]],0)</f>
        <v>0</v>
      </c>
      <c r="BR81">
        <f ca="1">IF(Table1[[#This Row],[Area]]="Mumbai",Table1[[#This Row],[Income]],0)</f>
        <v>0</v>
      </c>
      <c r="BS81">
        <f ca="1">IF(Table1[[#This Row],[Area]]="Srinagar",Table1[[#This Row],[Income]],0)</f>
        <v>0</v>
      </c>
      <c r="BT81">
        <f ca="1">IF(Table1[[#This Row],[Area]]="Delhi",Table1[[#This Row],[Income]],0)</f>
        <v>0</v>
      </c>
      <c r="BU81">
        <f ca="1">IF(Table1[[#This Row],[Area]]="Jaipur",Table1[[#This Row],[Income]],0)</f>
        <v>0</v>
      </c>
      <c r="BW81">
        <f ca="1">IF(Table1[[#This Row],[Field of Work]]="IT",Table1[[#This Row],[Income]],0)</f>
        <v>46859</v>
      </c>
      <c r="BX81">
        <f ca="1">IF(Table1[[#This Row],[Field of Work]]="Healthcare",Table1[[#This Row],[Income]],0)</f>
        <v>0</v>
      </c>
      <c r="BY81">
        <f ca="1">IF(Table1[[#This Row],[Field of Work]]="Agriculture",Table1[[#This Row],[Income]],0)</f>
        <v>0</v>
      </c>
      <c r="BZ81">
        <f ca="1">IF(Table1[[#This Row],[Field of Work]]="Teaching",Table1[[#This Row],[Income]],0)</f>
        <v>0</v>
      </c>
      <c r="CA81">
        <f ca="1">IF(Table1[[#This Row],[Field of Work]]="General Work",Table1[[#This Row],[Income]],0)</f>
        <v>0</v>
      </c>
      <c r="CB81">
        <f ca="1">IF(Table1[[#This Row],[Field of Work]]="Construction",Table1[[#This Row],[Income]],0)</f>
        <v>0</v>
      </c>
      <c r="CD81" s="2">
        <f ca="1">IF(Table1[[#This Row],[Value of debts ]]&gt;Table1[[#This Row],[Income]],1,0)</f>
        <v>1</v>
      </c>
      <c r="CE81" s="1"/>
      <c r="CG81">
        <f ca="1">IF(Table1[[#This Row],[Net worth of person]]&gt;$CH$3,Table1[[#This Row],[Age]],0)</f>
        <v>25</v>
      </c>
    </row>
    <row r="82" spans="1:85" x14ac:dyDescent="0.3">
      <c r="A82">
        <f t="shared" ca="1" si="23"/>
        <v>2</v>
      </c>
      <c r="B82" t="str">
        <f t="shared" ca="1" si="24"/>
        <v>Men</v>
      </c>
      <c r="C82">
        <f t="shared" ca="1" si="25"/>
        <v>28</v>
      </c>
      <c r="D82">
        <f t="shared" ca="1" si="26"/>
        <v>6</v>
      </c>
      <c r="E82" t="str">
        <f t="shared" ca="1" si="27"/>
        <v>General Work</v>
      </c>
      <c r="F82">
        <f t="shared" ca="1" si="28"/>
        <v>3</v>
      </c>
      <c r="G82" t="str">
        <f t="shared" ca="1" si="29"/>
        <v>Bachelors</v>
      </c>
      <c r="H82">
        <f t="shared" ca="1" si="30"/>
        <v>4</v>
      </c>
      <c r="I82">
        <f t="shared" ca="1" si="31"/>
        <v>1</v>
      </c>
      <c r="J82">
        <f t="shared" ca="1" si="32"/>
        <v>83351</v>
      </c>
      <c r="K82">
        <f t="shared" ca="1" si="33"/>
        <v>3</v>
      </c>
      <c r="L82" t="str">
        <f t="shared" ca="1" si="34"/>
        <v>Lucknow</v>
      </c>
      <c r="M82">
        <f t="shared" ca="1" si="35"/>
        <v>416755</v>
      </c>
      <c r="N82">
        <f t="shared" ca="1" si="36"/>
        <v>392145.03013100103</v>
      </c>
      <c r="O82">
        <f t="shared" ca="1" si="37"/>
        <v>80387.203051814431</v>
      </c>
      <c r="P82">
        <f t="shared" ca="1" si="38"/>
        <v>75304</v>
      </c>
      <c r="Q82">
        <f t="shared" ca="1" si="39"/>
        <v>158632.31880199775</v>
      </c>
      <c r="R82">
        <f t="shared" ca="1" si="40"/>
        <v>100322.80214449437</v>
      </c>
      <c r="S82">
        <f t="shared" ca="1" si="41"/>
        <v>597465.00519630883</v>
      </c>
      <c r="T82">
        <f t="shared" ca="1" si="42"/>
        <v>626081.34893299872</v>
      </c>
      <c r="U82">
        <f t="shared" ca="1" si="43"/>
        <v>-28616.343736689887</v>
      </c>
      <c r="AF82" s="2">
        <f ca="1">IF(Table1[[#This Row],[Gender]]="Women",1,0)</f>
        <v>0</v>
      </c>
      <c r="AG82">
        <f ca="1">IF(Table1[[#This Row],[Gender]]="Men",1,0)</f>
        <v>1</v>
      </c>
      <c r="AI82" s="1"/>
      <c r="AK82" s="2">
        <f ca="1">IF(Table1[[#This Row],[Field of Work]]="IT",1,0)</f>
        <v>0</v>
      </c>
      <c r="AL82">
        <f ca="1">IF(Table1[[#This Row],[Field of Work]]="Agriculture",1,0)</f>
        <v>0</v>
      </c>
      <c r="AM82">
        <f ca="1">IF(Table1[[#This Row],[Field of Work]]="Construction",1,0)</f>
        <v>0</v>
      </c>
      <c r="AN82">
        <f ca="1">IF(Table1[[#This Row],[Field of Work]]="Healthcare",1,0)</f>
        <v>0</v>
      </c>
      <c r="AO82">
        <f ca="1">IF(Table1[[#This Row],[Field of Work]]="General Work",1,0)</f>
        <v>1</v>
      </c>
      <c r="AP82">
        <f ca="1">IF(Table1[[#This Row],[Field of Work]]="Teaching",1,0)</f>
        <v>0</v>
      </c>
      <c r="AV82" s="1"/>
      <c r="AX82" s="2">
        <f ca="1">Table1[[#This Row],[Car Value]]/Table1[[#This Row],[Cars]]</f>
        <v>80387.203051814431</v>
      </c>
      <c r="AY82" s="1"/>
      <c r="AZ82" s="2">
        <f ca="1">IF(Table1[[#This Row],[Value of debts ]]&gt;$BA$3,1,0)</f>
        <v>1</v>
      </c>
      <c r="BA82" s="1"/>
      <c r="BB82" s="1"/>
      <c r="BC82" s="15">
        <f ca="1">Table1[[#This Row],[Mortage Left]]/Table1[[#This Row],[Value of House]]</f>
        <v>0.94094859121306529</v>
      </c>
      <c r="BD82">
        <f t="shared" ca="1" si="44"/>
        <v>0</v>
      </c>
      <c r="BF82" s="1"/>
      <c r="BH82">
        <f ca="1">IF(Table1[[#This Row],[Area]]="Patna",Table1[[#This Row],[Income]],0)</f>
        <v>0</v>
      </c>
      <c r="BI82">
        <f ca="1">IF(Table1[[#This Row],[Area]]="Bangalore",Table1[[#This Row],[Income]],0)</f>
        <v>0</v>
      </c>
      <c r="BJ82">
        <f ca="1">IF(Table1[[#This Row],[Area]]="Lucknow",Table1[[#This Row],[Income]],0)</f>
        <v>83351</v>
      </c>
      <c r="BK82">
        <f ca="1">IF(Table1[[#This Row],[Area]]="Hyderabad",Table1[[#This Row],[Income]],0)</f>
        <v>0</v>
      </c>
      <c r="BL82">
        <f ca="1">IF(Table1[[#This Row],[Area]]="Udaipur",Table1[[#This Row],[Income]],0)</f>
        <v>0</v>
      </c>
      <c r="BM82">
        <f ca="1">IF(Table1[[#This Row],[Area]]="Pune",Table1[[#This Row],[Income]],0)</f>
        <v>0</v>
      </c>
      <c r="BN82">
        <f ca="1">IF(Table1[[#This Row],[Area]]="Kolkata",Table1[[#This Row],[Income]],0)</f>
        <v>0</v>
      </c>
      <c r="BO82">
        <f ca="1">IF(Table1[[#This Row],[Area]]="Ranchi",Table1[[#This Row],[Income]],0)</f>
        <v>0</v>
      </c>
      <c r="BP82">
        <f ca="1">IF(Table1[[#This Row],[Area]]="Dhanbad",Table1[[#This Row],[Income]],0)</f>
        <v>0</v>
      </c>
      <c r="BQ82">
        <f ca="1">IF(Table1[[#This Row],[Area]]="Agra",Table1[[#This Row],[Income]],0)</f>
        <v>0</v>
      </c>
      <c r="BR82">
        <f ca="1">IF(Table1[[#This Row],[Area]]="Mumbai",Table1[[#This Row],[Income]],0)</f>
        <v>0</v>
      </c>
      <c r="BS82">
        <f ca="1">IF(Table1[[#This Row],[Area]]="Srinagar",Table1[[#This Row],[Income]],0)</f>
        <v>0</v>
      </c>
      <c r="BT82">
        <f ca="1">IF(Table1[[#This Row],[Area]]="Delhi",Table1[[#This Row],[Income]],0)</f>
        <v>0</v>
      </c>
      <c r="BU82">
        <f ca="1">IF(Table1[[#This Row],[Area]]="Jaipur",Table1[[#This Row],[Income]],0)</f>
        <v>0</v>
      </c>
      <c r="BW82">
        <f ca="1">IF(Table1[[#This Row],[Field of Work]]="IT",Table1[[#This Row],[Income]],0)</f>
        <v>0</v>
      </c>
      <c r="BX82">
        <f ca="1">IF(Table1[[#This Row],[Field of Work]]="Healthcare",Table1[[#This Row],[Income]],0)</f>
        <v>0</v>
      </c>
      <c r="BY82">
        <f ca="1">IF(Table1[[#This Row],[Field of Work]]="Agriculture",Table1[[#This Row],[Income]],0)</f>
        <v>0</v>
      </c>
      <c r="BZ82">
        <f ca="1">IF(Table1[[#This Row],[Field of Work]]="Teaching",Table1[[#This Row],[Income]],0)</f>
        <v>0</v>
      </c>
      <c r="CA82">
        <f ca="1">IF(Table1[[#This Row],[Field of Work]]="General Work",Table1[[#This Row],[Income]],0)</f>
        <v>83351</v>
      </c>
      <c r="CB82">
        <f ca="1">IF(Table1[[#This Row],[Field of Work]]="Construction",Table1[[#This Row],[Income]],0)</f>
        <v>0</v>
      </c>
      <c r="CD82" s="2">
        <f ca="1">IF(Table1[[#This Row],[Value of debts ]]&gt;Table1[[#This Row],[Income]],1,0)</f>
        <v>1</v>
      </c>
      <c r="CE82" s="1"/>
      <c r="CG82">
        <f ca="1">IF(Table1[[#This Row],[Net worth of person]]&gt;$CH$3,Table1[[#This Row],[Age]],0)</f>
        <v>0</v>
      </c>
    </row>
    <row r="83" spans="1:85" x14ac:dyDescent="0.3">
      <c r="A83">
        <f t="shared" ca="1" si="23"/>
        <v>2</v>
      </c>
      <c r="B83" t="str">
        <f t="shared" ca="1" si="24"/>
        <v>Men</v>
      </c>
      <c r="C83">
        <f t="shared" ca="1" si="25"/>
        <v>22</v>
      </c>
      <c r="D83">
        <f t="shared" ca="1" si="26"/>
        <v>1</v>
      </c>
      <c r="E83" t="str">
        <f t="shared" ca="1" si="27"/>
        <v>IT</v>
      </c>
      <c r="F83">
        <f t="shared" ca="1" si="28"/>
        <v>5</v>
      </c>
      <c r="G83" t="str">
        <f t="shared" ca="1" si="29"/>
        <v>Others</v>
      </c>
      <c r="H83">
        <f t="shared" ca="1" si="30"/>
        <v>4</v>
      </c>
      <c r="I83">
        <f t="shared" ca="1" si="31"/>
        <v>2</v>
      </c>
      <c r="J83">
        <f t="shared" ca="1" si="32"/>
        <v>42088</v>
      </c>
      <c r="K83">
        <f t="shared" ca="1" si="33"/>
        <v>13</v>
      </c>
      <c r="L83" t="str">
        <f t="shared" ca="1" si="34"/>
        <v>Hyderabad</v>
      </c>
      <c r="M83">
        <f t="shared" ca="1" si="35"/>
        <v>126264</v>
      </c>
      <c r="N83">
        <f t="shared" ca="1" si="36"/>
        <v>101006.90004450547</v>
      </c>
      <c r="O83">
        <f t="shared" ca="1" si="37"/>
        <v>69538.332581161914</v>
      </c>
      <c r="P83">
        <f t="shared" ca="1" si="38"/>
        <v>32583</v>
      </c>
      <c r="Q83">
        <f t="shared" ca="1" si="39"/>
        <v>50059.422864558204</v>
      </c>
      <c r="R83">
        <f t="shared" ca="1" si="40"/>
        <v>10920.911355438777</v>
      </c>
      <c r="S83">
        <f t="shared" ca="1" si="41"/>
        <v>206723.24393660072</v>
      </c>
      <c r="T83">
        <f t="shared" ca="1" si="42"/>
        <v>183649.32290906369</v>
      </c>
      <c r="U83">
        <f t="shared" ca="1" si="43"/>
        <v>23073.921027537028</v>
      </c>
      <c r="AF83" s="2">
        <f ca="1">IF(Table1[[#This Row],[Gender]]="Women",1,0)</f>
        <v>0</v>
      </c>
      <c r="AG83">
        <f ca="1">IF(Table1[[#This Row],[Gender]]="Men",1,0)</f>
        <v>1</v>
      </c>
      <c r="AI83" s="1"/>
      <c r="AK83" s="2">
        <f ca="1">IF(Table1[[#This Row],[Field of Work]]="IT",1,0)</f>
        <v>1</v>
      </c>
      <c r="AL83">
        <f ca="1">IF(Table1[[#This Row],[Field of Work]]="Agriculture",1,0)</f>
        <v>0</v>
      </c>
      <c r="AM83">
        <f ca="1">IF(Table1[[#This Row],[Field of Work]]="Construction",1,0)</f>
        <v>0</v>
      </c>
      <c r="AN83">
        <f ca="1">IF(Table1[[#This Row],[Field of Work]]="Healthcare",1,0)</f>
        <v>0</v>
      </c>
      <c r="AO83">
        <f ca="1">IF(Table1[[#This Row],[Field of Work]]="General Work",1,0)</f>
        <v>0</v>
      </c>
      <c r="AP83">
        <f ca="1">IF(Table1[[#This Row],[Field of Work]]="Teaching",1,0)</f>
        <v>0</v>
      </c>
      <c r="AV83" s="1"/>
      <c r="AX83" s="2">
        <f ca="1">Table1[[#This Row],[Car Value]]/Table1[[#This Row],[Cars]]</f>
        <v>34769.166290580957</v>
      </c>
      <c r="AY83" s="1"/>
      <c r="AZ83" s="2">
        <f ca="1">IF(Table1[[#This Row],[Value of debts ]]&gt;$BA$3,1,0)</f>
        <v>1</v>
      </c>
      <c r="BA83" s="1"/>
      <c r="BB83" s="1"/>
      <c r="BC83" s="15">
        <f ca="1">Table1[[#This Row],[Mortage Left]]/Table1[[#This Row],[Value of House]]</f>
        <v>0.79996594472300475</v>
      </c>
      <c r="BD83">
        <f t="shared" ca="1" si="44"/>
        <v>0</v>
      </c>
      <c r="BF83" s="1"/>
      <c r="BH83">
        <f ca="1">IF(Table1[[#This Row],[Area]]="Patna",Table1[[#This Row],[Income]],0)</f>
        <v>0</v>
      </c>
      <c r="BI83">
        <f ca="1">IF(Table1[[#This Row],[Area]]="Bangalore",Table1[[#This Row],[Income]],0)</f>
        <v>0</v>
      </c>
      <c r="BJ83">
        <f ca="1">IF(Table1[[#This Row],[Area]]="Lucknow",Table1[[#This Row],[Income]],0)</f>
        <v>0</v>
      </c>
      <c r="BK83">
        <f ca="1">IF(Table1[[#This Row],[Area]]="Hyderabad",Table1[[#This Row],[Income]],0)</f>
        <v>42088</v>
      </c>
      <c r="BL83">
        <f ca="1">IF(Table1[[#This Row],[Area]]="Udaipur",Table1[[#This Row],[Income]],0)</f>
        <v>0</v>
      </c>
      <c r="BM83">
        <f ca="1">IF(Table1[[#This Row],[Area]]="Pune",Table1[[#This Row],[Income]],0)</f>
        <v>0</v>
      </c>
      <c r="BN83">
        <f ca="1">IF(Table1[[#This Row],[Area]]="Kolkata",Table1[[#This Row],[Income]],0)</f>
        <v>0</v>
      </c>
      <c r="BO83">
        <f ca="1">IF(Table1[[#This Row],[Area]]="Ranchi",Table1[[#This Row],[Income]],0)</f>
        <v>0</v>
      </c>
      <c r="BP83">
        <f ca="1">IF(Table1[[#This Row],[Area]]="Dhanbad",Table1[[#This Row],[Income]],0)</f>
        <v>0</v>
      </c>
      <c r="BQ83">
        <f ca="1">IF(Table1[[#This Row],[Area]]="Agra",Table1[[#This Row],[Income]],0)</f>
        <v>0</v>
      </c>
      <c r="BR83">
        <f ca="1">IF(Table1[[#This Row],[Area]]="Mumbai",Table1[[#This Row],[Income]],0)</f>
        <v>0</v>
      </c>
      <c r="BS83">
        <f ca="1">IF(Table1[[#This Row],[Area]]="Srinagar",Table1[[#This Row],[Income]],0)</f>
        <v>0</v>
      </c>
      <c r="BT83">
        <f ca="1">IF(Table1[[#This Row],[Area]]="Delhi",Table1[[#This Row],[Income]],0)</f>
        <v>0</v>
      </c>
      <c r="BU83">
        <f ca="1">IF(Table1[[#This Row],[Area]]="Jaipur",Table1[[#This Row],[Income]],0)</f>
        <v>0</v>
      </c>
      <c r="BW83">
        <f ca="1">IF(Table1[[#This Row],[Field of Work]]="IT",Table1[[#This Row],[Income]],0)</f>
        <v>42088</v>
      </c>
      <c r="BX83">
        <f ca="1">IF(Table1[[#This Row],[Field of Work]]="Healthcare",Table1[[#This Row],[Income]],0)</f>
        <v>0</v>
      </c>
      <c r="BY83">
        <f ca="1">IF(Table1[[#This Row],[Field of Work]]="Agriculture",Table1[[#This Row],[Income]],0)</f>
        <v>0</v>
      </c>
      <c r="BZ83">
        <f ca="1">IF(Table1[[#This Row],[Field of Work]]="Teaching",Table1[[#This Row],[Income]],0)</f>
        <v>0</v>
      </c>
      <c r="CA83">
        <f ca="1">IF(Table1[[#This Row],[Field of Work]]="General Work",Table1[[#This Row],[Income]],0)</f>
        <v>0</v>
      </c>
      <c r="CB83">
        <f ca="1">IF(Table1[[#This Row],[Field of Work]]="Construction",Table1[[#This Row],[Income]],0)</f>
        <v>0</v>
      </c>
      <c r="CD83" s="2">
        <f ca="1">IF(Table1[[#This Row],[Value of debts ]]&gt;Table1[[#This Row],[Income]],1,0)</f>
        <v>1</v>
      </c>
      <c r="CE83" s="1"/>
      <c r="CG83">
        <f ca="1">IF(Table1[[#This Row],[Net worth of person]]&gt;$CH$3,Table1[[#This Row],[Age]],0)</f>
        <v>0</v>
      </c>
    </row>
    <row r="84" spans="1:85" x14ac:dyDescent="0.3">
      <c r="A84">
        <f t="shared" ca="1" si="23"/>
        <v>1</v>
      </c>
      <c r="B84" t="str">
        <f t="shared" ca="1" si="24"/>
        <v>Women</v>
      </c>
      <c r="C84">
        <f t="shared" ca="1" si="25"/>
        <v>20</v>
      </c>
      <c r="D84">
        <f t="shared" ca="1" si="26"/>
        <v>3</v>
      </c>
      <c r="E84" t="str">
        <f t="shared" ca="1" si="27"/>
        <v>Healthcare</v>
      </c>
      <c r="F84">
        <f t="shared" ca="1" si="28"/>
        <v>3</v>
      </c>
      <c r="G84" t="str">
        <f t="shared" ca="1" si="29"/>
        <v>Bachelors</v>
      </c>
      <c r="H84">
        <f t="shared" ca="1" si="30"/>
        <v>4</v>
      </c>
      <c r="I84">
        <f t="shared" ca="1" si="31"/>
        <v>3</v>
      </c>
      <c r="J84">
        <f t="shared" ca="1" si="32"/>
        <v>76581</v>
      </c>
      <c r="K84">
        <f t="shared" ca="1" si="33"/>
        <v>13</v>
      </c>
      <c r="L84" t="str">
        <f t="shared" ca="1" si="34"/>
        <v>Hyderabad</v>
      </c>
      <c r="M84">
        <f t="shared" ca="1" si="35"/>
        <v>459486</v>
      </c>
      <c r="N84">
        <f t="shared" ca="1" si="36"/>
        <v>336195.28359368426</v>
      </c>
      <c r="O84">
        <f t="shared" ca="1" si="37"/>
        <v>36893.438255551024</v>
      </c>
      <c r="P84">
        <f t="shared" ca="1" si="38"/>
        <v>723</v>
      </c>
      <c r="Q84">
        <f t="shared" ca="1" si="39"/>
        <v>8655.6003384342657</v>
      </c>
      <c r="R84">
        <f t="shared" ca="1" si="40"/>
        <v>104771.94891828236</v>
      </c>
      <c r="S84">
        <f t="shared" ca="1" si="41"/>
        <v>601151.38717383344</v>
      </c>
      <c r="T84">
        <f t="shared" ca="1" si="42"/>
        <v>345573.88393211854</v>
      </c>
      <c r="U84">
        <f t="shared" ca="1" si="43"/>
        <v>255577.50324171491</v>
      </c>
      <c r="AF84" s="2">
        <f ca="1">IF(Table1[[#This Row],[Gender]]="Women",1,0)</f>
        <v>1</v>
      </c>
      <c r="AG84">
        <f ca="1">IF(Table1[[#This Row],[Gender]]="Men",1,0)</f>
        <v>0</v>
      </c>
      <c r="AI84" s="1"/>
      <c r="AK84" s="2">
        <f ca="1">IF(Table1[[#This Row],[Field of Work]]="IT",1,0)</f>
        <v>0</v>
      </c>
      <c r="AL84">
        <f ca="1">IF(Table1[[#This Row],[Field of Work]]="Agriculture",1,0)</f>
        <v>0</v>
      </c>
      <c r="AM84">
        <f ca="1">IF(Table1[[#This Row],[Field of Work]]="Construction",1,0)</f>
        <v>0</v>
      </c>
      <c r="AN84">
        <f ca="1">IF(Table1[[#This Row],[Field of Work]]="Healthcare",1,0)</f>
        <v>1</v>
      </c>
      <c r="AO84">
        <f ca="1">IF(Table1[[#This Row],[Field of Work]]="General Work",1,0)</f>
        <v>0</v>
      </c>
      <c r="AP84">
        <f ca="1">IF(Table1[[#This Row],[Field of Work]]="Teaching",1,0)</f>
        <v>0</v>
      </c>
      <c r="AV84" s="1"/>
      <c r="AX84" s="2">
        <f ca="1">Table1[[#This Row],[Car Value]]/Table1[[#This Row],[Cars]]</f>
        <v>12297.812751850341</v>
      </c>
      <c r="AY84" s="1"/>
      <c r="AZ84" s="2">
        <f ca="1">IF(Table1[[#This Row],[Value of debts ]]&gt;$BA$3,1,0)</f>
        <v>1</v>
      </c>
      <c r="BA84" s="1"/>
      <c r="BB84" s="1"/>
      <c r="BC84" s="15">
        <f ca="1">Table1[[#This Row],[Mortage Left]]/Table1[[#This Row],[Value of House]]</f>
        <v>0.73167688154521415</v>
      </c>
      <c r="BD84">
        <f t="shared" ca="1" si="44"/>
        <v>0</v>
      </c>
      <c r="BF84" s="1"/>
      <c r="BH84">
        <f ca="1">IF(Table1[[#This Row],[Area]]="Patna",Table1[[#This Row],[Income]],0)</f>
        <v>0</v>
      </c>
      <c r="BI84">
        <f ca="1">IF(Table1[[#This Row],[Area]]="Bangalore",Table1[[#This Row],[Income]],0)</f>
        <v>0</v>
      </c>
      <c r="BJ84">
        <f ca="1">IF(Table1[[#This Row],[Area]]="Lucknow",Table1[[#This Row],[Income]],0)</f>
        <v>0</v>
      </c>
      <c r="BK84">
        <f ca="1">IF(Table1[[#This Row],[Area]]="Hyderabad",Table1[[#This Row],[Income]],0)</f>
        <v>76581</v>
      </c>
      <c r="BL84">
        <f ca="1">IF(Table1[[#This Row],[Area]]="Udaipur",Table1[[#This Row],[Income]],0)</f>
        <v>0</v>
      </c>
      <c r="BM84">
        <f ca="1">IF(Table1[[#This Row],[Area]]="Pune",Table1[[#This Row],[Income]],0)</f>
        <v>0</v>
      </c>
      <c r="BN84">
        <f ca="1">IF(Table1[[#This Row],[Area]]="Kolkata",Table1[[#This Row],[Income]],0)</f>
        <v>0</v>
      </c>
      <c r="BO84">
        <f ca="1">IF(Table1[[#This Row],[Area]]="Ranchi",Table1[[#This Row],[Income]],0)</f>
        <v>0</v>
      </c>
      <c r="BP84">
        <f ca="1">IF(Table1[[#This Row],[Area]]="Dhanbad",Table1[[#This Row],[Income]],0)</f>
        <v>0</v>
      </c>
      <c r="BQ84">
        <f ca="1">IF(Table1[[#This Row],[Area]]="Agra",Table1[[#This Row],[Income]],0)</f>
        <v>0</v>
      </c>
      <c r="BR84">
        <f ca="1">IF(Table1[[#This Row],[Area]]="Mumbai",Table1[[#This Row],[Income]],0)</f>
        <v>0</v>
      </c>
      <c r="BS84">
        <f ca="1">IF(Table1[[#This Row],[Area]]="Srinagar",Table1[[#This Row],[Income]],0)</f>
        <v>0</v>
      </c>
      <c r="BT84">
        <f ca="1">IF(Table1[[#This Row],[Area]]="Delhi",Table1[[#This Row],[Income]],0)</f>
        <v>0</v>
      </c>
      <c r="BU84">
        <f ca="1">IF(Table1[[#This Row],[Area]]="Jaipur",Table1[[#This Row],[Income]],0)</f>
        <v>0</v>
      </c>
      <c r="BW84">
        <f ca="1">IF(Table1[[#This Row],[Field of Work]]="IT",Table1[[#This Row],[Income]],0)</f>
        <v>0</v>
      </c>
      <c r="BX84">
        <f ca="1">IF(Table1[[#This Row],[Field of Work]]="Healthcare",Table1[[#This Row],[Income]],0)</f>
        <v>76581</v>
      </c>
      <c r="BY84">
        <f ca="1">IF(Table1[[#This Row],[Field of Work]]="Agriculture",Table1[[#This Row],[Income]],0)</f>
        <v>0</v>
      </c>
      <c r="BZ84">
        <f ca="1">IF(Table1[[#This Row],[Field of Work]]="Teaching",Table1[[#This Row],[Income]],0)</f>
        <v>0</v>
      </c>
      <c r="CA84">
        <f ca="1">IF(Table1[[#This Row],[Field of Work]]="General Work",Table1[[#This Row],[Income]],0)</f>
        <v>0</v>
      </c>
      <c r="CB84">
        <f ca="1">IF(Table1[[#This Row],[Field of Work]]="Construction",Table1[[#This Row],[Income]],0)</f>
        <v>0</v>
      </c>
      <c r="CD84" s="2">
        <f ca="1">IF(Table1[[#This Row],[Value of debts ]]&gt;Table1[[#This Row],[Income]],1,0)</f>
        <v>1</v>
      </c>
      <c r="CE84" s="1"/>
      <c r="CG84">
        <f ca="1">IF(Table1[[#This Row],[Net worth of person]]&gt;$CH$3,Table1[[#This Row],[Age]],0)</f>
        <v>20</v>
      </c>
    </row>
    <row r="85" spans="1:85" x14ac:dyDescent="0.3">
      <c r="A85">
        <f t="shared" ca="1" si="23"/>
        <v>2</v>
      </c>
      <c r="B85" t="str">
        <f t="shared" ca="1" si="24"/>
        <v>Men</v>
      </c>
      <c r="C85">
        <f t="shared" ca="1" si="25"/>
        <v>38</v>
      </c>
      <c r="D85">
        <f t="shared" ca="1" si="26"/>
        <v>3</v>
      </c>
      <c r="E85" t="str">
        <f t="shared" ca="1" si="27"/>
        <v>Healthcare</v>
      </c>
      <c r="F85">
        <f t="shared" ca="1" si="28"/>
        <v>4</v>
      </c>
      <c r="G85" t="str">
        <f t="shared" ca="1" si="29"/>
        <v>Masters</v>
      </c>
      <c r="H85">
        <f t="shared" ca="1" si="30"/>
        <v>3</v>
      </c>
      <c r="I85">
        <f t="shared" ca="1" si="31"/>
        <v>1</v>
      </c>
      <c r="J85">
        <f t="shared" ca="1" si="32"/>
        <v>73366</v>
      </c>
      <c r="K85">
        <f t="shared" ca="1" si="33"/>
        <v>14</v>
      </c>
      <c r="L85" t="str">
        <f t="shared" ca="1" si="34"/>
        <v>Jaipur</v>
      </c>
      <c r="M85">
        <f t="shared" ca="1" si="35"/>
        <v>220098</v>
      </c>
      <c r="N85">
        <f t="shared" ca="1" si="36"/>
        <v>165894.58753016067</v>
      </c>
      <c r="O85">
        <f t="shared" ca="1" si="37"/>
        <v>17017.273723111321</v>
      </c>
      <c r="P85">
        <f t="shared" ca="1" si="38"/>
        <v>16024</v>
      </c>
      <c r="Q85">
        <f t="shared" ca="1" si="39"/>
        <v>7447.3168666227812</v>
      </c>
      <c r="R85">
        <f t="shared" ca="1" si="40"/>
        <v>17616.91518646551</v>
      </c>
      <c r="S85">
        <f t="shared" ca="1" si="41"/>
        <v>254732.18890957683</v>
      </c>
      <c r="T85">
        <f t="shared" ca="1" si="42"/>
        <v>189365.90439678344</v>
      </c>
      <c r="U85">
        <f t="shared" ca="1" si="43"/>
        <v>65366.284512793383</v>
      </c>
      <c r="AF85" s="2">
        <f ca="1">IF(Table1[[#This Row],[Gender]]="Women",1,0)</f>
        <v>0</v>
      </c>
      <c r="AG85">
        <f ca="1">IF(Table1[[#This Row],[Gender]]="Men",1,0)</f>
        <v>1</v>
      </c>
      <c r="AI85" s="1"/>
      <c r="AK85" s="2">
        <f ca="1">IF(Table1[[#This Row],[Field of Work]]="IT",1,0)</f>
        <v>0</v>
      </c>
      <c r="AL85">
        <f ca="1">IF(Table1[[#This Row],[Field of Work]]="Agriculture",1,0)</f>
        <v>0</v>
      </c>
      <c r="AM85">
        <f ca="1">IF(Table1[[#This Row],[Field of Work]]="Construction",1,0)</f>
        <v>0</v>
      </c>
      <c r="AN85">
        <f ca="1">IF(Table1[[#This Row],[Field of Work]]="Healthcare",1,0)</f>
        <v>1</v>
      </c>
      <c r="AO85">
        <f ca="1">IF(Table1[[#This Row],[Field of Work]]="General Work",1,0)</f>
        <v>0</v>
      </c>
      <c r="AP85">
        <f ca="1">IF(Table1[[#This Row],[Field of Work]]="Teaching",1,0)</f>
        <v>0</v>
      </c>
      <c r="AV85" s="1"/>
      <c r="AX85" s="2">
        <f ca="1">Table1[[#This Row],[Car Value]]/Table1[[#This Row],[Cars]]</f>
        <v>17017.273723111321</v>
      </c>
      <c r="AY85" s="1"/>
      <c r="AZ85" s="2">
        <f ca="1">IF(Table1[[#This Row],[Value of debts ]]&gt;$BA$3,1,0)</f>
        <v>1</v>
      </c>
      <c r="BA85" s="1"/>
      <c r="BB85" s="1"/>
      <c r="BC85" s="15">
        <f ca="1">Table1[[#This Row],[Mortage Left]]/Table1[[#This Row],[Value of House]]</f>
        <v>0.75373055425383539</v>
      </c>
      <c r="BD85">
        <f t="shared" ca="1" si="44"/>
        <v>0</v>
      </c>
      <c r="BF85" s="1"/>
      <c r="BH85">
        <f ca="1">IF(Table1[[#This Row],[Area]]="Patna",Table1[[#This Row],[Income]],0)</f>
        <v>0</v>
      </c>
      <c r="BI85">
        <f ca="1">IF(Table1[[#This Row],[Area]]="Bangalore",Table1[[#This Row],[Income]],0)</f>
        <v>0</v>
      </c>
      <c r="BJ85">
        <f ca="1">IF(Table1[[#This Row],[Area]]="Lucknow",Table1[[#This Row],[Income]],0)</f>
        <v>0</v>
      </c>
      <c r="BK85">
        <f ca="1">IF(Table1[[#This Row],[Area]]="Hyderabad",Table1[[#This Row],[Income]],0)</f>
        <v>0</v>
      </c>
      <c r="BL85">
        <f ca="1">IF(Table1[[#This Row],[Area]]="Udaipur",Table1[[#This Row],[Income]],0)</f>
        <v>0</v>
      </c>
      <c r="BM85">
        <f ca="1">IF(Table1[[#This Row],[Area]]="Pune",Table1[[#This Row],[Income]],0)</f>
        <v>0</v>
      </c>
      <c r="BN85">
        <f ca="1">IF(Table1[[#This Row],[Area]]="Kolkata",Table1[[#This Row],[Income]],0)</f>
        <v>0</v>
      </c>
      <c r="BO85">
        <f ca="1">IF(Table1[[#This Row],[Area]]="Ranchi",Table1[[#This Row],[Income]],0)</f>
        <v>0</v>
      </c>
      <c r="BP85">
        <f ca="1">IF(Table1[[#This Row],[Area]]="Dhanbad",Table1[[#This Row],[Income]],0)</f>
        <v>0</v>
      </c>
      <c r="BQ85">
        <f ca="1">IF(Table1[[#This Row],[Area]]="Agra",Table1[[#This Row],[Income]],0)</f>
        <v>0</v>
      </c>
      <c r="BR85">
        <f ca="1">IF(Table1[[#This Row],[Area]]="Mumbai",Table1[[#This Row],[Income]],0)</f>
        <v>0</v>
      </c>
      <c r="BS85">
        <f ca="1">IF(Table1[[#This Row],[Area]]="Srinagar",Table1[[#This Row],[Income]],0)</f>
        <v>0</v>
      </c>
      <c r="BT85">
        <f ca="1">IF(Table1[[#This Row],[Area]]="Delhi",Table1[[#This Row],[Income]],0)</f>
        <v>0</v>
      </c>
      <c r="BU85">
        <f ca="1">IF(Table1[[#This Row],[Area]]="Jaipur",Table1[[#This Row],[Income]],0)</f>
        <v>73366</v>
      </c>
      <c r="BW85">
        <f ca="1">IF(Table1[[#This Row],[Field of Work]]="IT",Table1[[#This Row],[Income]],0)</f>
        <v>0</v>
      </c>
      <c r="BX85">
        <f ca="1">IF(Table1[[#This Row],[Field of Work]]="Healthcare",Table1[[#This Row],[Income]],0)</f>
        <v>73366</v>
      </c>
      <c r="BY85">
        <f ca="1">IF(Table1[[#This Row],[Field of Work]]="Agriculture",Table1[[#This Row],[Income]],0)</f>
        <v>0</v>
      </c>
      <c r="BZ85">
        <f ca="1">IF(Table1[[#This Row],[Field of Work]]="Teaching",Table1[[#This Row],[Income]],0)</f>
        <v>0</v>
      </c>
      <c r="CA85">
        <f ca="1">IF(Table1[[#This Row],[Field of Work]]="General Work",Table1[[#This Row],[Income]],0)</f>
        <v>0</v>
      </c>
      <c r="CB85">
        <f ca="1">IF(Table1[[#This Row],[Field of Work]]="Construction",Table1[[#This Row],[Income]],0)</f>
        <v>0</v>
      </c>
      <c r="CD85" s="2">
        <f ca="1">IF(Table1[[#This Row],[Value of debts ]]&gt;Table1[[#This Row],[Income]],1,0)</f>
        <v>1</v>
      </c>
      <c r="CE85" s="1"/>
      <c r="CG85">
        <f ca="1">IF(Table1[[#This Row],[Net worth of person]]&gt;$CH$3,Table1[[#This Row],[Age]],0)</f>
        <v>38</v>
      </c>
    </row>
    <row r="86" spans="1:85" x14ac:dyDescent="0.3">
      <c r="A86">
        <f t="shared" ca="1" si="23"/>
        <v>1</v>
      </c>
      <c r="B86" t="str">
        <f t="shared" ca="1" si="24"/>
        <v>Women</v>
      </c>
      <c r="C86">
        <f t="shared" ca="1" si="25"/>
        <v>21</v>
      </c>
      <c r="D86">
        <f t="shared" ca="1" si="26"/>
        <v>5</v>
      </c>
      <c r="E86" t="str">
        <f t="shared" ca="1" si="27"/>
        <v>Agriculture</v>
      </c>
      <c r="F86">
        <f t="shared" ca="1" si="28"/>
        <v>5</v>
      </c>
      <c r="G86" t="str">
        <f t="shared" ca="1" si="29"/>
        <v>Others</v>
      </c>
      <c r="H86">
        <f t="shared" ca="1" si="30"/>
        <v>0</v>
      </c>
      <c r="I86">
        <f t="shared" ca="1" si="31"/>
        <v>2</v>
      </c>
      <c r="J86">
        <f t="shared" ca="1" si="32"/>
        <v>78594</v>
      </c>
      <c r="K86">
        <f t="shared" ca="1" si="33"/>
        <v>13</v>
      </c>
      <c r="L86" t="str">
        <f t="shared" ca="1" si="34"/>
        <v>Hyderabad</v>
      </c>
      <c r="M86">
        <f t="shared" ca="1" si="35"/>
        <v>235782</v>
      </c>
      <c r="N86">
        <f t="shared" ca="1" si="36"/>
        <v>200227.11613245253</v>
      </c>
      <c r="O86">
        <f t="shared" ca="1" si="37"/>
        <v>144121.96449501085</v>
      </c>
      <c r="P86">
        <f t="shared" ca="1" si="38"/>
        <v>109519</v>
      </c>
      <c r="Q86">
        <f t="shared" ca="1" si="39"/>
        <v>116300.20007154485</v>
      </c>
      <c r="R86">
        <f t="shared" ca="1" si="40"/>
        <v>70474.016033519903</v>
      </c>
      <c r="S86">
        <f t="shared" ca="1" si="41"/>
        <v>450377.98052853078</v>
      </c>
      <c r="T86">
        <f t="shared" ca="1" si="42"/>
        <v>426046.31620399735</v>
      </c>
      <c r="U86">
        <f t="shared" ca="1" si="43"/>
        <v>24331.664324533427</v>
      </c>
      <c r="AF86" s="2">
        <f ca="1">IF(Table1[[#This Row],[Gender]]="Women",1,0)</f>
        <v>1</v>
      </c>
      <c r="AG86">
        <f ca="1">IF(Table1[[#This Row],[Gender]]="Men",1,0)</f>
        <v>0</v>
      </c>
      <c r="AI86" s="1"/>
      <c r="AK86" s="2">
        <f ca="1">IF(Table1[[#This Row],[Field of Work]]="IT",1,0)</f>
        <v>0</v>
      </c>
      <c r="AL86">
        <f ca="1">IF(Table1[[#This Row],[Field of Work]]="Agriculture",1,0)</f>
        <v>1</v>
      </c>
      <c r="AM86">
        <f ca="1">IF(Table1[[#This Row],[Field of Work]]="Construction",1,0)</f>
        <v>0</v>
      </c>
      <c r="AN86">
        <f ca="1">IF(Table1[[#This Row],[Field of Work]]="Healthcare",1,0)</f>
        <v>0</v>
      </c>
      <c r="AO86">
        <f ca="1">IF(Table1[[#This Row],[Field of Work]]="General Work",1,0)</f>
        <v>0</v>
      </c>
      <c r="AP86">
        <f ca="1">IF(Table1[[#This Row],[Field of Work]]="Teaching",1,0)</f>
        <v>0</v>
      </c>
      <c r="AV86" s="1"/>
      <c r="AX86" s="2">
        <f ca="1">Table1[[#This Row],[Car Value]]/Table1[[#This Row],[Cars]]</f>
        <v>72060.982247505424</v>
      </c>
      <c r="AY86" s="1"/>
      <c r="AZ86" s="2">
        <f ca="1">IF(Table1[[#This Row],[Value of debts ]]&gt;$BA$3,1,0)</f>
        <v>1</v>
      </c>
      <c r="BA86" s="1"/>
      <c r="BB86" s="1"/>
      <c r="BC86" s="15">
        <f ca="1">Table1[[#This Row],[Mortage Left]]/Table1[[#This Row],[Value of House]]</f>
        <v>0.84920441820178183</v>
      </c>
      <c r="BD86">
        <f t="shared" ca="1" si="44"/>
        <v>0</v>
      </c>
      <c r="BF86" s="1"/>
      <c r="BH86">
        <f ca="1">IF(Table1[[#This Row],[Area]]="Patna",Table1[[#This Row],[Income]],0)</f>
        <v>0</v>
      </c>
      <c r="BI86">
        <f ca="1">IF(Table1[[#This Row],[Area]]="Bangalore",Table1[[#This Row],[Income]],0)</f>
        <v>0</v>
      </c>
      <c r="BJ86">
        <f ca="1">IF(Table1[[#This Row],[Area]]="Lucknow",Table1[[#This Row],[Income]],0)</f>
        <v>0</v>
      </c>
      <c r="BK86">
        <f ca="1">IF(Table1[[#This Row],[Area]]="Hyderabad",Table1[[#This Row],[Income]],0)</f>
        <v>78594</v>
      </c>
      <c r="BL86">
        <f ca="1">IF(Table1[[#This Row],[Area]]="Udaipur",Table1[[#This Row],[Income]],0)</f>
        <v>0</v>
      </c>
      <c r="BM86">
        <f ca="1">IF(Table1[[#This Row],[Area]]="Pune",Table1[[#This Row],[Income]],0)</f>
        <v>0</v>
      </c>
      <c r="BN86">
        <f ca="1">IF(Table1[[#This Row],[Area]]="Kolkata",Table1[[#This Row],[Income]],0)</f>
        <v>0</v>
      </c>
      <c r="BO86">
        <f ca="1">IF(Table1[[#This Row],[Area]]="Ranchi",Table1[[#This Row],[Income]],0)</f>
        <v>0</v>
      </c>
      <c r="BP86">
        <f ca="1">IF(Table1[[#This Row],[Area]]="Dhanbad",Table1[[#This Row],[Income]],0)</f>
        <v>0</v>
      </c>
      <c r="BQ86">
        <f ca="1">IF(Table1[[#This Row],[Area]]="Agra",Table1[[#This Row],[Income]],0)</f>
        <v>0</v>
      </c>
      <c r="BR86">
        <f ca="1">IF(Table1[[#This Row],[Area]]="Mumbai",Table1[[#This Row],[Income]],0)</f>
        <v>0</v>
      </c>
      <c r="BS86">
        <f ca="1">IF(Table1[[#This Row],[Area]]="Srinagar",Table1[[#This Row],[Income]],0)</f>
        <v>0</v>
      </c>
      <c r="BT86">
        <f ca="1">IF(Table1[[#This Row],[Area]]="Delhi",Table1[[#This Row],[Income]],0)</f>
        <v>0</v>
      </c>
      <c r="BU86">
        <f ca="1">IF(Table1[[#This Row],[Area]]="Jaipur",Table1[[#This Row],[Income]],0)</f>
        <v>0</v>
      </c>
      <c r="BW86">
        <f ca="1">IF(Table1[[#This Row],[Field of Work]]="IT",Table1[[#This Row],[Income]],0)</f>
        <v>0</v>
      </c>
      <c r="BX86">
        <f ca="1">IF(Table1[[#This Row],[Field of Work]]="Healthcare",Table1[[#This Row],[Income]],0)</f>
        <v>0</v>
      </c>
      <c r="BY86">
        <f ca="1">IF(Table1[[#This Row],[Field of Work]]="Agriculture",Table1[[#This Row],[Income]],0)</f>
        <v>78594</v>
      </c>
      <c r="BZ86">
        <f ca="1">IF(Table1[[#This Row],[Field of Work]]="Teaching",Table1[[#This Row],[Income]],0)</f>
        <v>0</v>
      </c>
      <c r="CA86">
        <f ca="1">IF(Table1[[#This Row],[Field of Work]]="General Work",Table1[[#This Row],[Income]],0)</f>
        <v>0</v>
      </c>
      <c r="CB86">
        <f ca="1">IF(Table1[[#This Row],[Field of Work]]="Construction",Table1[[#This Row],[Income]],0)</f>
        <v>0</v>
      </c>
      <c r="CD86" s="2">
        <f ca="1">IF(Table1[[#This Row],[Value of debts ]]&gt;Table1[[#This Row],[Income]],1,0)</f>
        <v>1</v>
      </c>
      <c r="CE86" s="1"/>
      <c r="CG86">
        <f ca="1">IF(Table1[[#This Row],[Net worth of person]]&gt;$CH$3,Table1[[#This Row],[Age]],0)</f>
        <v>0</v>
      </c>
    </row>
    <row r="87" spans="1:85" x14ac:dyDescent="0.3">
      <c r="A87">
        <f t="shared" ca="1" si="23"/>
        <v>1</v>
      </c>
      <c r="B87" t="str">
        <f t="shared" ca="1" si="24"/>
        <v>Women</v>
      </c>
      <c r="C87">
        <f t="shared" ca="1" si="25"/>
        <v>24</v>
      </c>
      <c r="D87">
        <f t="shared" ca="1" si="26"/>
        <v>6</v>
      </c>
      <c r="E87" t="str">
        <f t="shared" ca="1" si="27"/>
        <v>General Work</v>
      </c>
      <c r="F87">
        <f t="shared" ca="1" si="28"/>
        <v>5</v>
      </c>
      <c r="G87" t="str">
        <f t="shared" ca="1" si="29"/>
        <v>Others</v>
      </c>
      <c r="H87">
        <f t="shared" ca="1" si="30"/>
        <v>0</v>
      </c>
      <c r="I87">
        <f t="shared" ca="1" si="31"/>
        <v>2</v>
      </c>
      <c r="J87">
        <f t="shared" ca="1" si="32"/>
        <v>30396</v>
      </c>
      <c r="K87">
        <f t="shared" ca="1" si="33"/>
        <v>9</v>
      </c>
      <c r="L87" t="str">
        <f t="shared" ca="1" si="34"/>
        <v>Pune</v>
      </c>
      <c r="M87">
        <f t="shared" ca="1" si="35"/>
        <v>121584</v>
      </c>
      <c r="N87">
        <f t="shared" ca="1" si="36"/>
        <v>98651.05432447794</v>
      </c>
      <c r="O87">
        <f t="shared" ca="1" si="37"/>
        <v>30833.670450258753</v>
      </c>
      <c r="P87">
        <f t="shared" ca="1" si="38"/>
        <v>22244</v>
      </c>
      <c r="Q87">
        <f t="shared" ca="1" si="39"/>
        <v>13826.017781966853</v>
      </c>
      <c r="R87">
        <f t="shared" ca="1" si="40"/>
        <v>44472.529233906447</v>
      </c>
      <c r="S87">
        <f t="shared" ca="1" si="41"/>
        <v>196890.19968416521</v>
      </c>
      <c r="T87">
        <f t="shared" ca="1" si="42"/>
        <v>134721.0721064448</v>
      </c>
      <c r="U87">
        <f t="shared" ca="1" si="43"/>
        <v>62169.127577720414</v>
      </c>
      <c r="AF87" s="2">
        <f ca="1">IF(Table1[[#This Row],[Gender]]="Women",1,0)</f>
        <v>1</v>
      </c>
      <c r="AG87">
        <f ca="1">IF(Table1[[#This Row],[Gender]]="Men",1,0)</f>
        <v>0</v>
      </c>
      <c r="AI87" s="1"/>
      <c r="AK87" s="2">
        <f ca="1">IF(Table1[[#This Row],[Field of Work]]="IT",1,0)</f>
        <v>0</v>
      </c>
      <c r="AL87">
        <f ca="1">IF(Table1[[#This Row],[Field of Work]]="Agriculture",1,0)</f>
        <v>0</v>
      </c>
      <c r="AM87">
        <f ca="1">IF(Table1[[#This Row],[Field of Work]]="Construction",1,0)</f>
        <v>0</v>
      </c>
      <c r="AN87">
        <f ca="1">IF(Table1[[#This Row],[Field of Work]]="Healthcare",1,0)</f>
        <v>0</v>
      </c>
      <c r="AO87">
        <f ca="1">IF(Table1[[#This Row],[Field of Work]]="General Work",1,0)</f>
        <v>1</v>
      </c>
      <c r="AP87">
        <f ca="1">IF(Table1[[#This Row],[Field of Work]]="Teaching",1,0)</f>
        <v>0</v>
      </c>
      <c r="AV87" s="1"/>
      <c r="AX87" s="2">
        <f ca="1">Table1[[#This Row],[Car Value]]/Table1[[#This Row],[Cars]]</f>
        <v>15416.835225129376</v>
      </c>
      <c r="AY87" s="1"/>
      <c r="AZ87" s="2">
        <f ca="1">IF(Table1[[#This Row],[Value of debts ]]&gt;$BA$3,1,0)</f>
        <v>1</v>
      </c>
      <c r="BA87" s="1"/>
      <c r="BB87" s="1"/>
      <c r="BC87" s="15">
        <f ca="1">Table1[[#This Row],[Mortage Left]]/Table1[[#This Row],[Value of House]]</f>
        <v>0.81138187857347954</v>
      </c>
      <c r="BD87">
        <f t="shared" ca="1" si="44"/>
        <v>0</v>
      </c>
      <c r="BF87" s="1"/>
      <c r="BH87">
        <f ca="1">IF(Table1[[#This Row],[Area]]="Patna",Table1[[#This Row],[Income]],0)</f>
        <v>0</v>
      </c>
      <c r="BI87">
        <f ca="1">IF(Table1[[#This Row],[Area]]="Bangalore",Table1[[#This Row],[Income]],0)</f>
        <v>0</v>
      </c>
      <c r="BJ87">
        <f ca="1">IF(Table1[[#This Row],[Area]]="Lucknow",Table1[[#This Row],[Income]],0)</f>
        <v>0</v>
      </c>
      <c r="BK87">
        <f ca="1">IF(Table1[[#This Row],[Area]]="Hyderabad",Table1[[#This Row],[Income]],0)</f>
        <v>0</v>
      </c>
      <c r="BL87">
        <f ca="1">IF(Table1[[#This Row],[Area]]="Udaipur",Table1[[#This Row],[Income]],0)</f>
        <v>0</v>
      </c>
      <c r="BM87">
        <f ca="1">IF(Table1[[#This Row],[Area]]="Pune",Table1[[#This Row],[Income]],0)</f>
        <v>30396</v>
      </c>
      <c r="BN87">
        <f ca="1">IF(Table1[[#This Row],[Area]]="Kolkata",Table1[[#This Row],[Income]],0)</f>
        <v>0</v>
      </c>
      <c r="BO87">
        <f ca="1">IF(Table1[[#This Row],[Area]]="Ranchi",Table1[[#This Row],[Income]],0)</f>
        <v>0</v>
      </c>
      <c r="BP87">
        <f ca="1">IF(Table1[[#This Row],[Area]]="Dhanbad",Table1[[#This Row],[Income]],0)</f>
        <v>0</v>
      </c>
      <c r="BQ87">
        <f ca="1">IF(Table1[[#This Row],[Area]]="Agra",Table1[[#This Row],[Income]],0)</f>
        <v>0</v>
      </c>
      <c r="BR87">
        <f ca="1">IF(Table1[[#This Row],[Area]]="Mumbai",Table1[[#This Row],[Income]],0)</f>
        <v>0</v>
      </c>
      <c r="BS87">
        <f ca="1">IF(Table1[[#This Row],[Area]]="Srinagar",Table1[[#This Row],[Income]],0)</f>
        <v>0</v>
      </c>
      <c r="BT87">
        <f ca="1">IF(Table1[[#This Row],[Area]]="Delhi",Table1[[#This Row],[Income]],0)</f>
        <v>0</v>
      </c>
      <c r="BU87">
        <f ca="1">IF(Table1[[#This Row],[Area]]="Jaipur",Table1[[#This Row],[Income]],0)</f>
        <v>0</v>
      </c>
      <c r="BW87">
        <f ca="1">IF(Table1[[#This Row],[Field of Work]]="IT",Table1[[#This Row],[Income]],0)</f>
        <v>0</v>
      </c>
      <c r="BX87">
        <f ca="1">IF(Table1[[#This Row],[Field of Work]]="Healthcare",Table1[[#This Row],[Income]],0)</f>
        <v>0</v>
      </c>
      <c r="BY87">
        <f ca="1">IF(Table1[[#This Row],[Field of Work]]="Agriculture",Table1[[#This Row],[Income]],0)</f>
        <v>0</v>
      </c>
      <c r="BZ87">
        <f ca="1">IF(Table1[[#This Row],[Field of Work]]="Teaching",Table1[[#This Row],[Income]],0)</f>
        <v>0</v>
      </c>
      <c r="CA87">
        <f ca="1">IF(Table1[[#This Row],[Field of Work]]="General Work",Table1[[#This Row],[Income]],0)</f>
        <v>30396</v>
      </c>
      <c r="CB87">
        <f ca="1">IF(Table1[[#This Row],[Field of Work]]="Construction",Table1[[#This Row],[Income]],0)</f>
        <v>0</v>
      </c>
      <c r="CD87" s="2">
        <f ca="1">IF(Table1[[#This Row],[Value of debts ]]&gt;Table1[[#This Row],[Income]],1,0)</f>
        <v>1</v>
      </c>
      <c r="CE87" s="1"/>
      <c r="CG87">
        <f ca="1">IF(Table1[[#This Row],[Net worth of person]]&gt;$CH$3,Table1[[#This Row],[Age]],0)</f>
        <v>24</v>
      </c>
    </row>
    <row r="88" spans="1:85" x14ac:dyDescent="0.3">
      <c r="A88">
        <f t="shared" ca="1" si="23"/>
        <v>2</v>
      </c>
      <c r="B88" t="str">
        <f t="shared" ca="1" si="24"/>
        <v>Men</v>
      </c>
      <c r="C88">
        <f t="shared" ca="1" si="25"/>
        <v>33</v>
      </c>
      <c r="D88">
        <f t="shared" ca="1" si="26"/>
        <v>6</v>
      </c>
      <c r="E88" t="str">
        <f t="shared" ca="1" si="27"/>
        <v>General Work</v>
      </c>
      <c r="F88">
        <f t="shared" ca="1" si="28"/>
        <v>2</v>
      </c>
      <c r="G88" t="str">
        <f t="shared" ca="1" si="29"/>
        <v>12th</v>
      </c>
      <c r="H88">
        <f t="shared" ca="1" si="30"/>
        <v>3</v>
      </c>
      <c r="I88">
        <f t="shared" ca="1" si="31"/>
        <v>2</v>
      </c>
      <c r="J88">
        <f t="shared" ca="1" si="32"/>
        <v>63828</v>
      </c>
      <c r="K88">
        <f t="shared" ca="1" si="33"/>
        <v>9</v>
      </c>
      <c r="L88" t="str">
        <f t="shared" ca="1" si="34"/>
        <v>Pune</v>
      </c>
      <c r="M88">
        <f t="shared" ca="1" si="35"/>
        <v>319140</v>
      </c>
      <c r="N88">
        <f t="shared" ca="1" si="36"/>
        <v>106403.3048108457</v>
      </c>
      <c r="O88">
        <f t="shared" ca="1" si="37"/>
        <v>32348.945001282736</v>
      </c>
      <c r="P88">
        <f t="shared" ca="1" si="38"/>
        <v>4950</v>
      </c>
      <c r="Q88">
        <f t="shared" ca="1" si="39"/>
        <v>72545.157063004823</v>
      </c>
      <c r="R88">
        <f t="shared" ca="1" si="40"/>
        <v>36590.841975363248</v>
      </c>
      <c r="S88">
        <f t="shared" ca="1" si="41"/>
        <v>388079.78697664599</v>
      </c>
      <c r="T88">
        <f t="shared" ca="1" si="42"/>
        <v>183898.46187385052</v>
      </c>
      <c r="U88">
        <f t="shared" ca="1" si="43"/>
        <v>204181.32510279547</v>
      </c>
      <c r="AF88" s="2">
        <f ca="1">IF(Table1[[#This Row],[Gender]]="Women",1,0)</f>
        <v>0</v>
      </c>
      <c r="AG88">
        <f ca="1">IF(Table1[[#This Row],[Gender]]="Men",1,0)</f>
        <v>1</v>
      </c>
      <c r="AI88" s="1"/>
      <c r="AK88" s="2">
        <f ca="1">IF(Table1[[#This Row],[Field of Work]]="IT",1,0)</f>
        <v>0</v>
      </c>
      <c r="AL88">
        <f ca="1">IF(Table1[[#This Row],[Field of Work]]="Agriculture",1,0)</f>
        <v>0</v>
      </c>
      <c r="AM88">
        <f ca="1">IF(Table1[[#This Row],[Field of Work]]="Construction",1,0)</f>
        <v>0</v>
      </c>
      <c r="AN88">
        <f ca="1">IF(Table1[[#This Row],[Field of Work]]="Healthcare",1,0)</f>
        <v>0</v>
      </c>
      <c r="AO88">
        <f ca="1">IF(Table1[[#This Row],[Field of Work]]="General Work",1,0)</f>
        <v>1</v>
      </c>
      <c r="AP88">
        <f ca="1">IF(Table1[[#This Row],[Field of Work]]="Teaching",1,0)</f>
        <v>0</v>
      </c>
      <c r="AV88" s="1"/>
      <c r="AX88" s="2">
        <f ca="1">Table1[[#This Row],[Car Value]]/Table1[[#This Row],[Cars]]</f>
        <v>16174.472500641368</v>
      </c>
      <c r="AY88" s="1"/>
      <c r="AZ88" s="2">
        <f ca="1">IF(Table1[[#This Row],[Value of debts ]]&gt;$BA$3,1,0)</f>
        <v>1</v>
      </c>
      <c r="BA88" s="1"/>
      <c r="BB88" s="1"/>
      <c r="BC88" s="15">
        <f ca="1">Table1[[#This Row],[Mortage Left]]/Table1[[#This Row],[Value of House]]</f>
        <v>0.33340635711864919</v>
      </c>
      <c r="BD88">
        <f t="shared" ca="1" si="44"/>
        <v>0</v>
      </c>
      <c r="BF88" s="1"/>
      <c r="BH88">
        <f ca="1">IF(Table1[[#This Row],[Area]]="Patna",Table1[[#This Row],[Income]],0)</f>
        <v>0</v>
      </c>
      <c r="BI88">
        <f ca="1">IF(Table1[[#This Row],[Area]]="Bangalore",Table1[[#This Row],[Income]],0)</f>
        <v>0</v>
      </c>
      <c r="BJ88">
        <f ca="1">IF(Table1[[#This Row],[Area]]="Lucknow",Table1[[#This Row],[Income]],0)</f>
        <v>0</v>
      </c>
      <c r="BK88">
        <f ca="1">IF(Table1[[#This Row],[Area]]="Hyderabad",Table1[[#This Row],[Income]],0)</f>
        <v>0</v>
      </c>
      <c r="BL88">
        <f ca="1">IF(Table1[[#This Row],[Area]]="Udaipur",Table1[[#This Row],[Income]],0)</f>
        <v>0</v>
      </c>
      <c r="BM88">
        <f ca="1">IF(Table1[[#This Row],[Area]]="Pune",Table1[[#This Row],[Income]],0)</f>
        <v>63828</v>
      </c>
      <c r="BN88">
        <f ca="1">IF(Table1[[#This Row],[Area]]="Kolkata",Table1[[#This Row],[Income]],0)</f>
        <v>0</v>
      </c>
      <c r="BO88">
        <f ca="1">IF(Table1[[#This Row],[Area]]="Ranchi",Table1[[#This Row],[Income]],0)</f>
        <v>0</v>
      </c>
      <c r="BP88">
        <f ca="1">IF(Table1[[#This Row],[Area]]="Dhanbad",Table1[[#This Row],[Income]],0)</f>
        <v>0</v>
      </c>
      <c r="BQ88">
        <f ca="1">IF(Table1[[#This Row],[Area]]="Agra",Table1[[#This Row],[Income]],0)</f>
        <v>0</v>
      </c>
      <c r="BR88">
        <f ca="1">IF(Table1[[#This Row],[Area]]="Mumbai",Table1[[#This Row],[Income]],0)</f>
        <v>0</v>
      </c>
      <c r="BS88">
        <f ca="1">IF(Table1[[#This Row],[Area]]="Srinagar",Table1[[#This Row],[Income]],0)</f>
        <v>0</v>
      </c>
      <c r="BT88">
        <f ca="1">IF(Table1[[#This Row],[Area]]="Delhi",Table1[[#This Row],[Income]],0)</f>
        <v>0</v>
      </c>
      <c r="BU88">
        <f ca="1">IF(Table1[[#This Row],[Area]]="Jaipur",Table1[[#This Row],[Income]],0)</f>
        <v>0</v>
      </c>
      <c r="BW88">
        <f ca="1">IF(Table1[[#This Row],[Field of Work]]="IT",Table1[[#This Row],[Income]],0)</f>
        <v>0</v>
      </c>
      <c r="BX88">
        <f ca="1">IF(Table1[[#This Row],[Field of Work]]="Healthcare",Table1[[#This Row],[Income]],0)</f>
        <v>0</v>
      </c>
      <c r="BY88">
        <f ca="1">IF(Table1[[#This Row],[Field of Work]]="Agriculture",Table1[[#This Row],[Income]],0)</f>
        <v>0</v>
      </c>
      <c r="BZ88">
        <f ca="1">IF(Table1[[#This Row],[Field of Work]]="Teaching",Table1[[#This Row],[Income]],0)</f>
        <v>0</v>
      </c>
      <c r="CA88">
        <f ca="1">IF(Table1[[#This Row],[Field of Work]]="General Work",Table1[[#This Row],[Income]],0)</f>
        <v>63828</v>
      </c>
      <c r="CB88">
        <f ca="1">IF(Table1[[#This Row],[Field of Work]]="Construction",Table1[[#This Row],[Income]],0)</f>
        <v>0</v>
      </c>
      <c r="CD88" s="2">
        <f ca="1">IF(Table1[[#This Row],[Value of debts ]]&gt;Table1[[#This Row],[Income]],1,0)</f>
        <v>1</v>
      </c>
      <c r="CE88" s="1"/>
      <c r="CG88">
        <f ca="1">IF(Table1[[#This Row],[Net worth of person]]&gt;$CH$3,Table1[[#This Row],[Age]],0)</f>
        <v>33</v>
      </c>
    </row>
    <row r="89" spans="1:85" x14ac:dyDescent="0.3">
      <c r="A89">
        <f t="shared" ca="1" si="23"/>
        <v>1</v>
      </c>
      <c r="B89" t="str">
        <f t="shared" ca="1" si="24"/>
        <v>Women</v>
      </c>
      <c r="C89">
        <f t="shared" ca="1" si="25"/>
        <v>33</v>
      </c>
      <c r="D89">
        <f t="shared" ca="1" si="26"/>
        <v>4</v>
      </c>
      <c r="E89" t="str">
        <f t="shared" ca="1" si="27"/>
        <v>Teaching</v>
      </c>
      <c r="F89">
        <f t="shared" ca="1" si="28"/>
        <v>3</v>
      </c>
      <c r="G89" t="str">
        <f t="shared" ca="1" si="29"/>
        <v>Bachelors</v>
      </c>
      <c r="H89">
        <f t="shared" ca="1" si="30"/>
        <v>3</v>
      </c>
      <c r="I89">
        <f t="shared" ca="1" si="31"/>
        <v>2</v>
      </c>
      <c r="J89">
        <f t="shared" ca="1" si="32"/>
        <v>32562</v>
      </c>
      <c r="K89">
        <f t="shared" ca="1" si="33"/>
        <v>14</v>
      </c>
      <c r="L89" t="str">
        <f t="shared" ca="1" si="34"/>
        <v>Jaipur</v>
      </c>
      <c r="M89">
        <f t="shared" ca="1" si="35"/>
        <v>97686</v>
      </c>
      <c r="N89">
        <f t="shared" ca="1" si="36"/>
        <v>20650.106691823465</v>
      </c>
      <c r="O89">
        <f t="shared" ca="1" si="37"/>
        <v>24696.418216835547</v>
      </c>
      <c r="P89">
        <f t="shared" ca="1" si="38"/>
        <v>19353</v>
      </c>
      <c r="Q89">
        <f t="shared" ca="1" si="39"/>
        <v>54563.195397964999</v>
      </c>
      <c r="R89">
        <f t="shared" ca="1" si="40"/>
        <v>11966.200369599013</v>
      </c>
      <c r="S89">
        <f t="shared" ca="1" si="41"/>
        <v>134348.61858643458</v>
      </c>
      <c r="T89">
        <f t="shared" ca="1" si="42"/>
        <v>94566.302089788456</v>
      </c>
      <c r="U89">
        <f t="shared" ca="1" si="43"/>
        <v>39782.316496646119</v>
      </c>
      <c r="AF89" s="2">
        <f ca="1">IF(Table1[[#This Row],[Gender]]="Women",1,0)</f>
        <v>1</v>
      </c>
      <c r="AG89">
        <f ca="1">IF(Table1[[#This Row],[Gender]]="Men",1,0)</f>
        <v>0</v>
      </c>
      <c r="AI89" s="1"/>
      <c r="AK89" s="2">
        <f ca="1">IF(Table1[[#This Row],[Field of Work]]="IT",1,0)</f>
        <v>0</v>
      </c>
      <c r="AL89">
        <f ca="1">IF(Table1[[#This Row],[Field of Work]]="Agriculture",1,0)</f>
        <v>0</v>
      </c>
      <c r="AM89">
        <f ca="1">IF(Table1[[#This Row],[Field of Work]]="Construction",1,0)</f>
        <v>0</v>
      </c>
      <c r="AN89">
        <f ca="1">IF(Table1[[#This Row],[Field of Work]]="Healthcare",1,0)</f>
        <v>0</v>
      </c>
      <c r="AO89">
        <f ca="1">IF(Table1[[#This Row],[Field of Work]]="General Work",1,0)</f>
        <v>0</v>
      </c>
      <c r="AP89">
        <f ca="1">IF(Table1[[#This Row],[Field of Work]]="Teaching",1,0)</f>
        <v>1</v>
      </c>
      <c r="AV89" s="1"/>
      <c r="AX89" s="2">
        <f ca="1">Table1[[#This Row],[Car Value]]/Table1[[#This Row],[Cars]]</f>
        <v>12348.209108417774</v>
      </c>
      <c r="AY89" s="1"/>
      <c r="AZ89" s="2">
        <f ca="1">IF(Table1[[#This Row],[Value of debts ]]&gt;$BA$3,1,0)</f>
        <v>1</v>
      </c>
      <c r="BA89" s="1"/>
      <c r="BB89" s="1"/>
      <c r="BC89" s="15">
        <f ca="1">Table1[[#This Row],[Mortage Left]]/Table1[[#This Row],[Value of House]]</f>
        <v>0.2113926938540166</v>
      </c>
      <c r="BD89">
        <f t="shared" ca="1" si="44"/>
        <v>0</v>
      </c>
      <c r="BF89" s="1"/>
      <c r="BH89">
        <f ca="1">IF(Table1[[#This Row],[Area]]="Patna",Table1[[#This Row],[Income]],0)</f>
        <v>0</v>
      </c>
      <c r="BI89">
        <f ca="1">IF(Table1[[#This Row],[Area]]="Bangalore",Table1[[#This Row],[Income]],0)</f>
        <v>0</v>
      </c>
      <c r="BJ89">
        <f ca="1">IF(Table1[[#This Row],[Area]]="Lucknow",Table1[[#This Row],[Income]],0)</f>
        <v>0</v>
      </c>
      <c r="BK89">
        <f ca="1">IF(Table1[[#This Row],[Area]]="Hyderabad",Table1[[#This Row],[Income]],0)</f>
        <v>0</v>
      </c>
      <c r="BL89">
        <f ca="1">IF(Table1[[#This Row],[Area]]="Udaipur",Table1[[#This Row],[Income]],0)</f>
        <v>0</v>
      </c>
      <c r="BM89">
        <f ca="1">IF(Table1[[#This Row],[Area]]="Pune",Table1[[#This Row],[Income]],0)</f>
        <v>0</v>
      </c>
      <c r="BN89">
        <f ca="1">IF(Table1[[#This Row],[Area]]="Kolkata",Table1[[#This Row],[Income]],0)</f>
        <v>0</v>
      </c>
      <c r="BO89">
        <f ca="1">IF(Table1[[#This Row],[Area]]="Ranchi",Table1[[#This Row],[Income]],0)</f>
        <v>0</v>
      </c>
      <c r="BP89">
        <f ca="1">IF(Table1[[#This Row],[Area]]="Dhanbad",Table1[[#This Row],[Income]],0)</f>
        <v>0</v>
      </c>
      <c r="BQ89">
        <f ca="1">IF(Table1[[#This Row],[Area]]="Agra",Table1[[#This Row],[Income]],0)</f>
        <v>0</v>
      </c>
      <c r="BR89">
        <f ca="1">IF(Table1[[#This Row],[Area]]="Mumbai",Table1[[#This Row],[Income]],0)</f>
        <v>0</v>
      </c>
      <c r="BS89">
        <f ca="1">IF(Table1[[#This Row],[Area]]="Srinagar",Table1[[#This Row],[Income]],0)</f>
        <v>0</v>
      </c>
      <c r="BT89">
        <f ca="1">IF(Table1[[#This Row],[Area]]="Delhi",Table1[[#This Row],[Income]],0)</f>
        <v>0</v>
      </c>
      <c r="BU89">
        <f ca="1">IF(Table1[[#This Row],[Area]]="Jaipur",Table1[[#This Row],[Income]],0)</f>
        <v>32562</v>
      </c>
      <c r="BW89">
        <f ca="1">IF(Table1[[#This Row],[Field of Work]]="IT",Table1[[#This Row],[Income]],0)</f>
        <v>0</v>
      </c>
      <c r="BX89">
        <f ca="1">IF(Table1[[#This Row],[Field of Work]]="Healthcare",Table1[[#This Row],[Income]],0)</f>
        <v>0</v>
      </c>
      <c r="BY89">
        <f ca="1">IF(Table1[[#This Row],[Field of Work]]="Agriculture",Table1[[#This Row],[Income]],0)</f>
        <v>0</v>
      </c>
      <c r="BZ89">
        <f ca="1">IF(Table1[[#This Row],[Field of Work]]="Teaching",Table1[[#This Row],[Income]],0)</f>
        <v>32562</v>
      </c>
      <c r="CA89">
        <f ca="1">IF(Table1[[#This Row],[Field of Work]]="General Work",Table1[[#This Row],[Income]],0)</f>
        <v>0</v>
      </c>
      <c r="CB89">
        <f ca="1">IF(Table1[[#This Row],[Field of Work]]="Construction",Table1[[#This Row],[Income]],0)</f>
        <v>0</v>
      </c>
      <c r="CD89" s="2">
        <f ca="1">IF(Table1[[#This Row],[Value of debts ]]&gt;Table1[[#This Row],[Income]],1,0)</f>
        <v>1</v>
      </c>
      <c r="CE89" s="1"/>
      <c r="CG89">
        <f ca="1">IF(Table1[[#This Row],[Net worth of person]]&gt;$CH$3,Table1[[#This Row],[Age]],0)</f>
        <v>0</v>
      </c>
    </row>
    <row r="90" spans="1:85" x14ac:dyDescent="0.3">
      <c r="A90">
        <f t="shared" ca="1" si="23"/>
        <v>2</v>
      </c>
      <c r="B90" t="str">
        <f t="shared" ca="1" si="24"/>
        <v>Men</v>
      </c>
      <c r="C90">
        <f t="shared" ca="1" si="25"/>
        <v>36</v>
      </c>
      <c r="D90">
        <f t="shared" ca="1" si="26"/>
        <v>5</v>
      </c>
      <c r="E90" t="str">
        <f t="shared" ca="1" si="27"/>
        <v>Agriculture</v>
      </c>
      <c r="F90">
        <f t="shared" ca="1" si="28"/>
        <v>5</v>
      </c>
      <c r="G90" t="str">
        <f t="shared" ca="1" si="29"/>
        <v>Others</v>
      </c>
      <c r="H90">
        <f t="shared" ca="1" si="30"/>
        <v>0</v>
      </c>
      <c r="I90">
        <f t="shared" ca="1" si="31"/>
        <v>1</v>
      </c>
      <c r="J90">
        <f t="shared" ca="1" si="32"/>
        <v>32091</v>
      </c>
      <c r="K90">
        <f t="shared" ca="1" si="33"/>
        <v>9</v>
      </c>
      <c r="L90" t="str">
        <f t="shared" ca="1" si="34"/>
        <v>Pune</v>
      </c>
      <c r="M90">
        <f t="shared" ca="1" si="35"/>
        <v>96273</v>
      </c>
      <c r="N90">
        <f t="shared" ca="1" si="36"/>
        <v>79678.262738555684</v>
      </c>
      <c r="O90">
        <f t="shared" ca="1" si="37"/>
        <v>23471.815572583921</v>
      </c>
      <c r="P90">
        <f t="shared" ca="1" si="38"/>
        <v>6758</v>
      </c>
      <c r="Q90">
        <f t="shared" ca="1" si="39"/>
        <v>50333.73537106414</v>
      </c>
      <c r="R90">
        <f t="shared" ca="1" si="40"/>
        <v>4602.4438574290334</v>
      </c>
      <c r="S90">
        <f t="shared" ca="1" si="41"/>
        <v>124347.25943001296</v>
      </c>
      <c r="T90">
        <f t="shared" ca="1" si="42"/>
        <v>136769.99810961983</v>
      </c>
      <c r="U90">
        <f t="shared" ca="1" si="43"/>
        <v>-12422.738679606875</v>
      </c>
      <c r="AF90" s="2">
        <f ca="1">IF(Table1[[#This Row],[Gender]]="Women",1,0)</f>
        <v>0</v>
      </c>
      <c r="AG90">
        <f ca="1">IF(Table1[[#This Row],[Gender]]="Men",1,0)</f>
        <v>1</v>
      </c>
      <c r="AI90" s="1"/>
      <c r="AK90" s="2">
        <f ca="1">IF(Table1[[#This Row],[Field of Work]]="IT",1,0)</f>
        <v>0</v>
      </c>
      <c r="AL90">
        <f ca="1">IF(Table1[[#This Row],[Field of Work]]="Agriculture",1,0)</f>
        <v>1</v>
      </c>
      <c r="AM90">
        <f ca="1">IF(Table1[[#This Row],[Field of Work]]="Construction",1,0)</f>
        <v>0</v>
      </c>
      <c r="AN90">
        <f ca="1">IF(Table1[[#This Row],[Field of Work]]="Healthcare",1,0)</f>
        <v>0</v>
      </c>
      <c r="AO90">
        <f ca="1">IF(Table1[[#This Row],[Field of Work]]="General Work",1,0)</f>
        <v>0</v>
      </c>
      <c r="AP90">
        <f ca="1">IF(Table1[[#This Row],[Field of Work]]="Teaching",1,0)</f>
        <v>0</v>
      </c>
      <c r="AV90" s="1"/>
      <c r="AX90" s="2">
        <f ca="1">Table1[[#This Row],[Car Value]]/Table1[[#This Row],[Cars]]</f>
        <v>23471.815572583921</v>
      </c>
      <c r="AY90" s="1"/>
      <c r="AZ90" s="2">
        <f ca="1">IF(Table1[[#This Row],[Value of debts ]]&gt;$BA$3,1,0)</f>
        <v>1</v>
      </c>
      <c r="BA90" s="1"/>
      <c r="BB90" s="1"/>
      <c r="BC90" s="15">
        <f ca="1">Table1[[#This Row],[Mortage Left]]/Table1[[#This Row],[Value of House]]</f>
        <v>0.82762833544769232</v>
      </c>
      <c r="BD90">
        <f t="shared" ca="1" si="44"/>
        <v>0</v>
      </c>
      <c r="BF90" s="1"/>
      <c r="BH90">
        <f ca="1">IF(Table1[[#This Row],[Area]]="Patna",Table1[[#This Row],[Income]],0)</f>
        <v>0</v>
      </c>
      <c r="BI90">
        <f ca="1">IF(Table1[[#This Row],[Area]]="Bangalore",Table1[[#This Row],[Income]],0)</f>
        <v>0</v>
      </c>
      <c r="BJ90">
        <f ca="1">IF(Table1[[#This Row],[Area]]="Lucknow",Table1[[#This Row],[Income]],0)</f>
        <v>0</v>
      </c>
      <c r="BK90">
        <f ca="1">IF(Table1[[#This Row],[Area]]="Hyderabad",Table1[[#This Row],[Income]],0)</f>
        <v>0</v>
      </c>
      <c r="BL90">
        <f ca="1">IF(Table1[[#This Row],[Area]]="Udaipur",Table1[[#This Row],[Income]],0)</f>
        <v>0</v>
      </c>
      <c r="BM90">
        <f ca="1">IF(Table1[[#This Row],[Area]]="Pune",Table1[[#This Row],[Income]],0)</f>
        <v>32091</v>
      </c>
      <c r="BN90">
        <f ca="1">IF(Table1[[#This Row],[Area]]="Kolkata",Table1[[#This Row],[Income]],0)</f>
        <v>0</v>
      </c>
      <c r="BO90">
        <f ca="1">IF(Table1[[#This Row],[Area]]="Ranchi",Table1[[#This Row],[Income]],0)</f>
        <v>0</v>
      </c>
      <c r="BP90">
        <f ca="1">IF(Table1[[#This Row],[Area]]="Dhanbad",Table1[[#This Row],[Income]],0)</f>
        <v>0</v>
      </c>
      <c r="BQ90">
        <f ca="1">IF(Table1[[#This Row],[Area]]="Agra",Table1[[#This Row],[Income]],0)</f>
        <v>0</v>
      </c>
      <c r="BR90">
        <f ca="1">IF(Table1[[#This Row],[Area]]="Mumbai",Table1[[#This Row],[Income]],0)</f>
        <v>0</v>
      </c>
      <c r="BS90">
        <f ca="1">IF(Table1[[#This Row],[Area]]="Srinagar",Table1[[#This Row],[Income]],0)</f>
        <v>0</v>
      </c>
      <c r="BT90">
        <f ca="1">IF(Table1[[#This Row],[Area]]="Delhi",Table1[[#This Row],[Income]],0)</f>
        <v>0</v>
      </c>
      <c r="BU90">
        <f ca="1">IF(Table1[[#This Row],[Area]]="Jaipur",Table1[[#This Row],[Income]],0)</f>
        <v>0</v>
      </c>
      <c r="BW90">
        <f ca="1">IF(Table1[[#This Row],[Field of Work]]="IT",Table1[[#This Row],[Income]],0)</f>
        <v>0</v>
      </c>
      <c r="BX90">
        <f ca="1">IF(Table1[[#This Row],[Field of Work]]="Healthcare",Table1[[#This Row],[Income]],0)</f>
        <v>0</v>
      </c>
      <c r="BY90">
        <f ca="1">IF(Table1[[#This Row],[Field of Work]]="Agriculture",Table1[[#This Row],[Income]],0)</f>
        <v>32091</v>
      </c>
      <c r="BZ90">
        <f ca="1">IF(Table1[[#This Row],[Field of Work]]="Teaching",Table1[[#This Row],[Income]],0)</f>
        <v>0</v>
      </c>
      <c r="CA90">
        <f ca="1">IF(Table1[[#This Row],[Field of Work]]="General Work",Table1[[#This Row],[Income]],0)</f>
        <v>0</v>
      </c>
      <c r="CB90">
        <f ca="1">IF(Table1[[#This Row],[Field of Work]]="Construction",Table1[[#This Row],[Income]],0)</f>
        <v>0</v>
      </c>
      <c r="CD90" s="2">
        <f ca="1">IF(Table1[[#This Row],[Value of debts ]]&gt;Table1[[#This Row],[Income]],1,0)</f>
        <v>1</v>
      </c>
      <c r="CE90" s="1"/>
      <c r="CG90">
        <f ca="1">IF(Table1[[#This Row],[Net worth of person]]&gt;$CH$3,Table1[[#This Row],[Age]],0)</f>
        <v>0</v>
      </c>
    </row>
    <row r="91" spans="1:85" x14ac:dyDescent="0.3">
      <c r="A91">
        <f t="shared" ca="1" si="23"/>
        <v>1</v>
      </c>
      <c r="B91" t="str">
        <f t="shared" ca="1" si="24"/>
        <v>Women</v>
      </c>
      <c r="C91">
        <f t="shared" ca="1" si="25"/>
        <v>35</v>
      </c>
      <c r="D91">
        <f t="shared" ca="1" si="26"/>
        <v>3</v>
      </c>
      <c r="E91" t="str">
        <f t="shared" ca="1" si="27"/>
        <v>Healthcare</v>
      </c>
      <c r="F91">
        <f t="shared" ca="1" si="28"/>
        <v>1</v>
      </c>
      <c r="G91" t="str">
        <f t="shared" ca="1" si="29"/>
        <v>10th</v>
      </c>
      <c r="H91">
        <f t="shared" ca="1" si="30"/>
        <v>2</v>
      </c>
      <c r="I91">
        <f t="shared" ca="1" si="31"/>
        <v>3</v>
      </c>
      <c r="J91">
        <f t="shared" ca="1" si="32"/>
        <v>40667</v>
      </c>
      <c r="K91">
        <f t="shared" ca="1" si="33"/>
        <v>13</v>
      </c>
      <c r="L91" t="str">
        <f t="shared" ca="1" si="34"/>
        <v>Hyderabad</v>
      </c>
      <c r="M91">
        <f t="shared" ca="1" si="35"/>
        <v>203335</v>
      </c>
      <c r="N91">
        <f t="shared" ca="1" si="36"/>
        <v>184044.81042032776</v>
      </c>
      <c r="O91">
        <f t="shared" ca="1" si="37"/>
        <v>69613.683175898637</v>
      </c>
      <c r="P91">
        <f t="shared" ca="1" si="38"/>
        <v>15725</v>
      </c>
      <c r="Q91">
        <f t="shared" ca="1" si="39"/>
        <v>81117.53466142941</v>
      </c>
      <c r="R91">
        <f t="shared" ca="1" si="40"/>
        <v>27891.800592707259</v>
      </c>
      <c r="S91">
        <f t="shared" ca="1" si="41"/>
        <v>300840.48376860586</v>
      </c>
      <c r="T91">
        <f t="shared" ca="1" si="42"/>
        <v>280887.34508175717</v>
      </c>
      <c r="U91">
        <f t="shared" ca="1" si="43"/>
        <v>19953.138686848688</v>
      </c>
      <c r="AF91" s="2">
        <f ca="1">IF(Table1[[#This Row],[Gender]]="Women",1,0)</f>
        <v>1</v>
      </c>
      <c r="AG91">
        <f ca="1">IF(Table1[[#This Row],[Gender]]="Men",1,0)</f>
        <v>0</v>
      </c>
      <c r="AI91" s="1"/>
      <c r="AK91" s="2">
        <f ca="1">IF(Table1[[#This Row],[Field of Work]]="IT",1,0)</f>
        <v>0</v>
      </c>
      <c r="AL91">
        <f ca="1">IF(Table1[[#This Row],[Field of Work]]="Agriculture",1,0)</f>
        <v>0</v>
      </c>
      <c r="AM91">
        <f ca="1">IF(Table1[[#This Row],[Field of Work]]="Construction",1,0)</f>
        <v>0</v>
      </c>
      <c r="AN91">
        <f ca="1">IF(Table1[[#This Row],[Field of Work]]="Healthcare",1,0)</f>
        <v>1</v>
      </c>
      <c r="AO91">
        <f ca="1">IF(Table1[[#This Row],[Field of Work]]="General Work",1,0)</f>
        <v>0</v>
      </c>
      <c r="AP91">
        <f ca="1">IF(Table1[[#This Row],[Field of Work]]="Teaching",1,0)</f>
        <v>0</v>
      </c>
      <c r="AV91" s="1"/>
      <c r="AX91" s="2">
        <f ca="1">Table1[[#This Row],[Car Value]]/Table1[[#This Row],[Cars]]</f>
        <v>23204.56105863288</v>
      </c>
      <c r="AY91" s="1"/>
      <c r="AZ91" s="2">
        <f ca="1">IF(Table1[[#This Row],[Value of debts ]]&gt;$BA$3,1,0)</f>
        <v>1</v>
      </c>
      <c r="BA91" s="1"/>
      <c r="BB91" s="1"/>
      <c r="BC91" s="15">
        <f ca="1">Table1[[#This Row],[Mortage Left]]/Table1[[#This Row],[Value of House]]</f>
        <v>0.90513099279675291</v>
      </c>
      <c r="BD91">
        <f t="shared" ca="1" si="44"/>
        <v>0</v>
      </c>
      <c r="BF91" s="1"/>
      <c r="BH91">
        <f ca="1">IF(Table1[[#This Row],[Area]]="Patna",Table1[[#This Row],[Income]],0)</f>
        <v>0</v>
      </c>
      <c r="BI91">
        <f ca="1">IF(Table1[[#This Row],[Area]]="Bangalore",Table1[[#This Row],[Income]],0)</f>
        <v>0</v>
      </c>
      <c r="BJ91">
        <f ca="1">IF(Table1[[#This Row],[Area]]="Lucknow",Table1[[#This Row],[Income]],0)</f>
        <v>0</v>
      </c>
      <c r="BK91">
        <f ca="1">IF(Table1[[#This Row],[Area]]="Hyderabad",Table1[[#This Row],[Income]],0)</f>
        <v>40667</v>
      </c>
      <c r="BL91">
        <f ca="1">IF(Table1[[#This Row],[Area]]="Udaipur",Table1[[#This Row],[Income]],0)</f>
        <v>0</v>
      </c>
      <c r="BM91">
        <f ca="1">IF(Table1[[#This Row],[Area]]="Pune",Table1[[#This Row],[Income]],0)</f>
        <v>0</v>
      </c>
      <c r="BN91">
        <f ca="1">IF(Table1[[#This Row],[Area]]="Kolkata",Table1[[#This Row],[Income]],0)</f>
        <v>0</v>
      </c>
      <c r="BO91">
        <f ca="1">IF(Table1[[#This Row],[Area]]="Ranchi",Table1[[#This Row],[Income]],0)</f>
        <v>0</v>
      </c>
      <c r="BP91">
        <f ca="1">IF(Table1[[#This Row],[Area]]="Dhanbad",Table1[[#This Row],[Income]],0)</f>
        <v>0</v>
      </c>
      <c r="BQ91">
        <f ca="1">IF(Table1[[#This Row],[Area]]="Agra",Table1[[#This Row],[Income]],0)</f>
        <v>0</v>
      </c>
      <c r="BR91">
        <f ca="1">IF(Table1[[#This Row],[Area]]="Mumbai",Table1[[#This Row],[Income]],0)</f>
        <v>0</v>
      </c>
      <c r="BS91">
        <f ca="1">IF(Table1[[#This Row],[Area]]="Srinagar",Table1[[#This Row],[Income]],0)</f>
        <v>0</v>
      </c>
      <c r="BT91">
        <f ca="1">IF(Table1[[#This Row],[Area]]="Delhi",Table1[[#This Row],[Income]],0)</f>
        <v>0</v>
      </c>
      <c r="BU91">
        <f ca="1">IF(Table1[[#This Row],[Area]]="Jaipur",Table1[[#This Row],[Income]],0)</f>
        <v>0</v>
      </c>
      <c r="BW91">
        <f ca="1">IF(Table1[[#This Row],[Field of Work]]="IT",Table1[[#This Row],[Income]],0)</f>
        <v>0</v>
      </c>
      <c r="BX91">
        <f ca="1">IF(Table1[[#This Row],[Field of Work]]="Healthcare",Table1[[#This Row],[Income]],0)</f>
        <v>40667</v>
      </c>
      <c r="BY91">
        <f ca="1">IF(Table1[[#This Row],[Field of Work]]="Agriculture",Table1[[#This Row],[Income]],0)</f>
        <v>0</v>
      </c>
      <c r="BZ91">
        <f ca="1">IF(Table1[[#This Row],[Field of Work]]="Teaching",Table1[[#This Row],[Income]],0)</f>
        <v>0</v>
      </c>
      <c r="CA91">
        <f ca="1">IF(Table1[[#This Row],[Field of Work]]="General Work",Table1[[#This Row],[Income]],0)</f>
        <v>0</v>
      </c>
      <c r="CB91">
        <f ca="1">IF(Table1[[#This Row],[Field of Work]]="Construction",Table1[[#This Row],[Income]],0)</f>
        <v>0</v>
      </c>
      <c r="CD91" s="2">
        <f ca="1">IF(Table1[[#This Row],[Value of debts ]]&gt;Table1[[#This Row],[Income]],1,0)</f>
        <v>1</v>
      </c>
      <c r="CE91" s="1"/>
      <c r="CG91">
        <f ca="1">IF(Table1[[#This Row],[Net worth of person]]&gt;$CH$3,Table1[[#This Row],[Age]],0)</f>
        <v>0</v>
      </c>
    </row>
    <row r="92" spans="1:85" x14ac:dyDescent="0.3">
      <c r="A92">
        <f t="shared" ref="A92:A155" ca="1" si="45">RANDBETWEEN(1,2)</f>
        <v>1</v>
      </c>
      <c r="B92" t="str">
        <f t="shared" ref="B92:B155" ca="1" si="46">IF(A92=1,"Women", "Men")</f>
        <v>Women</v>
      </c>
      <c r="C92">
        <f t="shared" ref="C92:C155" ca="1" si="47">RANDBETWEEN(20,40)</f>
        <v>36</v>
      </c>
      <c r="D92">
        <f t="shared" ref="D92:D155" ca="1" si="48">RANDBETWEEN(1,6)</f>
        <v>4</v>
      </c>
      <c r="E92" t="str">
        <f t="shared" ref="E92:E155" ca="1" si="49">VLOOKUP(D92,$V$4:$W$9,2)</f>
        <v>Teaching</v>
      </c>
      <c r="F92">
        <f t="shared" ref="F92:F155" ca="1" si="50">RANDBETWEEN(1,5)</f>
        <v>1</v>
      </c>
      <c r="G92" t="str">
        <f t="shared" ref="G92:G155" ca="1" si="51">VLOOKUP(F92,$Y$4:$Z$8,2)</f>
        <v>10th</v>
      </c>
      <c r="H92">
        <f t="shared" ref="H92:H155" ca="1" si="52">RANDBETWEEN(0,4)</f>
        <v>4</v>
      </c>
      <c r="I92">
        <f t="shared" ref="I92:I155" ca="1" si="53">RANDBETWEEN(1,3)</f>
        <v>2</v>
      </c>
      <c r="J92">
        <f t="shared" ref="J92:J155" ca="1" si="54">RANDBETWEEN(25000,90000)</f>
        <v>37635</v>
      </c>
      <c r="K92">
        <f t="shared" ref="K92:K155" ca="1" si="55">RANDBETWEEN(1,14)</f>
        <v>7</v>
      </c>
      <c r="L92" t="str">
        <f t="shared" ref="L92:L155" ca="1" si="56">VLOOKUP(K92,$AB$4:$AC$17,2)</f>
        <v>Delhi</v>
      </c>
      <c r="M92">
        <f t="shared" ref="M92:M155" ca="1" si="57">J92*RANDBETWEEN(3,6)</f>
        <v>150540</v>
      </c>
      <c r="N92">
        <f t="shared" ref="N92:N155" ca="1" si="58">RAND()*M92</f>
        <v>9660.2006052126053</v>
      </c>
      <c r="O92">
        <f t="shared" ref="O92:O155" ca="1" si="59">I92*RAND()*J92</f>
        <v>1034.3962300881612</v>
      </c>
      <c r="P92">
        <f t="shared" ref="P92:P155" ca="1" si="60">RANDBETWEEN(0,O92)</f>
        <v>596</v>
      </c>
      <c r="Q92">
        <f t="shared" ref="Q92:Q155" ca="1" si="61">RAND()*J92*2</f>
        <v>53590.816342765829</v>
      </c>
      <c r="R92">
        <f t="shared" ref="R92:R155" ca="1" si="62">RAND()*J92*1.5</f>
        <v>8126.1284877080043</v>
      </c>
      <c r="S92">
        <f t="shared" ref="S92:S155" ca="1" si="63">M92+O92+R92</f>
        <v>159700.52471779619</v>
      </c>
      <c r="T92">
        <f t="shared" ref="T92:T155" ca="1" si="64">N92+P92+Q92</f>
        <v>63847.016947978438</v>
      </c>
      <c r="U92">
        <f t="shared" ca="1" si="43"/>
        <v>95853.507769817748</v>
      </c>
      <c r="AF92" s="2">
        <f ca="1">IF(Table1[[#This Row],[Gender]]="Women",1,0)</f>
        <v>1</v>
      </c>
      <c r="AG92">
        <f ca="1">IF(Table1[[#This Row],[Gender]]="Men",1,0)</f>
        <v>0</v>
      </c>
      <c r="AI92" s="1"/>
      <c r="AK92" s="2">
        <f ca="1">IF(Table1[[#This Row],[Field of Work]]="IT",1,0)</f>
        <v>0</v>
      </c>
      <c r="AL92">
        <f ca="1">IF(Table1[[#This Row],[Field of Work]]="Agriculture",1,0)</f>
        <v>0</v>
      </c>
      <c r="AM92">
        <f ca="1">IF(Table1[[#This Row],[Field of Work]]="Construction",1,0)</f>
        <v>0</v>
      </c>
      <c r="AN92">
        <f ca="1">IF(Table1[[#This Row],[Field of Work]]="Healthcare",1,0)</f>
        <v>0</v>
      </c>
      <c r="AO92">
        <f ca="1">IF(Table1[[#This Row],[Field of Work]]="General Work",1,0)</f>
        <v>0</v>
      </c>
      <c r="AP92">
        <f ca="1">IF(Table1[[#This Row],[Field of Work]]="Teaching",1,0)</f>
        <v>1</v>
      </c>
      <c r="AV92" s="1"/>
      <c r="AX92" s="2">
        <f ca="1">Table1[[#This Row],[Car Value]]/Table1[[#This Row],[Cars]]</f>
        <v>517.19811504408062</v>
      </c>
      <c r="AY92" s="1"/>
      <c r="AZ92" s="2">
        <f ca="1">IF(Table1[[#This Row],[Value of debts ]]&gt;$BA$3,1,0)</f>
        <v>1</v>
      </c>
      <c r="BA92" s="1"/>
      <c r="BB92" s="1"/>
      <c r="BC92" s="15">
        <f ca="1">Table1[[#This Row],[Mortage Left]]/Table1[[#This Row],[Value of House]]</f>
        <v>6.4170324200960582E-2</v>
      </c>
      <c r="BD92">
        <f t="shared" ca="1" si="44"/>
        <v>1</v>
      </c>
      <c r="BF92" s="1"/>
      <c r="BH92">
        <f ca="1">IF(Table1[[#This Row],[Area]]="Patna",Table1[[#This Row],[Income]],0)</f>
        <v>0</v>
      </c>
      <c r="BI92">
        <f ca="1">IF(Table1[[#This Row],[Area]]="Bangalore",Table1[[#This Row],[Income]],0)</f>
        <v>0</v>
      </c>
      <c r="BJ92">
        <f ca="1">IF(Table1[[#This Row],[Area]]="Lucknow",Table1[[#This Row],[Income]],0)</f>
        <v>0</v>
      </c>
      <c r="BK92">
        <f ca="1">IF(Table1[[#This Row],[Area]]="Hyderabad",Table1[[#This Row],[Income]],0)</f>
        <v>0</v>
      </c>
      <c r="BL92">
        <f ca="1">IF(Table1[[#This Row],[Area]]="Udaipur",Table1[[#This Row],[Income]],0)</f>
        <v>0</v>
      </c>
      <c r="BM92">
        <f ca="1">IF(Table1[[#This Row],[Area]]="Pune",Table1[[#This Row],[Income]],0)</f>
        <v>0</v>
      </c>
      <c r="BN92">
        <f ca="1">IF(Table1[[#This Row],[Area]]="Kolkata",Table1[[#This Row],[Income]],0)</f>
        <v>0</v>
      </c>
      <c r="BO92">
        <f ca="1">IF(Table1[[#This Row],[Area]]="Ranchi",Table1[[#This Row],[Income]],0)</f>
        <v>0</v>
      </c>
      <c r="BP92">
        <f ca="1">IF(Table1[[#This Row],[Area]]="Dhanbad",Table1[[#This Row],[Income]],0)</f>
        <v>0</v>
      </c>
      <c r="BQ92">
        <f ca="1">IF(Table1[[#This Row],[Area]]="Agra",Table1[[#This Row],[Income]],0)</f>
        <v>0</v>
      </c>
      <c r="BR92">
        <f ca="1">IF(Table1[[#This Row],[Area]]="Mumbai",Table1[[#This Row],[Income]],0)</f>
        <v>0</v>
      </c>
      <c r="BS92">
        <f ca="1">IF(Table1[[#This Row],[Area]]="Srinagar",Table1[[#This Row],[Income]],0)</f>
        <v>0</v>
      </c>
      <c r="BT92">
        <f ca="1">IF(Table1[[#This Row],[Area]]="Delhi",Table1[[#This Row],[Income]],0)</f>
        <v>37635</v>
      </c>
      <c r="BU92">
        <f ca="1">IF(Table1[[#This Row],[Area]]="Jaipur",Table1[[#This Row],[Income]],0)</f>
        <v>0</v>
      </c>
      <c r="BW92">
        <f ca="1">IF(Table1[[#This Row],[Field of Work]]="IT",Table1[[#This Row],[Income]],0)</f>
        <v>0</v>
      </c>
      <c r="BX92">
        <f ca="1">IF(Table1[[#This Row],[Field of Work]]="Healthcare",Table1[[#This Row],[Income]],0)</f>
        <v>0</v>
      </c>
      <c r="BY92">
        <f ca="1">IF(Table1[[#This Row],[Field of Work]]="Agriculture",Table1[[#This Row],[Income]],0)</f>
        <v>0</v>
      </c>
      <c r="BZ92">
        <f ca="1">IF(Table1[[#This Row],[Field of Work]]="Teaching",Table1[[#This Row],[Income]],0)</f>
        <v>37635</v>
      </c>
      <c r="CA92">
        <f ca="1">IF(Table1[[#This Row],[Field of Work]]="General Work",Table1[[#This Row],[Income]],0)</f>
        <v>0</v>
      </c>
      <c r="CB92">
        <f ca="1">IF(Table1[[#This Row],[Field of Work]]="Construction",Table1[[#This Row],[Income]],0)</f>
        <v>0</v>
      </c>
      <c r="CD92" s="2">
        <f ca="1">IF(Table1[[#This Row],[Value of debts ]]&gt;Table1[[#This Row],[Income]],1,0)</f>
        <v>1</v>
      </c>
      <c r="CE92" s="1"/>
      <c r="CG92">
        <f ca="1">IF(Table1[[#This Row],[Net worth of person]]&gt;$CH$3,Table1[[#This Row],[Age]],0)</f>
        <v>36</v>
      </c>
    </row>
    <row r="93" spans="1:85" x14ac:dyDescent="0.3">
      <c r="A93">
        <f t="shared" ca="1" si="45"/>
        <v>1</v>
      </c>
      <c r="B93" t="str">
        <f t="shared" ca="1" si="46"/>
        <v>Women</v>
      </c>
      <c r="C93">
        <f t="shared" ca="1" si="47"/>
        <v>30</v>
      </c>
      <c r="D93">
        <f t="shared" ca="1" si="48"/>
        <v>5</v>
      </c>
      <c r="E93" t="str">
        <f t="shared" ca="1" si="49"/>
        <v>Agriculture</v>
      </c>
      <c r="F93">
        <f t="shared" ca="1" si="50"/>
        <v>3</v>
      </c>
      <c r="G93" t="str">
        <f t="shared" ca="1" si="51"/>
        <v>Bachelors</v>
      </c>
      <c r="H93">
        <f t="shared" ca="1" si="52"/>
        <v>4</v>
      </c>
      <c r="I93">
        <f t="shared" ca="1" si="53"/>
        <v>3</v>
      </c>
      <c r="J93">
        <f t="shared" ca="1" si="54"/>
        <v>70823</v>
      </c>
      <c r="K93">
        <f t="shared" ca="1" si="55"/>
        <v>11</v>
      </c>
      <c r="L93" t="str">
        <f t="shared" ca="1" si="56"/>
        <v>Mumbai</v>
      </c>
      <c r="M93">
        <f t="shared" ca="1" si="57"/>
        <v>283292</v>
      </c>
      <c r="N93">
        <f t="shared" ca="1" si="58"/>
        <v>209473.60806696067</v>
      </c>
      <c r="O93">
        <f t="shared" ca="1" si="59"/>
        <v>130328.5940499016</v>
      </c>
      <c r="P93">
        <f t="shared" ca="1" si="60"/>
        <v>100151</v>
      </c>
      <c r="Q93">
        <f t="shared" ca="1" si="61"/>
        <v>93076.751494961514</v>
      </c>
      <c r="R93">
        <f t="shared" ca="1" si="62"/>
        <v>23968.346846981978</v>
      </c>
      <c r="S93">
        <f t="shared" ca="1" si="63"/>
        <v>437588.94089688355</v>
      </c>
      <c r="T93">
        <f t="shared" ca="1" si="64"/>
        <v>402701.3595619222</v>
      </c>
      <c r="U93">
        <f t="shared" ref="U93:U156" ca="1" si="65">S93-T93</f>
        <v>34887.581334961345</v>
      </c>
      <c r="AF93" s="2">
        <f ca="1">IF(Table1[[#This Row],[Gender]]="Women",1,0)</f>
        <v>1</v>
      </c>
      <c r="AG93">
        <f ca="1">IF(Table1[[#This Row],[Gender]]="Men",1,0)</f>
        <v>0</v>
      </c>
      <c r="AI93" s="1"/>
      <c r="AK93" s="2">
        <f ca="1">IF(Table1[[#This Row],[Field of Work]]="IT",1,0)</f>
        <v>0</v>
      </c>
      <c r="AL93">
        <f ca="1">IF(Table1[[#This Row],[Field of Work]]="Agriculture",1,0)</f>
        <v>1</v>
      </c>
      <c r="AM93">
        <f ca="1">IF(Table1[[#This Row],[Field of Work]]="Construction",1,0)</f>
        <v>0</v>
      </c>
      <c r="AN93">
        <f ca="1">IF(Table1[[#This Row],[Field of Work]]="Healthcare",1,0)</f>
        <v>0</v>
      </c>
      <c r="AO93">
        <f ca="1">IF(Table1[[#This Row],[Field of Work]]="General Work",1,0)</f>
        <v>0</v>
      </c>
      <c r="AP93">
        <f ca="1">IF(Table1[[#This Row],[Field of Work]]="Teaching",1,0)</f>
        <v>0</v>
      </c>
      <c r="AV93" s="1"/>
      <c r="AX93" s="2">
        <f ca="1">Table1[[#This Row],[Car Value]]/Table1[[#This Row],[Cars]]</f>
        <v>43442.864683300533</v>
      </c>
      <c r="AY93" s="1"/>
      <c r="AZ93" s="2">
        <f ca="1">IF(Table1[[#This Row],[Value of debts ]]&gt;$BA$3,1,0)</f>
        <v>1</v>
      </c>
      <c r="BA93" s="1"/>
      <c r="BB93" s="1"/>
      <c r="BC93" s="15">
        <f ca="1">Table1[[#This Row],[Mortage Left]]/Table1[[#This Row],[Value of House]]</f>
        <v>0.73942648598252214</v>
      </c>
      <c r="BD93">
        <f t="shared" ca="1" si="44"/>
        <v>0</v>
      </c>
      <c r="BF93" s="1"/>
      <c r="BH93">
        <f ca="1">IF(Table1[[#This Row],[Area]]="Patna",Table1[[#This Row],[Income]],0)</f>
        <v>0</v>
      </c>
      <c r="BI93">
        <f ca="1">IF(Table1[[#This Row],[Area]]="Bangalore",Table1[[#This Row],[Income]],0)</f>
        <v>0</v>
      </c>
      <c r="BJ93">
        <f ca="1">IF(Table1[[#This Row],[Area]]="Lucknow",Table1[[#This Row],[Income]],0)</f>
        <v>0</v>
      </c>
      <c r="BK93">
        <f ca="1">IF(Table1[[#This Row],[Area]]="Hyderabad",Table1[[#This Row],[Income]],0)</f>
        <v>0</v>
      </c>
      <c r="BL93">
        <f ca="1">IF(Table1[[#This Row],[Area]]="Udaipur",Table1[[#This Row],[Income]],0)</f>
        <v>0</v>
      </c>
      <c r="BM93">
        <f ca="1">IF(Table1[[#This Row],[Area]]="Pune",Table1[[#This Row],[Income]],0)</f>
        <v>0</v>
      </c>
      <c r="BN93">
        <f ca="1">IF(Table1[[#This Row],[Area]]="Kolkata",Table1[[#This Row],[Income]],0)</f>
        <v>0</v>
      </c>
      <c r="BO93">
        <f ca="1">IF(Table1[[#This Row],[Area]]="Ranchi",Table1[[#This Row],[Income]],0)</f>
        <v>0</v>
      </c>
      <c r="BP93">
        <f ca="1">IF(Table1[[#This Row],[Area]]="Dhanbad",Table1[[#This Row],[Income]],0)</f>
        <v>0</v>
      </c>
      <c r="BQ93">
        <f ca="1">IF(Table1[[#This Row],[Area]]="Agra",Table1[[#This Row],[Income]],0)</f>
        <v>0</v>
      </c>
      <c r="BR93">
        <f ca="1">IF(Table1[[#This Row],[Area]]="Mumbai",Table1[[#This Row],[Income]],0)</f>
        <v>70823</v>
      </c>
      <c r="BS93">
        <f ca="1">IF(Table1[[#This Row],[Area]]="Srinagar",Table1[[#This Row],[Income]],0)</f>
        <v>0</v>
      </c>
      <c r="BT93">
        <f ca="1">IF(Table1[[#This Row],[Area]]="Delhi",Table1[[#This Row],[Income]],0)</f>
        <v>0</v>
      </c>
      <c r="BU93">
        <f ca="1">IF(Table1[[#This Row],[Area]]="Jaipur",Table1[[#This Row],[Income]],0)</f>
        <v>0</v>
      </c>
      <c r="BW93">
        <f ca="1">IF(Table1[[#This Row],[Field of Work]]="IT",Table1[[#This Row],[Income]],0)</f>
        <v>0</v>
      </c>
      <c r="BX93">
        <f ca="1">IF(Table1[[#This Row],[Field of Work]]="Healthcare",Table1[[#This Row],[Income]],0)</f>
        <v>0</v>
      </c>
      <c r="BY93">
        <f ca="1">IF(Table1[[#This Row],[Field of Work]]="Agriculture",Table1[[#This Row],[Income]],0)</f>
        <v>70823</v>
      </c>
      <c r="BZ93">
        <f ca="1">IF(Table1[[#This Row],[Field of Work]]="Teaching",Table1[[#This Row],[Income]],0)</f>
        <v>0</v>
      </c>
      <c r="CA93">
        <f ca="1">IF(Table1[[#This Row],[Field of Work]]="General Work",Table1[[#This Row],[Income]],0)</f>
        <v>0</v>
      </c>
      <c r="CB93">
        <f ca="1">IF(Table1[[#This Row],[Field of Work]]="Construction",Table1[[#This Row],[Income]],0)</f>
        <v>0</v>
      </c>
      <c r="CD93" s="2">
        <f ca="1">IF(Table1[[#This Row],[Value of debts ]]&gt;Table1[[#This Row],[Income]],1,0)</f>
        <v>1</v>
      </c>
      <c r="CE93" s="1"/>
      <c r="CG93">
        <f ca="1">IF(Table1[[#This Row],[Net worth of person]]&gt;$CH$3,Table1[[#This Row],[Age]],0)</f>
        <v>0</v>
      </c>
    </row>
    <row r="94" spans="1:85" x14ac:dyDescent="0.3">
      <c r="A94">
        <f t="shared" ca="1" si="45"/>
        <v>2</v>
      </c>
      <c r="B94" t="str">
        <f t="shared" ca="1" si="46"/>
        <v>Men</v>
      </c>
      <c r="C94">
        <f t="shared" ca="1" si="47"/>
        <v>39</v>
      </c>
      <c r="D94">
        <f t="shared" ca="1" si="48"/>
        <v>1</v>
      </c>
      <c r="E94" t="str">
        <f t="shared" ca="1" si="49"/>
        <v>IT</v>
      </c>
      <c r="F94">
        <f t="shared" ca="1" si="50"/>
        <v>2</v>
      </c>
      <c r="G94" t="str">
        <f t="shared" ca="1" si="51"/>
        <v>12th</v>
      </c>
      <c r="H94">
        <f t="shared" ca="1" si="52"/>
        <v>2</v>
      </c>
      <c r="I94">
        <f t="shared" ca="1" si="53"/>
        <v>3</v>
      </c>
      <c r="J94">
        <f t="shared" ca="1" si="54"/>
        <v>70641</v>
      </c>
      <c r="K94">
        <f t="shared" ca="1" si="55"/>
        <v>9</v>
      </c>
      <c r="L94" t="str">
        <f t="shared" ca="1" si="56"/>
        <v>Pune</v>
      </c>
      <c r="M94">
        <f t="shared" ca="1" si="57"/>
        <v>282564</v>
      </c>
      <c r="N94">
        <f t="shared" ca="1" si="58"/>
        <v>12444.467577817004</v>
      </c>
      <c r="O94">
        <f t="shared" ca="1" si="59"/>
        <v>110689.46833468766</v>
      </c>
      <c r="P94">
        <f t="shared" ca="1" si="60"/>
        <v>56777</v>
      </c>
      <c r="Q94">
        <f t="shared" ca="1" si="61"/>
        <v>45905.828836703346</v>
      </c>
      <c r="R94">
        <f t="shared" ca="1" si="62"/>
        <v>100975.53324584622</v>
      </c>
      <c r="S94">
        <f t="shared" ca="1" si="63"/>
        <v>494229.00158053386</v>
      </c>
      <c r="T94">
        <f t="shared" ca="1" si="64"/>
        <v>115127.29641452036</v>
      </c>
      <c r="U94">
        <f t="shared" ca="1" si="65"/>
        <v>379101.7051660135</v>
      </c>
      <c r="AF94" s="2">
        <f ca="1">IF(Table1[[#This Row],[Gender]]="Women",1,0)</f>
        <v>0</v>
      </c>
      <c r="AG94">
        <f ca="1">IF(Table1[[#This Row],[Gender]]="Men",1,0)</f>
        <v>1</v>
      </c>
      <c r="AI94" s="1"/>
      <c r="AK94" s="2">
        <f ca="1">IF(Table1[[#This Row],[Field of Work]]="IT",1,0)</f>
        <v>1</v>
      </c>
      <c r="AL94">
        <f ca="1">IF(Table1[[#This Row],[Field of Work]]="Agriculture",1,0)</f>
        <v>0</v>
      </c>
      <c r="AM94">
        <f ca="1">IF(Table1[[#This Row],[Field of Work]]="Construction",1,0)</f>
        <v>0</v>
      </c>
      <c r="AN94">
        <f ca="1">IF(Table1[[#This Row],[Field of Work]]="Healthcare",1,0)</f>
        <v>0</v>
      </c>
      <c r="AO94">
        <f ca="1">IF(Table1[[#This Row],[Field of Work]]="General Work",1,0)</f>
        <v>0</v>
      </c>
      <c r="AP94">
        <f ca="1">IF(Table1[[#This Row],[Field of Work]]="Teaching",1,0)</f>
        <v>0</v>
      </c>
      <c r="AV94" s="1"/>
      <c r="AX94" s="2">
        <f ca="1">Table1[[#This Row],[Car Value]]/Table1[[#This Row],[Cars]]</f>
        <v>36896.489444895888</v>
      </c>
      <c r="AY94" s="1"/>
      <c r="AZ94" s="2">
        <f ca="1">IF(Table1[[#This Row],[Value of debts ]]&gt;$BA$3,1,0)</f>
        <v>1</v>
      </c>
      <c r="BA94" s="1"/>
      <c r="BB94" s="1"/>
      <c r="BC94" s="15">
        <f ca="1">Table1[[#This Row],[Mortage Left]]/Table1[[#This Row],[Value of House]]</f>
        <v>4.4041235181470406E-2</v>
      </c>
      <c r="BD94">
        <f t="shared" ca="1" si="44"/>
        <v>1</v>
      </c>
      <c r="BF94" s="1"/>
      <c r="BH94">
        <f ca="1">IF(Table1[[#This Row],[Area]]="Patna",Table1[[#This Row],[Income]],0)</f>
        <v>0</v>
      </c>
      <c r="BI94">
        <f ca="1">IF(Table1[[#This Row],[Area]]="Bangalore",Table1[[#This Row],[Income]],0)</f>
        <v>0</v>
      </c>
      <c r="BJ94">
        <f ca="1">IF(Table1[[#This Row],[Area]]="Lucknow",Table1[[#This Row],[Income]],0)</f>
        <v>0</v>
      </c>
      <c r="BK94">
        <f ca="1">IF(Table1[[#This Row],[Area]]="Hyderabad",Table1[[#This Row],[Income]],0)</f>
        <v>0</v>
      </c>
      <c r="BL94">
        <f ca="1">IF(Table1[[#This Row],[Area]]="Udaipur",Table1[[#This Row],[Income]],0)</f>
        <v>0</v>
      </c>
      <c r="BM94">
        <f ca="1">IF(Table1[[#This Row],[Area]]="Pune",Table1[[#This Row],[Income]],0)</f>
        <v>70641</v>
      </c>
      <c r="BN94">
        <f ca="1">IF(Table1[[#This Row],[Area]]="Kolkata",Table1[[#This Row],[Income]],0)</f>
        <v>0</v>
      </c>
      <c r="BO94">
        <f ca="1">IF(Table1[[#This Row],[Area]]="Ranchi",Table1[[#This Row],[Income]],0)</f>
        <v>0</v>
      </c>
      <c r="BP94">
        <f ca="1">IF(Table1[[#This Row],[Area]]="Dhanbad",Table1[[#This Row],[Income]],0)</f>
        <v>0</v>
      </c>
      <c r="BQ94">
        <f ca="1">IF(Table1[[#This Row],[Area]]="Agra",Table1[[#This Row],[Income]],0)</f>
        <v>0</v>
      </c>
      <c r="BR94">
        <f ca="1">IF(Table1[[#This Row],[Area]]="Mumbai",Table1[[#This Row],[Income]],0)</f>
        <v>0</v>
      </c>
      <c r="BS94">
        <f ca="1">IF(Table1[[#This Row],[Area]]="Srinagar",Table1[[#This Row],[Income]],0)</f>
        <v>0</v>
      </c>
      <c r="BT94">
        <f ca="1">IF(Table1[[#This Row],[Area]]="Delhi",Table1[[#This Row],[Income]],0)</f>
        <v>0</v>
      </c>
      <c r="BU94">
        <f ca="1">IF(Table1[[#This Row],[Area]]="Jaipur",Table1[[#This Row],[Income]],0)</f>
        <v>0</v>
      </c>
      <c r="BW94">
        <f ca="1">IF(Table1[[#This Row],[Field of Work]]="IT",Table1[[#This Row],[Income]],0)</f>
        <v>70641</v>
      </c>
      <c r="BX94">
        <f ca="1">IF(Table1[[#This Row],[Field of Work]]="Healthcare",Table1[[#This Row],[Income]],0)</f>
        <v>0</v>
      </c>
      <c r="BY94">
        <f ca="1">IF(Table1[[#This Row],[Field of Work]]="Agriculture",Table1[[#This Row],[Income]],0)</f>
        <v>0</v>
      </c>
      <c r="BZ94">
        <f ca="1">IF(Table1[[#This Row],[Field of Work]]="Teaching",Table1[[#This Row],[Income]],0)</f>
        <v>0</v>
      </c>
      <c r="CA94">
        <f ca="1">IF(Table1[[#This Row],[Field of Work]]="General Work",Table1[[#This Row],[Income]],0)</f>
        <v>0</v>
      </c>
      <c r="CB94">
        <f ca="1">IF(Table1[[#This Row],[Field of Work]]="Construction",Table1[[#This Row],[Income]],0)</f>
        <v>0</v>
      </c>
      <c r="CD94" s="2">
        <f ca="1">IF(Table1[[#This Row],[Value of debts ]]&gt;Table1[[#This Row],[Income]],1,0)</f>
        <v>1</v>
      </c>
      <c r="CE94" s="1"/>
      <c r="CG94">
        <f ca="1">IF(Table1[[#This Row],[Net worth of person]]&gt;$CH$3,Table1[[#This Row],[Age]],0)</f>
        <v>39</v>
      </c>
    </row>
    <row r="95" spans="1:85" x14ac:dyDescent="0.3">
      <c r="A95">
        <f t="shared" ca="1" si="45"/>
        <v>2</v>
      </c>
      <c r="B95" t="str">
        <f t="shared" ca="1" si="46"/>
        <v>Men</v>
      </c>
      <c r="C95">
        <f t="shared" ca="1" si="47"/>
        <v>20</v>
      </c>
      <c r="D95">
        <f t="shared" ca="1" si="48"/>
        <v>6</v>
      </c>
      <c r="E95" t="str">
        <f t="shared" ca="1" si="49"/>
        <v>General Work</v>
      </c>
      <c r="F95">
        <f t="shared" ca="1" si="50"/>
        <v>4</v>
      </c>
      <c r="G95" t="str">
        <f t="shared" ca="1" si="51"/>
        <v>Masters</v>
      </c>
      <c r="H95">
        <f t="shared" ca="1" si="52"/>
        <v>2</v>
      </c>
      <c r="I95">
        <f t="shared" ca="1" si="53"/>
        <v>3</v>
      </c>
      <c r="J95">
        <f t="shared" ca="1" si="54"/>
        <v>43532</v>
      </c>
      <c r="K95">
        <f t="shared" ca="1" si="55"/>
        <v>7</v>
      </c>
      <c r="L95" t="str">
        <f t="shared" ca="1" si="56"/>
        <v>Delhi</v>
      </c>
      <c r="M95">
        <f t="shared" ca="1" si="57"/>
        <v>174128</v>
      </c>
      <c r="N95">
        <f t="shared" ca="1" si="58"/>
        <v>35087.610806772158</v>
      </c>
      <c r="O95">
        <f t="shared" ca="1" si="59"/>
        <v>1994.8002408508419</v>
      </c>
      <c r="P95">
        <f t="shared" ca="1" si="60"/>
        <v>39</v>
      </c>
      <c r="Q95">
        <f t="shared" ca="1" si="61"/>
        <v>38797.101688994808</v>
      </c>
      <c r="R95">
        <f t="shared" ca="1" si="62"/>
        <v>8472.4800546315964</v>
      </c>
      <c r="S95">
        <f t="shared" ca="1" si="63"/>
        <v>184595.28029548243</v>
      </c>
      <c r="T95">
        <f t="shared" ca="1" si="64"/>
        <v>73923.712495766958</v>
      </c>
      <c r="U95">
        <f t="shared" ca="1" si="65"/>
        <v>110671.56779971547</v>
      </c>
      <c r="AF95" s="2">
        <f ca="1">IF(Table1[[#This Row],[Gender]]="Women",1,0)</f>
        <v>0</v>
      </c>
      <c r="AG95">
        <f ca="1">IF(Table1[[#This Row],[Gender]]="Men",1,0)</f>
        <v>1</v>
      </c>
      <c r="AI95" s="1"/>
      <c r="AK95" s="2">
        <f ca="1">IF(Table1[[#This Row],[Field of Work]]="IT",1,0)</f>
        <v>0</v>
      </c>
      <c r="AL95">
        <f ca="1">IF(Table1[[#This Row],[Field of Work]]="Agriculture",1,0)</f>
        <v>0</v>
      </c>
      <c r="AM95">
        <f ca="1">IF(Table1[[#This Row],[Field of Work]]="Construction",1,0)</f>
        <v>0</v>
      </c>
      <c r="AN95">
        <f ca="1">IF(Table1[[#This Row],[Field of Work]]="Healthcare",1,0)</f>
        <v>0</v>
      </c>
      <c r="AO95">
        <f ca="1">IF(Table1[[#This Row],[Field of Work]]="General Work",1,0)</f>
        <v>1</v>
      </c>
      <c r="AP95">
        <f ca="1">IF(Table1[[#This Row],[Field of Work]]="Teaching",1,0)</f>
        <v>0</v>
      </c>
      <c r="AV95" s="1"/>
      <c r="AX95" s="2">
        <f ca="1">Table1[[#This Row],[Car Value]]/Table1[[#This Row],[Cars]]</f>
        <v>664.93341361694729</v>
      </c>
      <c r="AY95" s="1"/>
      <c r="AZ95" s="2">
        <f ca="1">IF(Table1[[#This Row],[Value of debts ]]&gt;$BA$3,1,0)</f>
        <v>1</v>
      </c>
      <c r="BA95" s="1"/>
      <c r="BB95" s="1"/>
      <c r="BC95" s="15">
        <f ca="1">Table1[[#This Row],[Mortage Left]]/Table1[[#This Row],[Value of House]]</f>
        <v>0.2015047023268639</v>
      </c>
      <c r="BD95">
        <f t="shared" ca="1" si="44"/>
        <v>0</v>
      </c>
      <c r="BF95" s="1"/>
      <c r="BH95">
        <f ca="1">IF(Table1[[#This Row],[Area]]="Patna",Table1[[#This Row],[Income]],0)</f>
        <v>0</v>
      </c>
      <c r="BI95">
        <f ca="1">IF(Table1[[#This Row],[Area]]="Bangalore",Table1[[#This Row],[Income]],0)</f>
        <v>0</v>
      </c>
      <c r="BJ95">
        <f ca="1">IF(Table1[[#This Row],[Area]]="Lucknow",Table1[[#This Row],[Income]],0)</f>
        <v>0</v>
      </c>
      <c r="BK95">
        <f ca="1">IF(Table1[[#This Row],[Area]]="Hyderabad",Table1[[#This Row],[Income]],0)</f>
        <v>0</v>
      </c>
      <c r="BL95">
        <f ca="1">IF(Table1[[#This Row],[Area]]="Udaipur",Table1[[#This Row],[Income]],0)</f>
        <v>0</v>
      </c>
      <c r="BM95">
        <f ca="1">IF(Table1[[#This Row],[Area]]="Pune",Table1[[#This Row],[Income]],0)</f>
        <v>0</v>
      </c>
      <c r="BN95">
        <f ca="1">IF(Table1[[#This Row],[Area]]="Kolkata",Table1[[#This Row],[Income]],0)</f>
        <v>0</v>
      </c>
      <c r="BO95">
        <f ca="1">IF(Table1[[#This Row],[Area]]="Ranchi",Table1[[#This Row],[Income]],0)</f>
        <v>0</v>
      </c>
      <c r="BP95">
        <f ca="1">IF(Table1[[#This Row],[Area]]="Dhanbad",Table1[[#This Row],[Income]],0)</f>
        <v>0</v>
      </c>
      <c r="BQ95">
        <f ca="1">IF(Table1[[#This Row],[Area]]="Agra",Table1[[#This Row],[Income]],0)</f>
        <v>0</v>
      </c>
      <c r="BR95">
        <f ca="1">IF(Table1[[#This Row],[Area]]="Mumbai",Table1[[#This Row],[Income]],0)</f>
        <v>0</v>
      </c>
      <c r="BS95">
        <f ca="1">IF(Table1[[#This Row],[Area]]="Srinagar",Table1[[#This Row],[Income]],0)</f>
        <v>0</v>
      </c>
      <c r="BT95">
        <f ca="1">IF(Table1[[#This Row],[Area]]="Delhi",Table1[[#This Row],[Income]],0)</f>
        <v>43532</v>
      </c>
      <c r="BU95">
        <f ca="1">IF(Table1[[#This Row],[Area]]="Jaipur",Table1[[#This Row],[Income]],0)</f>
        <v>0</v>
      </c>
      <c r="BW95">
        <f ca="1">IF(Table1[[#This Row],[Field of Work]]="IT",Table1[[#This Row],[Income]],0)</f>
        <v>0</v>
      </c>
      <c r="BX95">
        <f ca="1">IF(Table1[[#This Row],[Field of Work]]="Healthcare",Table1[[#This Row],[Income]],0)</f>
        <v>0</v>
      </c>
      <c r="BY95">
        <f ca="1">IF(Table1[[#This Row],[Field of Work]]="Agriculture",Table1[[#This Row],[Income]],0)</f>
        <v>0</v>
      </c>
      <c r="BZ95">
        <f ca="1">IF(Table1[[#This Row],[Field of Work]]="Teaching",Table1[[#This Row],[Income]],0)</f>
        <v>0</v>
      </c>
      <c r="CA95">
        <f ca="1">IF(Table1[[#This Row],[Field of Work]]="General Work",Table1[[#This Row],[Income]],0)</f>
        <v>43532</v>
      </c>
      <c r="CB95">
        <f ca="1">IF(Table1[[#This Row],[Field of Work]]="Construction",Table1[[#This Row],[Income]],0)</f>
        <v>0</v>
      </c>
      <c r="CD95" s="2">
        <f ca="1">IF(Table1[[#This Row],[Value of debts ]]&gt;Table1[[#This Row],[Income]],1,0)</f>
        <v>1</v>
      </c>
      <c r="CE95" s="1"/>
      <c r="CG95">
        <f ca="1">IF(Table1[[#This Row],[Net worth of person]]&gt;$CH$3,Table1[[#This Row],[Age]],0)</f>
        <v>20</v>
      </c>
    </row>
    <row r="96" spans="1:85" x14ac:dyDescent="0.3">
      <c r="A96">
        <f t="shared" ca="1" si="45"/>
        <v>2</v>
      </c>
      <c r="B96" t="str">
        <f t="shared" ca="1" si="46"/>
        <v>Men</v>
      </c>
      <c r="C96">
        <f t="shared" ca="1" si="47"/>
        <v>26</v>
      </c>
      <c r="D96">
        <f t="shared" ca="1" si="48"/>
        <v>1</v>
      </c>
      <c r="E96" t="str">
        <f t="shared" ca="1" si="49"/>
        <v>IT</v>
      </c>
      <c r="F96">
        <f t="shared" ca="1" si="50"/>
        <v>1</v>
      </c>
      <c r="G96" t="str">
        <f t="shared" ca="1" si="51"/>
        <v>10th</v>
      </c>
      <c r="H96">
        <f t="shared" ca="1" si="52"/>
        <v>1</v>
      </c>
      <c r="I96">
        <f t="shared" ca="1" si="53"/>
        <v>3</v>
      </c>
      <c r="J96">
        <f t="shared" ca="1" si="54"/>
        <v>36657</v>
      </c>
      <c r="K96">
        <f t="shared" ca="1" si="55"/>
        <v>2</v>
      </c>
      <c r="L96" t="str">
        <f t="shared" ca="1" si="56"/>
        <v>Bangalore</v>
      </c>
      <c r="M96">
        <f t="shared" ca="1" si="57"/>
        <v>219942</v>
      </c>
      <c r="N96">
        <f t="shared" ca="1" si="58"/>
        <v>34372.118414622098</v>
      </c>
      <c r="O96">
        <f t="shared" ca="1" si="59"/>
        <v>10514.458188307603</v>
      </c>
      <c r="P96">
        <f t="shared" ca="1" si="60"/>
        <v>2179</v>
      </c>
      <c r="Q96">
        <f t="shared" ca="1" si="61"/>
        <v>70443.173433051794</v>
      </c>
      <c r="R96">
        <f t="shared" ca="1" si="62"/>
        <v>7013.3611575674831</v>
      </c>
      <c r="S96">
        <f t="shared" ca="1" si="63"/>
        <v>237469.81934587506</v>
      </c>
      <c r="T96">
        <f t="shared" ca="1" si="64"/>
        <v>106994.29184767389</v>
      </c>
      <c r="U96">
        <f t="shared" ca="1" si="65"/>
        <v>130475.52749820118</v>
      </c>
      <c r="AF96" s="2">
        <f ca="1">IF(Table1[[#This Row],[Gender]]="Women",1,0)</f>
        <v>0</v>
      </c>
      <c r="AG96">
        <f ca="1">IF(Table1[[#This Row],[Gender]]="Men",1,0)</f>
        <v>1</v>
      </c>
      <c r="AI96" s="1"/>
      <c r="AK96" s="2">
        <f ca="1">IF(Table1[[#This Row],[Field of Work]]="IT",1,0)</f>
        <v>1</v>
      </c>
      <c r="AL96">
        <f ca="1">IF(Table1[[#This Row],[Field of Work]]="Agriculture",1,0)</f>
        <v>0</v>
      </c>
      <c r="AM96">
        <f ca="1">IF(Table1[[#This Row],[Field of Work]]="Construction",1,0)</f>
        <v>0</v>
      </c>
      <c r="AN96">
        <f ca="1">IF(Table1[[#This Row],[Field of Work]]="Healthcare",1,0)</f>
        <v>0</v>
      </c>
      <c r="AO96">
        <f ca="1">IF(Table1[[#This Row],[Field of Work]]="General Work",1,0)</f>
        <v>0</v>
      </c>
      <c r="AP96">
        <f ca="1">IF(Table1[[#This Row],[Field of Work]]="Teaching",1,0)</f>
        <v>0</v>
      </c>
      <c r="AV96" s="1"/>
      <c r="AX96" s="2">
        <f ca="1">Table1[[#This Row],[Car Value]]/Table1[[#This Row],[Cars]]</f>
        <v>3504.819396102534</v>
      </c>
      <c r="AY96" s="1"/>
      <c r="AZ96" s="2">
        <f ca="1">IF(Table1[[#This Row],[Value of debts ]]&gt;$BA$3,1,0)</f>
        <v>1</v>
      </c>
      <c r="BA96" s="1"/>
      <c r="BB96" s="1"/>
      <c r="BC96" s="15">
        <f ca="1">Table1[[#This Row],[Mortage Left]]/Table1[[#This Row],[Value of House]]</f>
        <v>0.15627810247529847</v>
      </c>
      <c r="BD96">
        <f t="shared" ca="1" si="44"/>
        <v>1</v>
      </c>
      <c r="BF96" s="1"/>
      <c r="BH96">
        <f ca="1">IF(Table1[[#This Row],[Area]]="Patna",Table1[[#This Row],[Income]],0)</f>
        <v>0</v>
      </c>
      <c r="BI96">
        <f ca="1">IF(Table1[[#This Row],[Area]]="Bangalore",Table1[[#This Row],[Income]],0)</f>
        <v>36657</v>
      </c>
      <c r="BJ96">
        <f ca="1">IF(Table1[[#This Row],[Area]]="Lucknow",Table1[[#This Row],[Income]],0)</f>
        <v>0</v>
      </c>
      <c r="BK96">
        <f ca="1">IF(Table1[[#This Row],[Area]]="Hyderabad",Table1[[#This Row],[Income]],0)</f>
        <v>0</v>
      </c>
      <c r="BL96">
        <f ca="1">IF(Table1[[#This Row],[Area]]="Udaipur",Table1[[#This Row],[Income]],0)</f>
        <v>0</v>
      </c>
      <c r="BM96">
        <f ca="1">IF(Table1[[#This Row],[Area]]="Pune",Table1[[#This Row],[Income]],0)</f>
        <v>0</v>
      </c>
      <c r="BN96">
        <f ca="1">IF(Table1[[#This Row],[Area]]="Kolkata",Table1[[#This Row],[Income]],0)</f>
        <v>0</v>
      </c>
      <c r="BO96">
        <f ca="1">IF(Table1[[#This Row],[Area]]="Ranchi",Table1[[#This Row],[Income]],0)</f>
        <v>0</v>
      </c>
      <c r="BP96">
        <f ca="1">IF(Table1[[#This Row],[Area]]="Dhanbad",Table1[[#This Row],[Income]],0)</f>
        <v>0</v>
      </c>
      <c r="BQ96">
        <f ca="1">IF(Table1[[#This Row],[Area]]="Agra",Table1[[#This Row],[Income]],0)</f>
        <v>0</v>
      </c>
      <c r="BR96">
        <f ca="1">IF(Table1[[#This Row],[Area]]="Mumbai",Table1[[#This Row],[Income]],0)</f>
        <v>0</v>
      </c>
      <c r="BS96">
        <f ca="1">IF(Table1[[#This Row],[Area]]="Srinagar",Table1[[#This Row],[Income]],0)</f>
        <v>0</v>
      </c>
      <c r="BT96">
        <f ca="1">IF(Table1[[#This Row],[Area]]="Delhi",Table1[[#This Row],[Income]],0)</f>
        <v>0</v>
      </c>
      <c r="BU96">
        <f ca="1">IF(Table1[[#This Row],[Area]]="Jaipur",Table1[[#This Row],[Income]],0)</f>
        <v>0</v>
      </c>
      <c r="BW96">
        <f ca="1">IF(Table1[[#This Row],[Field of Work]]="IT",Table1[[#This Row],[Income]],0)</f>
        <v>36657</v>
      </c>
      <c r="BX96">
        <f ca="1">IF(Table1[[#This Row],[Field of Work]]="Healthcare",Table1[[#This Row],[Income]],0)</f>
        <v>0</v>
      </c>
      <c r="BY96">
        <f ca="1">IF(Table1[[#This Row],[Field of Work]]="Agriculture",Table1[[#This Row],[Income]],0)</f>
        <v>0</v>
      </c>
      <c r="BZ96">
        <f ca="1">IF(Table1[[#This Row],[Field of Work]]="Teaching",Table1[[#This Row],[Income]],0)</f>
        <v>0</v>
      </c>
      <c r="CA96">
        <f ca="1">IF(Table1[[#This Row],[Field of Work]]="General Work",Table1[[#This Row],[Income]],0)</f>
        <v>0</v>
      </c>
      <c r="CB96">
        <f ca="1">IF(Table1[[#This Row],[Field of Work]]="Construction",Table1[[#This Row],[Income]],0)</f>
        <v>0</v>
      </c>
      <c r="CD96" s="2">
        <f ca="1">IF(Table1[[#This Row],[Value of debts ]]&gt;Table1[[#This Row],[Income]],1,0)</f>
        <v>1</v>
      </c>
      <c r="CE96" s="1"/>
      <c r="CG96">
        <f ca="1">IF(Table1[[#This Row],[Net worth of person]]&gt;$CH$3,Table1[[#This Row],[Age]],0)</f>
        <v>26</v>
      </c>
    </row>
    <row r="97" spans="1:85" x14ac:dyDescent="0.3">
      <c r="A97">
        <f t="shared" ca="1" si="45"/>
        <v>1</v>
      </c>
      <c r="B97" t="str">
        <f t="shared" ca="1" si="46"/>
        <v>Women</v>
      </c>
      <c r="C97">
        <f t="shared" ca="1" si="47"/>
        <v>29</v>
      </c>
      <c r="D97">
        <f t="shared" ca="1" si="48"/>
        <v>6</v>
      </c>
      <c r="E97" t="str">
        <f t="shared" ca="1" si="49"/>
        <v>General Work</v>
      </c>
      <c r="F97">
        <f t="shared" ca="1" si="50"/>
        <v>4</v>
      </c>
      <c r="G97" t="str">
        <f t="shared" ca="1" si="51"/>
        <v>Masters</v>
      </c>
      <c r="H97">
        <f t="shared" ca="1" si="52"/>
        <v>4</v>
      </c>
      <c r="I97">
        <f t="shared" ca="1" si="53"/>
        <v>2</v>
      </c>
      <c r="J97">
        <f t="shared" ca="1" si="54"/>
        <v>60603</v>
      </c>
      <c r="K97">
        <f t="shared" ca="1" si="55"/>
        <v>2</v>
      </c>
      <c r="L97" t="str">
        <f t="shared" ca="1" si="56"/>
        <v>Bangalore</v>
      </c>
      <c r="M97">
        <f t="shared" ca="1" si="57"/>
        <v>303015</v>
      </c>
      <c r="N97">
        <f t="shared" ca="1" si="58"/>
        <v>264149.55458864791</v>
      </c>
      <c r="O97">
        <f t="shared" ca="1" si="59"/>
        <v>89231.65912015608</v>
      </c>
      <c r="P97">
        <f t="shared" ca="1" si="60"/>
        <v>66110</v>
      </c>
      <c r="Q97">
        <f t="shared" ca="1" si="61"/>
        <v>94799.994965013233</v>
      </c>
      <c r="R97">
        <f t="shared" ca="1" si="62"/>
        <v>57128.901001017264</v>
      </c>
      <c r="S97">
        <f t="shared" ca="1" si="63"/>
        <v>449375.56012117333</v>
      </c>
      <c r="T97">
        <f t="shared" ca="1" si="64"/>
        <v>425059.54955366114</v>
      </c>
      <c r="U97">
        <f t="shared" ca="1" si="65"/>
        <v>24316.010567512189</v>
      </c>
      <c r="AF97" s="2">
        <f ca="1">IF(Table1[[#This Row],[Gender]]="Women",1,0)</f>
        <v>1</v>
      </c>
      <c r="AG97">
        <f ca="1">IF(Table1[[#This Row],[Gender]]="Men",1,0)</f>
        <v>0</v>
      </c>
      <c r="AI97" s="1"/>
      <c r="AK97" s="2">
        <f ca="1">IF(Table1[[#This Row],[Field of Work]]="IT",1,0)</f>
        <v>0</v>
      </c>
      <c r="AL97">
        <f ca="1">IF(Table1[[#This Row],[Field of Work]]="Agriculture",1,0)</f>
        <v>0</v>
      </c>
      <c r="AM97">
        <f ca="1">IF(Table1[[#This Row],[Field of Work]]="Construction",1,0)</f>
        <v>0</v>
      </c>
      <c r="AN97">
        <f ca="1">IF(Table1[[#This Row],[Field of Work]]="Healthcare",1,0)</f>
        <v>0</v>
      </c>
      <c r="AO97">
        <f ca="1">IF(Table1[[#This Row],[Field of Work]]="General Work",1,0)</f>
        <v>1</v>
      </c>
      <c r="AP97">
        <f ca="1">IF(Table1[[#This Row],[Field of Work]]="Teaching",1,0)</f>
        <v>0</v>
      </c>
      <c r="AV97" s="1"/>
      <c r="AX97" s="2">
        <f ca="1">Table1[[#This Row],[Car Value]]/Table1[[#This Row],[Cars]]</f>
        <v>44615.82956007804</v>
      </c>
      <c r="AY97" s="1"/>
      <c r="AZ97" s="2">
        <f ca="1">IF(Table1[[#This Row],[Value of debts ]]&gt;$BA$3,1,0)</f>
        <v>1</v>
      </c>
      <c r="BA97" s="1"/>
      <c r="BB97" s="1"/>
      <c r="BC97" s="15">
        <f ca="1">Table1[[#This Row],[Mortage Left]]/Table1[[#This Row],[Value of House]]</f>
        <v>0.87173755288895904</v>
      </c>
      <c r="BD97">
        <f t="shared" ca="1" si="44"/>
        <v>0</v>
      </c>
      <c r="BF97" s="1"/>
      <c r="BH97">
        <f ca="1">IF(Table1[[#This Row],[Area]]="Patna",Table1[[#This Row],[Income]],0)</f>
        <v>0</v>
      </c>
      <c r="BI97">
        <f ca="1">IF(Table1[[#This Row],[Area]]="Bangalore",Table1[[#This Row],[Income]],0)</f>
        <v>60603</v>
      </c>
      <c r="BJ97">
        <f ca="1">IF(Table1[[#This Row],[Area]]="Lucknow",Table1[[#This Row],[Income]],0)</f>
        <v>0</v>
      </c>
      <c r="BK97">
        <f ca="1">IF(Table1[[#This Row],[Area]]="Hyderabad",Table1[[#This Row],[Income]],0)</f>
        <v>0</v>
      </c>
      <c r="BL97">
        <f ca="1">IF(Table1[[#This Row],[Area]]="Udaipur",Table1[[#This Row],[Income]],0)</f>
        <v>0</v>
      </c>
      <c r="BM97">
        <f ca="1">IF(Table1[[#This Row],[Area]]="Pune",Table1[[#This Row],[Income]],0)</f>
        <v>0</v>
      </c>
      <c r="BN97">
        <f ca="1">IF(Table1[[#This Row],[Area]]="Kolkata",Table1[[#This Row],[Income]],0)</f>
        <v>0</v>
      </c>
      <c r="BO97">
        <f ca="1">IF(Table1[[#This Row],[Area]]="Ranchi",Table1[[#This Row],[Income]],0)</f>
        <v>0</v>
      </c>
      <c r="BP97">
        <f ca="1">IF(Table1[[#This Row],[Area]]="Dhanbad",Table1[[#This Row],[Income]],0)</f>
        <v>0</v>
      </c>
      <c r="BQ97">
        <f ca="1">IF(Table1[[#This Row],[Area]]="Agra",Table1[[#This Row],[Income]],0)</f>
        <v>0</v>
      </c>
      <c r="BR97">
        <f ca="1">IF(Table1[[#This Row],[Area]]="Mumbai",Table1[[#This Row],[Income]],0)</f>
        <v>0</v>
      </c>
      <c r="BS97">
        <f ca="1">IF(Table1[[#This Row],[Area]]="Srinagar",Table1[[#This Row],[Income]],0)</f>
        <v>0</v>
      </c>
      <c r="BT97">
        <f ca="1">IF(Table1[[#This Row],[Area]]="Delhi",Table1[[#This Row],[Income]],0)</f>
        <v>0</v>
      </c>
      <c r="BU97">
        <f ca="1">IF(Table1[[#This Row],[Area]]="Jaipur",Table1[[#This Row],[Income]],0)</f>
        <v>0</v>
      </c>
      <c r="BW97">
        <f ca="1">IF(Table1[[#This Row],[Field of Work]]="IT",Table1[[#This Row],[Income]],0)</f>
        <v>0</v>
      </c>
      <c r="BX97">
        <f ca="1">IF(Table1[[#This Row],[Field of Work]]="Healthcare",Table1[[#This Row],[Income]],0)</f>
        <v>0</v>
      </c>
      <c r="BY97">
        <f ca="1">IF(Table1[[#This Row],[Field of Work]]="Agriculture",Table1[[#This Row],[Income]],0)</f>
        <v>0</v>
      </c>
      <c r="BZ97">
        <f ca="1">IF(Table1[[#This Row],[Field of Work]]="Teaching",Table1[[#This Row],[Income]],0)</f>
        <v>0</v>
      </c>
      <c r="CA97">
        <f ca="1">IF(Table1[[#This Row],[Field of Work]]="General Work",Table1[[#This Row],[Income]],0)</f>
        <v>60603</v>
      </c>
      <c r="CB97">
        <f ca="1">IF(Table1[[#This Row],[Field of Work]]="Construction",Table1[[#This Row],[Income]],0)</f>
        <v>0</v>
      </c>
      <c r="CD97" s="2">
        <f ca="1">IF(Table1[[#This Row],[Value of debts ]]&gt;Table1[[#This Row],[Income]],1,0)</f>
        <v>1</v>
      </c>
      <c r="CE97" s="1"/>
      <c r="CG97">
        <f ca="1">IF(Table1[[#This Row],[Net worth of person]]&gt;$CH$3,Table1[[#This Row],[Age]],0)</f>
        <v>0</v>
      </c>
    </row>
    <row r="98" spans="1:85" x14ac:dyDescent="0.3">
      <c r="A98">
        <f t="shared" ca="1" si="45"/>
        <v>1</v>
      </c>
      <c r="B98" t="str">
        <f t="shared" ca="1" si="46"/>
        <v>Women</v>
      </c>
      <c r="C98">
        <f t="shared" ca="1" si="47"/>
        <v>40</v>
      </c>
      <c r="D98">
        <f t="shared" ca="1" si="48"/>
        <v>4</v>
      </c>
      <c r="E98" t="str">
        <f t="shared" ca="1" si="49"/>
        <v>Teaching</v>
      </c>
      <c r="F98">
        <f t="shared" ca="1" si="50"/>
        <v>2</v>
      </c>
      <c r="G98" t="str">
        <f t="shared" ca="1" si="51"/>
        <v>12th</v>
      </c>
      <c r="H98">
        <f t="shared" ca="1" si="52"/>
        <v>0</v>
      </c>
      <c r="I98">
        <f t="shared" ca="1" si="53"/>
        <v>2</v>
      </c>
      <c r="J98">
        <f t="shared" ca="1" si="54"/>
        <v>28748</v>
      </c>
      <c r="K98">
        <f t="shared" ca="1" si="55"/>
        <v>10</v>
      </c>
      <c r="L98" t="str">
        <f t="shared" ca="1" si="56"/>
        <v>Kolkata</v>
      </c>
      <c r="M98">
        <f t="shared" ca="1" si="57"/>
        <v>114992</v>
      </c>
      <c r="N98">
        <f t="shared" ca="1" si="58"/>
        <v>89112.55963091414</v>
      </c>
      <c r="O98">
        <f t="shared" ca="1" si="59"/>
        <v>11038.098806155022</v>
      </c>
      <c r="P98">
        <f t="shared" ca="1" si="60"/>
        <v>8655</v>
      </c>
      <c r="Q98">
        <f t="shared" ca="1" si="61"/>
        <v>3855.4250338565753</v>
      </c>
      <c r="R98">
        <f t="shared" ca="1" si="62"/>
        <v>24452.433617627867</v>
      </c>
      <c r="S98">
        <f t="shared" ca="1" si="63"/>
        <v>150482.53242378289</v>
      </c>
      <c r="T98">
        <f t="shared" ca="1" si="64"/>
        <v>101622.98466477072</v>
      </c>
      <c r="U98">
        <f t="shared" ca="1" si="65"/>
        <v>48859.547759012174</v>
      </c>
      <c r="AF98" s="2">
        <f ca="1">IF(Table1[[#This Row],[Gender]]="Women",1,0)</f>
        <v>1</v>
      </c>
      <c r="AG98">
        <f ca="1">IF(Table1[[#This Row],[Gender]]="Men",1,0)</f>
        <v>0</v>
      </c>
      <c r="AI98" s="1"/>
      <c r="AK98" s="2">
        <f ca="1">IF(Table1[[#This Row],[Field of Work]]="IT",1,0)</f>
        <v>0</v>
      </c>
      <c r="AL98">
        <f ca="1">IF(Table1[[#This Row],[Field of Work]]="Agriculture",1,0)</f>
        <v>0</v>
      </c>
      <c r="AM98">
        <f ca="1">IF(Table1[[#This Row],[Field of Work]]="Construction",1,0)</f>
        <v>0</v>
      </c>
      <c r="AN98">
        <f ca="1">IF(Table1[[#This Row],[Field of Work]]="Healthcare",1,0)</f>
        <v>0</v>
      </c>
      <c r="AO98">
        <f ca="1">IF(Table1[[#This Row],[Field of Work]]="General Work",1,0)</f>
        <v>0</v>
      </c>
      <c r="AP98">
        <f ca="1">IF(Table1[[#This Row],[Field of Work]]="Teaching",1,0)</f>
        <v>1</v>
      </c>
      <c r="AV98" s="1"/>
      <c r="AX98" s="2">
        <f ca="1">Table1[[#This Row],[Car Value]]/Table1[[#This Row],[Cars]]</f>
        <v>5519.0494030775108</v>
      </c>
      <c r="AY98" s="1"/>
      <c r="AZ98" s="2">
        <f ca="1">IF(Table1[[#This Row],[Value of debts ]]&gt;$BA$3,1,0)</f>
        <v>1</v>
      </c>
      <c r="BA98" s="1"/>
      <c r="BB98" s="1"/>
      <c r="BC98" s="15">
        <f ca="1">Table1[[#This Row],[Mortage Left]]/Table1[[#This Row],[Value of House]]</f>
        <v>0.7749457321458374</v>
      </c>
      <c r="BD98">
        <f t="shared" ca="1" si="44"/>
        <v>0</v>
      </c>
      <c r="BF98" s="1"/>
      <c r="BH98">
        <f ca="1">IF(Table1[[#This Row],[Area]]="Patna",Table1[[#This Row],[Income]],0)</f>
        <v>0</v>
      </c>
      <c r="BI98">
        <f ca="1">IF(Table1[[#This Row],[Area]]="Bangalore",Table1[[#This Row],[Income]],0)</f>
        <v>0</v>
      </c>
      <c r="BJ98">
        <f ca="1">IF(Table1[[#This Row],[Area]]="Lucknow",Table1[[#This Row],[Income]],0)</f>
        <v>0</v>
      </c>
      <c r="BK98">
        <f ca="1">IF(Table1[[#This Row],[Area]]="Hyderabad",Table1[[#This Row],[Income]],0)</f>
        <v>0</v>
      </c>
      <c r="BL98">
        <f ca="1">IF(Table1[[#This Row],[Area]]="Udaipur",Table1[[#This Row],[Income]],0)</f>
        <v>0</v>
      </c>
      <c r="BM98">
        <f ca="1">IF(Table1[[#This Row],[Area]]="Pune",Table1[[#This Row],[Income]],0)</f>
        <v>0</v>
      </c>
      <c r="BN98">
        <f ca="1">IF(Table1[[#This Row],[Area]]="Kolkata",Table1[[#This Row],[Income]],0)</f>
        <v>28748</v>
      </c>
      <c r="BO98">
        <f ca="1">IF(Table1[[#This Row],[Area]]="Ranchi",Table1[[#This Row],[Income]],0)</f>
        <v>0</v>
      </c>
      <c r="BP98">
        <f ca="1">IF(Table1[[#This Row],[Area]]="Dhanbad",Table1[[#This Row],[Income]],0)</f>
        <v>0</v>
      </c>
      <c r="BQ98">
        <f ca="1">IF(Table1[[#This Row],[Area]]="Agra",Table1[[#This Row],[Income]],0)</f>
        <v>0</v>
      </c>
      <c r="BR98">
        <f ca="1">IF(Table1[[#This Row],[Area]]="Mumbai",Table1[[#This Row],[Income]],0)</f>
        <v>0</v>
      </c>
      <c r="BS98">
        <f ca="1">IF(Table1[[#This Row],[Area]]="Srinagar",Table1[[#This Row],[Income]],0)</f>
        <v>0</v>
      </c>
      <c r="BT98">
        <f ca="1">IF(Table1[[#This Row],[Area]]="Delhi",Table1[[#This Row],[Income]],0)</f>
        <v>0</v>
      </c>
      <c r="BU98">
        <f ca="1">IF(Table1[[#This Row],[Area]]="Jaipur",Table1[[#This Row],[Income]],0)</f>
        <v>0</v>
      </c>
      <c r="BW98">
        <f ca="1">IF(Table1[[#This Row],[Field of Work]]="IT",Table1[[#This Row],[Income]],0)</f>
        <v>0</v>
      </c>
      <c r="BX98">
        <f ca="1">IF(Table1[[#This Row],[Field of Work]]="Healthcare",Table1[[#This Row],[Income]],0)</f>
        <v>0</v>
      </c>
      <c r="BY98">
        <f ca="1">IF(Table1[[#This Row],[Field of Work]]="Agriculture",Table1[[#This Row],[Income]],0)</f>
        <v>0</v>
      </c>
      <c r="BZ98">
        <f ca="1">IF(Table1[[#This Row],[Field of Work]]="Teaching",Table1[[#This Row],[Income]],0)</f>
        <v>28748</v>
      </c>
      <c r="CA98">
        <f ca="1">IF(Table1[[#This Row],[Field of Work]]="General Work",Table1[[#This Row],[Income]],0)</f>
        <v>0</v>
      </c>
      <c r="CB98">
        <f ca="1">IF(Table1[[#This Row],[Field of Work]]="Construction",Table1[[#This Row],[Income]],0)</f>
        <v>0</v>
      </c>
      <c r="CD98" s="2">
        <f ca="1">IF(Table1[[#This Row],[Value of debts ]]&gt;Table1[[#This Row],[Income]],1,0)</f>
        <v>1</v>
      </c>
      <c r="CE98" s="1"/>
      <c r="CG98">
        <f ca="1">IF(Table1[[#This Row],[Net worth of person]]&gt;$CH$3,Table1[[#This Row],[Age]],0)</f>
        <v>0</v>
      </c>
    </row>
    <row r="99" spans="1:85" x14ac:dyDescent="0.3">
      <c r="A99">
        <f t="shared" ca="1" si="45"/>
        <v>2</v>
      </c>
      <c r="B99" t="str">
        <f t="shared" ca="1" si="46"/>
        <v>Men</v>
      </c>
      <c r="C99">
        <f t="shared" ca="1" si="47"/>
        <v>27</v>
      </c>
      <c r="D99">
        <f t="shared" ca="1" si="48"/>
        <v>2</v>
      </c>
      <c r="E99" t="str">
        <f t="shared" ca="1" si="49"/>
        <v>Construction</v>
      </c>
      <c r="F99">
        <f t="shared" ca="1" si="50"/>
        <v>2</v>
      </c>
      <c r="G99" t="str">
        <f t="shared" ca="1" si="51"/>
        <v>12th</v>
      </c>
      <c r="H99">
        <f t="shared" ca="1" si="52"/>
        <v>3</v>
      </c>
      <c r="I99">
        <f t="shared" ca="1" si="53"/>
        <v>1</v>
      </c>
      <c r="J99">
        <f t="shared" ca="1" si="54"/>
        <v>50307</v>
      </c>
      <c r="K99">
        <f t="shared" ca="1" si="55"/>
        <v>6</v>
      </c>
      <c r="L99" t="str">
        <f t="shared" ca="1" si="56"/>
        <v>Ranchi</v>
      </c>
      <c r="M99">
        <f t="shared" ca="1" si="57"/>
        <v>150921</v>
      </c>
      <c r="N99">
        <f t="shared" ca="1" si="58"/>
        <v>19571.731575034941</v>
      </c>
      <c r="O99">
        <f t="shared" ca="1" si="59"/>
        <v>36005.129989502559</v>
      </c>
      <c r="P99">
        <f t="shared" ca="1" si="60"/>
        <v>25070</v>
      </c>
      <c r="Q99">
        <f t="shared" ca="1" si="61"/>
        <v>75485.760936091494</v>
      </c>
      <c r="R99">
        <f t="shared" ca="1" si="62"/>
        <v>9540.9453083256067</v>
      </c>
      <c r="S99">
        <f t="shared" ca="1" si="63"/>
        <v>196467.07529782815</v>
      </c>
      <c r="T99">
        <f t="shared" ca="1" si="64"/>
        <v>120127.49251112643</v>
      </c>
      <c r="U99">
        <f t="shared" ca="1" si="65"/>
        <v>76339.582786701721</v>
      </c>
      <c r="AF99" s="2">
        <f ca="1">IF(Table1[[#This Row],[Gender]]="Women",1,0)</f>
        <v>0</v>
      </c>
      <c r="AG99">
        <f ca="1">IF(Table1[[#This Row],[Gender]]="Men",1,0)</f>
        <v>1</v>
      </c>
      <c r="AI99" s="1"/>
      <c r="AK99" s="2">
        <f ca="1">IF(Table1[[#This Row],[Field of Work]]="IT",1,0)</f>
        <v>0</v>
      </c>
      <c r="AL99">
        <f ca="1">IF(Table1[[#This Row],[Field of Work]]="Agriculture",1,0)</f>
        <v>0</v>
      </c>
      <c r="AM99">
        <f ca="1">IF(Table1[[#This Row],[Field of Work]]="Construction",1,0)</f>
        <v>1</v>
      </c>
      <c r="AN99">
        <f ca="1">IF(Table1[[#This Row],[Field of Work]]="Healthcare",1,0)</f>
        <v>0</v>
      </c>
      <c r="AO99">
        <f ca="1">IF(Table1[[#This Row],[Field of Work]]="General Work",1,0)</f>
        <v>0</v>
      </c>
      <c r="AP99">
        <f ca="1">IF(Table1[[#This Row],[Field of Work]]="Teaching",1,0)</f>
        <v>0</v>
      </c>
      <c r="AV99" s="1"/>
      <c r="AX99" s="2">
        <f ca="1">Table1[[#This Row],[Car Value]]/Table1[[#This Row],[Cars]]</f>
        <v>36005.129989502559</v>
      </c>
      <c r="AY99" s="1"/>
      <c r="AZ99" s="2">
        <f ca="1">IF(Table1[[#This Row],[Value of debts ]]&gt;$BA$3,1,0)</f>
        <v>1</v>
      </c>
      <c r="BA99" s="1"/>
      <c r="BB99" s="1"/>
      <c r="BC99" s="15">
        <f ca="1">Table1[[#This Row],[Mortage Left]]/Table1[[#This Row],[Value of House]]</f>
        <v>0.12968196324590309</v>
      </c>
      <c r="BD99">
        <f t="shared" ca="1" si="44"/>
        <v>1</v>
      </c>
      <c r="BF99" s="1"/>
      <c r="BH99">
        <f ca="1">IF(Table1[[#This Row],[Area]]="Patna",Table1[[#This Row],[Income]],0)</f>
        <v>0</v>
      </c>
      <c r="BI99">
        <f ca="1">IF(Table1[[#This Row],[Area]]="Bangalore",Table1[[#This Row],[Income]],0)</f>
        <v>0</v>
      </c>
      <c r="BJ99">
        <f ca="1">IF(Table1[[#This Row],[Area]]="Lucknow",Table1[[#This Row],[Income]],0)</f>
        <v>0</v>
      </c>
      <c r="BK99">
        <f ca="1">IF(Table1[[#This Row],[Area]]="Hyderabad",Table1[[#This Row],[Income]],0)</f>
        <v>0</v>
      </c>
      <c r="BL99">
        <f ca="1">IF(Table1[[#This Row],[Area]]="Udaipur",Table1[[#This Row],[Income]],0)</f>
        <v>0</v>
      </c>
      <c r="BM99">
        <f ca="1">IF(Table1[[#This Row],[Area]]="Pune",Table1[[#This Row],[Income]],0)</f>
        <v>0</v>
      </c>
      <c r="BN99">
        <f ca="1">IF(Table1[[#This Row],[Area]]="Kolkata",Table1[[#This Row],[Income]],0)</f>
        <v>0</v>
      </c>
      <c r="BO99">
        <f ca="1">IF(Table1[[#This Row],[Area]]="Ranchi",Table1[[#This Row],[Income]],0)</f>
        <v>50307</v>
      </c>
      <c r="BP99">
        <f ca="1">IF(Table1[[#This Row],[Area]]="Dhanbad",Table1[[#This Row],[Income]],0)</f>
        <v>0</v>
      </c>
      <c r="BQ99">
        <f ca="1">IF(Table1[[#This Row],[Area]]="Agra",Table1[[#This Row],[Income]],0)</f>
        <v>0</v>
      </c>
      <c r="BR99">
        <f ca="1">IF(Table1[[#This Row],[Area]]="Mumbai",Table1[[#This Row],[Income]],0)</f>
        <v>0</v>
      </c>
      <c r="BS99">
        <f ca="1">IF(Table1[[#This Row],[Area]]="Srinagar",Table1[[#This Row],[Income]],0)</f>
        <v>0</v>
      </c>
      <c r="BT99">
        <f ca="1">IF(Table1[[#This Row],[Area]]="Delhi",Table1[[#This Row],[Income]],0)</f>
        <v>0</v>
      </c>
      <c r="BU99">
        <f ca="1">IF(Table1[[#This Row],[Area]]="Jaipur",Table1[[#This Row],[Income]],0)</f>
        <v>0</v>
      </c>
      <c r="BW99">
        <f ca="1">IF(Table1[[#This Row],[Field of Work]]="IT",Table1[[#This Row],[Income]],0)</f>
        <v>0</v>
      </c>
      <c r="BX99">
        <f ca="1">IF(Table1[[#This Row],[Field of Work]]="Healthcare",Table1[[#This Row],[Income]],0)</f>
        <v>0</v>
      </c>
      <c r="BY99">
        <f ca="1">IF(Table1[[#This Row],[Field of Work]]="Agriculture",Table1[[#This Row],[Income]],0)</f>
        <v>0</v>
      </c>
      <c r="BZ99">
        <f ca="1">IF(Table1[[#This Row],[Field of Work]]="Teaching",Table1[[#This Row],[Income]],0)</f>
        <v>0</v>
      </c>
      <c r="CA99">
        <f ca="1">IF(Table1[[#This Row],[Field of Work]]="General Work",Table1[[#This Row],[Income]],0)</f>
        <v>0</v>
      </c>
      <c r="CB99">
        <f ca="1">IF(Table1[[#This Row],[Field of Work]]="Construction",Table1[[#This Row],[Income]],0)</f>
        <v>50307</v>
      </c>
      <c r="CD99" s="2">
        <f ca="1">IF(Table1[[#This Row],[Value of debts ]]&gt;Table1[[#This Row],[Income]],1,0)</f>
        <v>1</v>
      </c>
      <c r="CE99" s="1"/>
      <c r="CG99">
        <f ca="1">IF(Table1[[#This Row],[Net worth of person]]&gt;$CH$3,Table1[[#This Row],[Age]],0)</f>
        <v>27</v>
      </c>
    </row>
    <row r="100" spans="1:85" x14ac:dyDescent="0.3">
      <c r="A100">
        <f t="shared" ca="1" si="45"/>
        <v>1</v>
      </c>
      <c r="B100" t="str">
        <f t="shared" ca="1" si="46"/>
        <v>Women</v>
      </c>
      <c r="C100">
        <f t="shared" ca="1" si="47"/>
        <v>32</v>
      </c>
      <c r="D100">
        <f t="shared" ca="1" si="48"/>
        <v>5</v>
      </c>
      <c r="E100" t="str">
        <f t="shared" ca="1" si="49"/>
        <v>Agriculture</v>
      </c>
      <c r="F100">
        <f t="shared" ca="1" si="50"/>
        <v>3</v>
      </c>
      <c r="G100" t="str">
        <f t="shared" ca="1" si="51"/>
        <v>Bachelors</v>
      </c>
      <c r="H100">
        <f t="shared" ca="1" si="52"/>
        <v>3</v>
      </c>
      <c r="I100">
        <f t="shared" ca="1" si="53"/>
        <v>3</v>
      </c>
      <c r="J100">
        <f t="shared" ca="1" si="54"/>
        <v>29698</v>
      </c>
      <c r="K100">
        <f t="shared" ca="1" si="55"/>
        <v>8</v>
      </c>
      <c r="L100" t="str">
        <f t="shared" ca="1" si="56"/>
        <v>Agra</v>
      </c>
      <c r="M100">
        <f t="shared" ca="1" si="57"/>
        <v>178188</v>
      </c>
      <c r="N100">
        <f t="shared" ca="1" si="58"/>
        <v>87504.773458018768</v>
      </c>
      <c r="O100">
        <f t="shared" ca="1" si="59"/>
        <v>19720.965772870171</v>
      </c>
      <c r="P100">
        <f t="shared" ca="1" si="60"/>
        <v>4774</v>
      </c>
      <c r="Q100">
        <f t="shared" ca="1" si="61"/>
        <v>15326.811382371798</v>
      </c>
      <c r="R100">
        <f t="shared" ca="1" si="62"/>
        <v>1037.6689746167942</v>
      </c>
      <c r="S100">
        <f t="shared" ca="1" si="63"/>
        <v>198946.63474748697</v>
      </c>
      <c r="T100">
        <f t="shared" ca="1" si="64"/>
        <v>107605.58484039057</v>
      </c>
      <c r="U100">
        <f t="shared" ca="1" si="65"/>
        <v>91341.0499070964</v>
      </c>
      <c r="AF100" s="2">
        <f ca="1">IF(Table1[[#This Row],[Gender]]="Women",1,0)</f>
        <v>1</v>
      </c>
      <c r="AG100">
        <f ca="1">IF(Table1[[#This Row],[Gender]]="Men",1,0)</f>
        <v>0</v>
      </c>
      <c r="AI100" s="1"/>
      <c r="AK100" s="2">
        <f ca="1">IF(Table1[[#This Row],[Field of Work]]="IT",1,0)</f>
        <v>0</v>
      </c>
      <c r="AL100">
        <f ca="1">IF(Table1[[#This Row],[Field of Work]]="Agriculture",1,0)</f>
        <v>1</v>
      </c>
      <c r="AM100">
        <f ca="1">IF(Table1[[#This Row],[Field of Work]]="Construction",1,0)</f>
        <v>0</v>
      </c>
      <c r="AN100">
        <f ca="1">IF(Table1[[#This Row],[Field of Work]]="Healthcare",1,0)</f>
        <v>0</v>
      </c>
      <c r="AO100">
        <f ca="1">IF(Table1[[#This Row],[Field of Work]]="General Work",1,0)</f>
        <v>0</v>
      </c>
      <c r="AP100">
        <f ca="1">IF(Table1[[#This Row],[Field of Work]]="Teaching",1,0)</f>
        <v>0</v>
      </c>
      <c r="AV100" s="1"/>
      <c r="AX100" s="2">
        <f ca="1">Table1[[#This Row],[Car Value]]/Table1[[#This Row],[Cars]]</f>
        <v>6573.6552576233908</v>
      </c>
      <c r="AY100" s="1"/>
      <c r="AZ100" s="2">
        <f ca="1">IF(Table1[[#This Row],[Value of debts ]]&gt;$BA$3,1,0)</f>
        <v>1</v>
      </c>
      <c r="BA100" s="1"/>
      <c r="BB100" s="1"/>
      <c r="BC100" s="15">
        <f ca="1">Table1[[#This Row],[Mortage Left]]/Table1[[#This Row],[Value of House]]</f>
        <v>0.49108118087648306</v>
      </c>
      <c r="BD100">
        <f t="shared" ca="1" si="44"/>
        <v>0</v>
      </c>
      <c r="BF100" s="1"/>
      <c r="BH100">
        <f ca="1">IF(Table1[[#This Row],[Area]]="Patna",Table1[[#This Row],[Income]],0)</f>
        <v>0</v>
      </c>
      <c r="BI100">
        <f ca="1">IF(Table1[[#This Row],[Area]]="Bangalore",Table1[[#This Row],[Income]],0)</f>
        <v>0</v>
      </c>
      <c r="BJ100">
        <f ca="1">IF(Table1[[#This Row],[Area]]="Lucknow",Table1[[#This Row],[Income]],0)</f>
        <v>0</v>
      </c>
      <c r="BK100">
        <f ca="1">IF(Table1[[#This Row],[Area]]="Hyderabad",Table1[[#This Row],[Income]],0)</f>
        <v>0</v>
      </c>
      <c r="BL100">
        <f ca="1">IF(Table1[[#This Row],[Area]]="Udaipur",Table1[[#This Row],[Income]],0)</f>
        <v>0</v>
      </c>
      <c r="BM100">
        <f ca="1">IF(Table1[[#This Row],[Area]]="Pune",Table1[[#This Row],[Income]],0)</f>
        <v>0</v>
      </c>
      <c r="BN100">
        <f ca="1">IF(Table1[[#This Row],[Area]]="Kolkata",Table1[[#This Row],[Income]],0)</f>
        <v>0</v>
      </c>
      <c r="BO100">
        <f ca="1">IF(Table1[[#This Row],[Area]]="Ranchi",Table1[[#This Row],[Income]],0)</f>
        <v>0</v>
      </c>
      <c r="BP100">
        <f ca="1">IF(Table1[[#This Row],[Area]]="Dhanbad",Table1[[#This Row],[Income]],0)</f>
        <v>0</v>
      </c>
      <c r="BQ100">
        <f ca="1">IF(Table1[[#This Row],[Area]]="Agra",Table1[[#This Row],[Income]],0)</f>
        <v>29698</v>
      </c>
      <c r="BR100">
        <f ca="1">IF(Table1[[#This Row],[Area]]="Mumbai",Table1[[#This Row],[Income]],0)</f>
        <v>0</v>
      </c>
      <c r="BS100">
        <f ca="1">IF(Table1[[#This Row],[Area]]="Srinagar",Table1[[#This Row],[Income]],0)</f>
        <v>0</v>
      </c>
      <c r="BT100">
        <f ca="1">IF(Table1[[#This Row],[Area]]="Delhi",Table1[[#This Row],[Income]],0)</f>
        <v>0</v>
      </c>
      <c r="BU100">
        <f ca="1">IF(Table1[[#This Row],[Area]]="Jaipur",Table1[[#This Row],[Income]],0)</f>
        <v>0</v>
      </c>
      <c r="BW100">
        <f ca="1">IF(Table1[[#This Row],[Field of Work]]="IT",Table1[[#This Row],[Income]],0)</f>
        <v>0</v>
      </c>
      <c r="BX100">
        <f ca="1">IF(Table1[[#This Row],[Field of Work]]="Healthcare",Table1[[#This Row],[Income]],0)</f>
        <v>0</v>
      </c>
      <c r="BY100">
        <f ca="1">IF(Table1[[#This Row],[Field of Work]]="Agriculture",Table1[[#This Row],[Income]],0)</f>
        <v>29698</v>
      </c>
      <c r="BZ100">
        <f ca="1">IF(Table1[[#This Row],[Field of Work]]="Teaching",Table1[[#This Row],[Income]],0)</f>
        <v>0</v>
      </c>
      <c r="CA100">
        <f ca="1">IF(Table1[[#This Row],[Field of Work]]="General Work",Table1[[#This Row],[Income]],0)</f>
        <v>0</v>
      </c>
      <c r="CB100">
        <f ca="1">IF(Table1[[#This Row],[Field of Work]]="Construction",Table1[[#This Row],[Income]],0)</f>
        <v>0</v>
      </c>
      <c r="CD100" s="2">
        <f ca="1">IF(Table1[[#This Row],[Value of debts ]]&gt;Table1[[#This Row],[Income]],1,0)</f>
        <v>1</v>
      </c>
      <c r="CE100" s="1"/>
      <c r="CG100">
        <f ca="1">IF(Table1[[#This Row],[Net worth of person]]&gt;$CH$3,Table1[[#This Row],[Age]],0)</f>
        <v>32</v>
      </c>
    </row>
    <row r="101" spans="1:85" x14ac:dyDescent="0.3">
      <c r="A101">
        <f t="shared" ca="1" si="45"/>
        <v>2</v>
      </c>
      <c r="B101" t="str">
        <f t="shared" ca="1" si="46"/>
        <v>Men</v>
      </c>
      <c r="C101">
        <f t="shared" ca="1" si="47"/>
        <v>35</v>
      </c>
      <c r="D101">
        <f t="shared" ca="1" si="48"/>
        <v>3</v>
      </c>
      <c r="E101" t="str">
        <f t="shared" ca="1" si="49"/>
        <v>Healthcare</v>
      </c>
      <c r="F101">
        <f t="shared" ca="1" si="50"/>
        <v>2</v>
      </c>
      <c r="G101" t="str">
        <f t="shared" ca="1" si="51"/>
        <v>12th</v>
      </c>
      <c r="H101">
        <f t="shared" ca="1" si="52"/>
        <v>0</v>
      </c>
      <c r="I101">
        <f t="shared" ca="1" si="53"/>
        <v>1</v>
      </c>
      <c r="J101">
        <f t="shared" ca="1" si="54"/>
        <v>89564</v>
      </c>
      <c r="K101">
        <f t="shared" ca="1" si="55"/>
        <v>10</v>
      </c>
      <c r="L101" t="str">
        <f t="shared" ca="1" si="56"/>
        <v>Kolkata</v>
      </c>
      <c r="M101">
        <f t="shared" ca="1" si="57"/>
        <v>268692</v>
      </c>
      <c r="N101">
        <f t="shared" ca="1" si="58"/>
        <v>38638.643147284631</v>
      </c>
      <c r="O101">
        <f t="shared" ca="1" si="59"/>
        <v>36891.587250067394</v>
      </c>
      <c r="P101">
        <f t="shared" ca="1" si="60"/>
        <v>5540</v>
      </c>
      <c r="Q101">
        <f t="shared" ca="1" si="61"/>
        <v>27886.777823968474</v>
      </c>
      <c r="R101">
        <f t="shared" ca="1" si="62"/>
        <v>792.97799103310194</v>
      </c>
      <c r="S101">
        <f t="shared" ca="1" si="63"/>
        <v>306376.5652411005</v>
      </c>
      <c r="T101">
        <f t="shared" ca="1" si="64"/>
        <v>72065.420971253101</v>
      </c>
      <c r="U101">
        <f t="shared" ca="1" si="65"/>
        <v>234311.1442698474</v>
      </c>
      <c r="AF101" s="2">
        <f ca="1">IF(Table1[[#This Row],[Gender]]="Women",1,0)</f>
        <v>0</v>
      </c>
      <c r="AG101">
        <f ca="1">IF(Table1[[#This Row],[Gender]]="Men",1,0)</f>
        <v>1</v>
      </c>
      <c r="AI101" s="1"/>
      <c r="AK101" s="2">
        <f ca="1">IF(Table1[[#This Row],[Field of Work]]="IT",1,0)</f>
        <v>0</v>
      </c>
      <c r="AL101">
        <f ca="1">IF(Table1[[#This Row],[Field of Work]]="Agriculture",1,0)</f>
        <v>0</v>
      </c>
      <c r="AM101">
        <f ca="1">IF(Table1[[#This Row],[Field of Work]]="Construction",1,0)</f>
        <v>0</v>
      </c>
      <c r="AN101">
        <f ca="1">IF(Table1[[#This Row],[Field of Work]]="Healthcare",1,0)</f>
        <v>1</v>
      </c>
      <c r="AO101">
        <f ca="1">IF(Table1[[#This Row],[Field of Work]]="General Work",1,0)</f>
        <v>0</v>
      </c>
      <c r="AP101">
        <f ca="1">IF(Table1[[#This Row],[Field of Work]]="Teaching",1,0)</f>
        <v>0</v>
      </c>
      <c r="AV101" s="1"/>
      <c r="AX101" s="2">
        <f ca="1">Table1[[#This Row],[Car Value]]/Table1[[#This Row],[Cars]]</f>
        <v>36891.587250067394</v>
      </c>
      <c r="AY101" s="1"/>
      <c r="AZ101" s="2">
        <f ca="1">IF(Table1[[#This Row],[Value of debts ]]&gt;$BA$3,1,0)</f>
        <v>1</v>
      </c>
      <c r="BA101" s="1"/>
      <c r="BB101" s="1"/>
      <c r="BC101" s="15">
        <f ca="1">Table1[[#This Row],[Mortage Left]]/Table1[[#This Row],[Value of House]]</f>
        <v>0.14380273006745503</v>
      </c>
      <c r="BD101">
        <f t="shared" ca="1" si="44"/>
        <v>1</v>
      </c>
      <c r="BF101" s="1"/>
      <c r="BH101">
        <f ca="1">IF(Table1[[#This Row],[Area]]="Patna",Table1[[#This Row],[Income]],0)</f>
        <v>0</v>
      </c>
      <c r="BI101">
        <f ca="1">IF(Table1[[#This Row],[Area]]="Bangalore",Table1[[#This Row],[Income]],0)</f>
        <v>0</v>
      </c>
      <c r="BJ101">
        <f ca="1">IF(Table1[[#This Row],[Area]]="Lucknow",Table1[[#This Row],[Income]],0)</f>
        <v>0</v>
      </c>
      <c r="BK101">
        <f ca="1">IF(Table1[[#This Row],[Area]]="Hyderabad",Table1[[#This Row],[Income]],0)</f>
        <v>0</v>
      </c>
      <c r="BL101">
        <f ca="1">IF(Table1[[#This Row],[Area]]="Udaipur",Table1[[#This Row],[Income]],0)</f>
        <v>0</v>
      </c>
      <c r="BM101">
        <f ca="1">IF(Table1[[#This Row],[Area]]="Pune",Table1[[#This Row],[Income]],0)</f>
        <v>0</v>
      </c>
      <c r="BN101">
        <f ca="1">IF(Table1[[#This Row],[Area]]="Kolkata",Table1[[#This Row],[Income]],0)</f>
        <v>89564</v>
      </c>
      <c r="BO101">
        <f ca="1">IF(Table1[[#This Row],[Area]]="Ranchi",Table1[[#This Row],[Income]],0)</f>
        <v>0</v>
      </c>
      <c r="BP101">
        <f ca="1">IF(Table1[[#This Row],[Area]]="Dhanbad",Table1[[#This Row],[Income]],0)</f>
        <v>0</v>
      </c>
      <c r="BQ101">
        <f ca="1">IF(Table1[[#This Row],[Area]]="Agra",Table1[[#This Row],[Income]],0)</f>
        <v>0</v>
      </c>
      <c r="BR101">
        <f ca="1">IF(Table1[[#This Row],[Area]]="Mumbai",Table1[[#This Row],[Income]],0)</f>
        <v>0</v>
      </c>
      <c r="BS101">
        <f ca="1">IF(Table1[[#This Row],[Area]]="Srinagar",Table1[[#This Row],[Income]],0)</f>
        <v>0</v>
      </c>
      <c r="BT101">
        <f ca="1">IF(Table1[[#This Row],[Area]]="Delhi",Table1[[#This Row],[Income]],0)</f>
        <v>0</v>
      </c>
      <c r="BU101">
        <f ca="1">IF(Table1[[#This Row],[Area]]="Jaipur",Table1[[#This Row],[Income]],0)</f>
        <v>0</v>
      </c>
      <c r="BW101">
        <f ca="1">IF(Table1[[#This Row],[Field of Work]]="IT",Table1[[#This Row],[Income]],0)</f>
        <v>0</v>
      </c>
      <c r="BX101">
        <f ca="1">IF(Table1[[#This Row],[Field of Work]]="Healthcare",Table1[[#This Row],[Income]],0)</f>
        <v>89564</v>
      </c>
      <c r="BY101">
        <f ca="1">IF(Table1[[#This Row],[Field of Work]]="Agriculture",Table1[[#This Row],[Income]],0)</f>
        <v>0</v>
      </c>
      <c r="BZ101">
        <f ca="1">IF(Table1[[#This Row],[Field of Work]]="Teaching",Table1[[#This Row],[Income]],0)</f>
        <v>0</v>
      </c>
      <c r="CA101">
        <f ca="1">IF(Table1[[#This Row],[Field of Work]]="General Work",Table1[[#This Row],[Income]],0)</f>
        <v>0</v>
      </c>
      <c r="CB101">
        <f ca="1">IF(Table1[[#This Row],[Field of Work]]="Construction",Table1[[#This Row],[Income]],0)</f>
        <v>0</v>
      </c>
      <c r="CD101" s="2">
        <f ca="1">IF(Table1[[#This Row],[Value of debts ]]&gt;Table1[[#This Row],[Income]],1,0)</f>
        <v>0</v>
      </c>
      <c r="CE101" s="1"/>
      <c r="CG101">
        <f ca="1">IF(Table1[[#This Row],[Net worth of person]]&gt;$CH$3,Table1[[#This Row],[Age]],0)</f>
        <v>35</v>
      </c>
    </row>
    <row r="102" spans="1:85" x14ac:dyDescent="0.3">
      <c r="A102">
        <f t="shared" ca="1" si="45"/>
        <v>1</v>
      </c>
      <c r="B102" t="str">
        <f t="shared" ca="1" si="46"/>
        <v>Women</v>
      </c>
      <c r="C102">
        <f t="shared" ca="1" si="47"/>
        <v>38</v>
      </c>
      <c r="D102">
        <f t="shared" ca="1" si="48"/>
        <v>5</v>
      </c>
      <c r="E102" t="str">
        <f t="shared" ca="1" si="49"/>
        <v>Agriculture</v>
      </c>
      <c r="F102">
        <f t="shared" ca="1" si="50"/>
        <v>5</v>
      </c>
      <c r="G102" t="str">
        <f t="shared" ca="1" si="51"/>
        <v>Others</v>
      </c>
      <c r="H102">
        <f t="shared" ca="1" si="52"/>
        <v>1</v>
      </c>
      <c r="I102">
        <f t="shared" ca="1" si="53"/>
        <v>3</v>
      </c>
      <c r="J102">
        <f t="shared" ca="1" si="54"/>
        <v>87807</v>
      </c>
      <c r="K102">
        <f t="shared" ca="1" si="55"/>
        <v>8</v>
      </c>
      <c r="L102" t="str">
        <f t="shared" ca="1" si="56"/>
        <v>Agra</v>
      </c>
      <c r="M102">
        <f t="shared" ca="1" si="57"/>
        <v>439035</v>
      </c>
      <c r="N102">
        <f t="shared" ca="1" si="58"/>
        <v>51070.086910362705</v>
      </c>
      <c r="O102">
        <f t="shared" ca="1" si="59"/>
        <v>110998.83340599523</v>
      </c>
      <c r="P102">
        <f t="shared" ca="1" si="60"/>
        <v>41299</v>
      </c>
      <c r="Q102">
        <f t="shared" ca="1" si="61"/>
        <v>92000.887521432887</v>
      </c>
      <c r="R102">
        <f t="shared" ca="1" si="62"/>
        <v>60182.338516962147</v>
      </c>
      <c r="S102">
        <f t="shared" ca="1" si="63"/>
        <v>610216.17192295741</v>
      </c>
      <c r="T102">
        <f t="shared" ca="1" si="64"/>
        <v>184369.97443179559</v>
      </c>
      <c r="U102">
        <f t="shared" ca="1" si="65"/>
        <v>425846.19749116182</v>
      </c>
      <c r="AF102" s="2">
        <f ca="1">IF(Table1[[#This Row],[Gender]]="Women",1,0)</f>
        <v>1</v>
      </c>
      <c r="AG102">
        <f ca="1">IF(Table1[[#This Row],[Gender]]="Men",1,0)</f>
        <v>0</v>
      </c>
      <c r="AI102" s="1"/>
      <c r="AK102" s="2">
        <f ca="1">IF(Table1[[#This Row],[Field of Work]]="IT",1,0)</f>
        <v>0</v>
      </c>
      <c r="AL102">
        <f ca="1">IF(Table1[[#This Row],[Field of Work]]="Agriculture",1,0)</f>
        <v>1</v>
      </c>
      <c r="AM102">
        <f ca="1">IF(Table1[[#This Row],[Field of Work]]="Construction",1,0)</f>
        <v>0</v>
      </c>
      <c r="AN102">
        <f ca="1">IF(Table1[[#This Row],[Field of Work]]="Healthcare",1,0)</f>
        <v>0</v>
      </c>
      <c r="AO102">
        <f ca="1">IF(Table1[[#This Row],[Field of Work]]="General Work",1,0)</f>
        <v>0</v>
      </c>
      <c r="AP102">
        <f ca="1">IF(Table1[[#This Row],[Field of Work]]="Teaching",1,0)</f>
        <v>0</v>
      </c>
      <c r="AV102" s="1"/>
      <c r="AX102" s="2">
        <f ca="1">Table1[[#This Row],[Car Value]]/Table1[[#This Row],[Cars]]</f>
        <v>36999.611135331746</v>
      </c>
      <c r="AY102" s="1"/>
      <c r="AZ102" s="2">
        <f ca="1">IF(Table1[[#This Row],[Value of debts ]]&gt;$BA$3,1,0)</f>
        <v>1</v>
      </c>
      <c r="BA102" s="1"/>
      <c r="BB102" s="1"/>
      <c r="BC102" s="15">
        <f ca="1">Table1[[#This Row],[Mortage Left]]/Table1[[#This Row],[Value of House]]</f>
        <v>0.11632349792240415</v>
      </c>
      <c r="BD102">
        <f t="shared" ca="1" si="44"/>
        <v>1</v>
      </c>
      <c r="BF102" s="1"/>
      <c r="BH102">
        <f ca="1">IF(Table1[[#This Row],[Area]]="Patna",Table1[[#This Row],[Income]],0)</f>
        <v>0</v>
      </c>
      <c r="BI102">
        <f ca="1">IF(Table1[[#This Row],[Area]]="Bangalore",Table1[[#This Row],[Income]],0)</f>
        <v>0</v>
      </c>
      <c r="BJ102">
        <f ca="1">IF(Table1[[#This Row],[Area]]="Lucknow",Table1[[#This Row],[Income]],0)</f>
        <v>0</v>
      </c>
      <c r="BK102">
        <f ca="1">IF(Table1[[#This Row],[Area]]="Hyderabad",Table1[[#This Row],[Income]],0)</f>
        <v>0</v>
      </c>
      <c r="BL102">
        <f ca="1">IF(Table1[[#This Row],[Area]]="Udaipur",Table1[[#This Row],[Income]],0)</f>
        <v>0</v>
      </c>
      <c r="BM102">
        <f ca="1">IF(Table1[[#This Row],[Area]]="Pune",Table1[[#This Row],[Income]],0)</f>
        <v>0</v>
      </c>
      <c r="BN102">
        <f ca="1">IF(Table1[[#This Row],[Area]]="Kolkata",Table1[[#This Row],[Income]],0)</f>
        <v>0</v>
      </c>
      <c r="BO102">
        <f ca="1">IF(Table1[[#This Row],[Area]]="Ranchi",Table1[[#This Row],[Income]],0)</f>
        <v>0</v>
      </c>
      <c r="BP102">
        <f ca="1">IF(Table1[[#This Row],[Area]]="Dhanbad",Table1[[#This Row],[Income]],0)</f>
        <v>0</v>
      </c>
      <c r="BQ102">
        <f ca="1">IF(Table1[[#This Row],[Area]]="Agra",Table1[[#This Row],[Income]],0)</f>
        <v>87807</v>
      </c>
      <c r="BR102">
        <f ca="1">IF(Table1[[#This Row],[Area]]="Mumbai",Table1[[#This Row],[Income]],0)</f>
        <v>0</v>
      </c>
      <c r="BS102">
        <f ca="1">IF(Table1[[#This Row],[Area]]="Srinagar",Table1[[#This Row],[Income]],0)</f>
        <v>0</v>
      </c>
      <c r="BT102">
        <f ca="1">IF(Table1[[#This Row],[Area]]="Delhi",Table1[[#This Row],[Income]],0)</f>
        <v>0</v>
      </c>
      <c r="BU102">
        <f ca="1">IF(Table1[[#This Row],[Area]]="Jaipur",Table1[[#This Row],[Income]],0)</f>
        <v>0</v>
      </c>
      <c r="BW102">
        <f ca="1">IF(Table1[[#This Row],[Field of Work]]="IT",Table1[[#This Row],[Income]],0)</f>
        <v>0</v>
      </c>
      <c r="BX102">
        <f ca="1">IF(Table1[[#This Row],[Field of Work]]="Healthcare",Table1[[#This Row],[Income]],0)</f>
        <v>0</v>
      </c>
      <c r="BY102">
        <f ca="1">IF(Table1[[#This Row],[Field of Work]]="Agriculture",Table1[[#This Row],[Income]],0)</f>
        <v>87807</v>
      </c>
      <c r="BZ102">
        <f ca="1">IF(Table1[[#This Row],[Field of Work]]="Teaching",Table1[[#This Row],[Income]],0)</f>
        <v>0</v>
      </c>
      <c r="CA102">
        <f ca="1">IF(Table1[[#This Row],[Field of Work]]="General Work",Table1[[#This Row],[Income]],0)</f>
        <v>0</v>
      </c>
      <c r="CB102">
        <f ca="1">IF(Table1[[#This Row],[Field of Work]]="Construction",Table1[[#This Row],[Income]],0)</f>
        <v>0</v>
      </c>
      <c r="CD102" s="2">
        <f ca="1">IF(Table1[[#This Row],[Value of debts ]]&gt;Table1[[#This Row],[Income]],1,0)</f>
        <v>1</v>
      </c>
      <c r="CE102" s="1"/>
      <c r="CG102">
        <f ca="1">IF(Table1[[#This Row],[Net worth of person]]&gt;$CH$3,Table1[[#This Row],[Age]],0)</f>
        <v>38</v>
      </c>
    </row>
    <row r="103" spans="1:85" x14ac:dyDescent="0.3">
      <c r="A103">
        <f t="shared" ca="1" si="45"/>
        <v>1</v>
      </c>
      <c r="B103" t="str">
        <f t="shared" ca="1" si="46"/>
        <v>Women</v>
      </c>
      <c r="C103">
        <f t="shared" ca="1" si="47"/>
        <v>36</v>
      </c>
      <c r="D103">
        <f t="shared" ca="1" si="48"/>
        <v>3</v>
      </c>
      <c r="E103" t="str">
        <f t="shared" ca="1" si="49"/>
        <v>Healthcare</v>
      </c>
      <c r="F103">
        <f t="shared" ca="1" si="50"/>
        <v>3</v>
      </c>
      <c r="G103" t="str">
        <f t="shared" ca="1" si="51"/>
        <v>Bachelors</v>
      </c>
      <c r="H103">
        <f t="shared" ca="1" si="52"/>
        <v>1</v>
      </c>
      <c r="I103">
        <f t="shared" ca="1" si="53"/>
        <v>1</v>
      </c>
      <c r="J103">
        <f t="shared" ca="1" si="54"/>
        <v>73235</v>
      </c>
      <c r="K103">
        <f t="shared" ca="1" si="55"/>
        <v>14</v>
      </c>
      <c r="L103" t="str">
        <f t="shared" ca="1" si="56"/>
        <v>Jaipur</v>
      </c>
      <c r="M103">
        <f t="shared" ca="1" si="57"/>
        <v>366175</v>
      </c>
      <c r="N103">
        <f t="shared" ca="1" si="58"/>
        <v>337095.32631968154</v>
      </c>
      <c r="O103">
        <f t="shared" ca="1" si="59"/>
        <v>55909.371535587619</v>
      </c>
      <c r="P103">
        <f t="shared" ca="1" si="60"/>
        <v>20943</v>
      </c>
      <c r="Q103">
        <f t="shared" ca="1" si="61"/>
        <v>30453.097114515134</v>
      </c>
      <c r="R103">
        <f t="shared" ca="1" si="62"/>
        <v>89999.314957462251</v>
      </c>
      <c r="S103">
        <f t="shared" ca="1" si="63"/>
        <v>512083.68649304984</v>
      </c>
      <c r="T103">
        <f t="shared" ca="1" si="64"/>
        <v>388491.42343419668</v>
      </c>
      <c r="U103">
        <f t="shared" ca="1" si="65"/>
        <v>123592.26305885316</v>
      </c>
      <c r="AF103" s="2">
        <f ca="1">IF(Table1[[#This Row],[Gender]]="Women",1,0)</f>
        <v>1</v>
      </c>
      <c r="AG103">
        <f ca="1">IF(Table1[[#This Row],[Gender]]="Men",1,0)</f>
        <v>0</v>
      </c>
      <c r="AI103" s="1"/>
      <c r="AK103" s="2">
        <f ca="1">IF(Table1[[#This Row],[Field of Work]]="IT",1,0)</f>
        <v>0</v>
      </c>
      <c r="AL103">
        <f ca="1">IF(Table1[[#This Row],[Field of Work]]="Agriculture",1,0)</f>
        <v>0</v>
      </c>
      <c r="AM103">
        <f ca="1">IF(Table1[[#This Row],[Field of Work]]="Construction",1,0)</f>
        <v>0</v>
      </c>
      <c r="AN103">
        <f ca="1">IF(Table1[[#This Row],[Field of Work]]="Healthcare",1,0)</f>
        <v>1</v>
      </c>
      <c r="AO103">
        <f ca="1">IF(Table1[[#This Row],[Field of Work]]="General Work",1,0)</f>
        <v>0</v>
      </c>
      <c r="AP103">
        <f ca="1">IF(Table1[[#This Row],[Field of Work]]="Teaching",1,0)</f>
        <v>0</v>
      </c>
      <c r="AV103" s="1"/>
      <c r="AX103" s="2">
        <f ca="1">Table1[[#This Row],[Car Value]]/Table1[[#This Row],[Cars]]</f>
        <v>55909.371535587619</v>
      </c>
      <c r="AY103" s="1"/>
      <c r="AZ103" s="2">
        <f ca="1">IF(Table1[[#This Row],[Value of debts ]]&gt;$BA$3,1,0)</f>
        <v>1</v>
      </c>
      <c r="BA103" s="1"/>
      <c r="BB103" s="1"/>
      <c r="BC103" s="15">
        <f ca="1">Table1[[#This Row],[Mortage Left]]/Table1[[#This Row],[Value of House]]</f>
        <v>0.92058531117548037</v>
      </c>
      <c r="BD103">
        <f t="shared" ca="1" si="44"/>
        <v>0</v>
      </c>
      <c r="BF103" s="1"/>
      <c r="BH103">
        <f ca="1">IF(Table1[[#This Row],[Area]]="Patna",Table1[[#This Row],[Income]],0)</f>
        <v>0</v>
      </c>
      <c r="BI103">
        <f ca="1">IF(Table1[[#This Row],[Area]]="Bangalore",Table1[[#This Row],[Income]],0)</f>
        <v>0</v>
      </c>
      <c r="BJ103">
        <f ca="1">IF(Table1[[#This Row],[Area]]="Lucknow",Table1[[#This Row],[Income]],0)</f>
        <v>0</v>
      </c>
      <c r="BK103">
        <f ca="1">IF(Table1[[#This Row],[Area]]="Hyderabad",Table1[[#This Row],[Income]],0)</f>
        <v>0</v>
      </c>
      <c r="BL103">
        <f ca="1">IF(Table1[[#This Row],[Area]]="Udaipur",Table1[[#This Row],[Income]],0)</f>
        <v>0</v>
      </c>
      <c r="BM103">
        <f ca="1">IF(Table1[[#This Row],[Area]]="Pune",Table1[[#This Row],[Income]],0)</f>
        <v>0</v>
      </c>
      <c r="BN103">
        <f ca="1">IF(Table1[[#This Row],[Area]]="Kolkata",Table1[[#This Row],[Income]],0)</f>
        <v>0</v>
      </c>
      <c r="BO103">
        <f ca="1">IF(Table1[[#This Row],[Area]]="Ranchi",Table1[[#This Row],[Income]],0)</f>
        <v>0</v>
      </c>
      <c r="BP103">
        <f ca="1">IF(Table1[[#This Row],[Area]]="Dhanbad",Table1[[#This Row],[Income]],0)</f>
        <v>0</v>
      </c>
      <c r="BQ103">
        <f ca="1">IF(Table1[[#This Row],[Area]]="Agra",Table1[[#This Row],[Income]],0)</f>
        <v>0</v>
      </c>
      <c r="BR103">
        <f ca="1">IF(Table1[[#This Row],[Area]]="Mumbai",Table1[[#This Row],[Income]],0)</f>
        <v>0</v>
      </c>
      <c r="BS103">
        <f ca="1">IF(Table1[[#This Row],[Area]]="Srinagar",Table1[[#This Row],[Income]],0)</f>
        <v>0</v>
      </c>
      <c r="BT103">
        <f ca="1">IF(Table1[[#This Row],[Area]]="Delhi",Table1[[#This Row],[Income]],0)</f>
        <v>0</v>
      </c>
      <c r="BU103">
        <f ca="1">IF(Table1[[#This Row],[Area]]="Jaipur",Table1[[#This Row],[Income]],0)</f>
        <v>73235</v>
      </c>
      <c r="BW103">
        <f ca="1">IF(Table1[[#This Row],[Field of Work]]="IT",Table1[[#This Row],[Income]],0)</f>
        <v>0</v>
      </c>
      <c r="BX103">
        <f ca="1">IF(Table1[[#This Row],[Field of Work]]="Healthcare",Table1[[#This Row],[Income]],0)</f>
        <v>73235</v>
      </c>
      <c r="BY103">
        <f ca="1">IF(Table1[[#This Row],[Field of Work]]="Agriculture",Table1[[#This Row],[Income]],0)</f>
        <v>0</v>
      </c>
      <c r="BZ103">
        <f ca="1">IF(Table1[[#This Row],[Field of Work]]="Teaching",Table1[[#This Row],[Income]],0)</f>
        <v>0</v>
      </c>
      <c r="CA103">
        <f ca="1">IF(Table1[[#This Row],[Field of Work]]="General Work",Table1[[#This Row],[Income]],0)</f>
        <v>0</v>
      </c>
      <c r="CB103">
        <f ca="1">IF(Table1[[#This Row],[Field of Work]]="Construction",Table1[[#This Row],[Income]],0)</f>
        <v>0</v>
      </c>
      <c r="CD103" s="2">
        <f ca="1">IF(Table1[[#This Row],[Value of debts ]]&gt;Table1[[#This Row],[Income]],1,0)</f>
        <v>1</v>
      </c>
      <c r="CE103" s="1"/>
      <c r="CG103">
        <f ca="1">IF(Table1[[#This Row],[Net worth of person]]&gt;$CH$3,Table1[[#This Row],[Age]],0)</f>
        <v>36</v>
      </c>
    </row>
    <row r="104" spans="1:85" x14ac:dyDescent="0.3">
      <c r="A104">
        <f t="shared" ca="1" si="45"/>
        <v>1</v>
      </c>
      <c r="B104" t="str">
        <f t="shared" ca="1" si="46"/>
        <v>Women</v>
      </c>
      <c r="C104">
        <f t="shared" ca="1" si="47"/>
        <v>23</v>
      </c>
      <c r="D104">
        <f t="shared" ca="1" si="48"/>
        <v>5</v>
      </c>
      <c r="E104" t="str">
        <f t="shared" ca="1" si="49"/>
        <v>Agriculture</v>
      </c>
      <c r="F104">
        <f t="shared" ca="1" si="50"/>
        <v>1</v>
      </c>
      <c r="G104" t="str">
        <f t="shared" ca="1" si="51"/>
        <v>10th</v>
      </c>
      <c r="H104">
        <f t="shared" ca="1" si="52"/>
        <v>4</v>
      </c>
      <c r="I104">
        <f t="shared" ca="1" si="53"/>
        <v>2</v>
      </c>
      <c r="J104">
        <f t="shared" ca="1" si="54"/>
        <v>80514</v>
      </c>
      <c r="K104">
        <f t="shared" ca="1" si="55"/>
        <v>2</v>
      </c>
      <c r="L104" t="str">
        <f t="shared" ca="1" si="56"/>
        <v>Bangalore</v>
      </c>
      <c r="M104">
        <f t="shared" ca="1" si="57"/>
        <v>402570</v>
      </c>
      <c r="N104">
        <f t="shared" ca="1" si="58"/>
        <v>175420.62192727847</v>
      </c>
      <c r="O104">
        <f t="shared" ca="1" si="59"/>
        <v>44751.483673945535</v>
      </c>
      <c r="P104">
        <f t="shared" ca="1" si="60"/>
        <v>7215</v>
      </c>
      <c r="Q104">
        <f t="shared" ca="1" si="61"/>
        <v>122496.00879573049</v>
      </c>
      <c r="R104">
        <f t="shared" ca="1" si="62"/>
        <v>88602.894559752647</v>
      </c>
      <c r="S104">
        <f t="shared" ca="1" si="63"/>
        <v>535924.3782336982</v>
      </c>
      <c r="T104">
        <f t="shared" ca="1" si="64"/>
        <v>305131.63072300894</v>
      </c>
      <c r="U104">
        <f t="shared" ca="1" si="65"/>
        <v>230792.74751068925</v>
      </c>
      <c r="AF104" s="2">
        <f ca="1">IF(Table1[[#This Row],[Gender]]="Women",1,0)</f>
        <v>1</v>
      </c>
      <c r="AG104">
        <f ca="1">IF(Table1[[#This Row],[Gender]]="Men",1,0)</f>
        <v>0</v>
      </c>
      <c r="AI104" s="1"/>
      <c r="AK104" s="2">
        <f ca="1">IF(Table1[[#This Row],[Field of Work]]="IT",1,0)</f>
        <v>0</v>
      </c>
      <c r="AL104">
        <f ca="1">IF(Table1[[#This Row],[Field of Work]]="Agriculture",1,0)</f>
        <v>1</v>
      </c>
      <c r="AM104">
        <f ca="1">IF(Table1[[#This Row],[Field of Work]]="Construction",1,0)</f>
        <v>0</v>
      </c>
      <c r="AN104">
        <f ca="1">IF(Table1[[#This Row],[Field of Work]]="Healthcare",1,0)</f>
        <v>0</v>
      </c>
      <c r="AO104">
        <f ca="1">IF(Table1[[#This Row],[Field of Work]]="General Work",1,0)</f>
        <v>0</v>
      </c>
      <c r="AP104">
        <f ca="1">IF(Table1[[#This Row],[Field of Work]]="Teaching",1,0)</f>
        <v>0</v>
      </c>
      <c r="AV104" s="1"/>
      <c r="AX104" s="2">
        <f ca="1">Table1[[#This Row],[Car Value]]/Table1[[#This Row],[Cars]]</f>
        <v>22375.741836972767</v>
      </c>
      <c r="AY104" s="1"/>
      <c r="AZ104" s="2">
        <f ca="1">IF(Table1[[#This Row],[Value of debts ]]&gt;$BA$3,1,0)</f>
        <v>1</v>
      </c>
      <c r="BA104" s="1"/>
      <c r="BB104" s="1"/>
      <c r="BC104" s="15">
        <f ca="1">Table1[[#This Row],[Mortage Left]]/Table1[[#This Row],[Value of House]]</f>
        <v>0.43575184918716858</v>
      </c>
      <c r="BD104">
        <f t="shared" ca="1" si="44"/>
        <v>0</v>
      </c>
      <c r="BF104" s="1"/>
      <c r="BH104">
        <f ca="1">IF(Table1[[#This Row],[Area]]="Patna",Table1[[#This Row],[Income]],0)</f>
        <v>0</v>
      </c>
      <c r="BI104">
        <f ca="1">IF(Table1[[#This Row],[Area]]="Bangalore",Table1[[#This Row],[Income]],0)</f>
        <v>80514</v>
      </c>
      <c r="BJ104">
        <f ca="1">IF(Table1[[#This Row],[Area]]="Lucknow",Table1[[#This Row],[Income]],0)</f>
        <v>0</v>
      </c>
      <c r="BK104">
        <f ca="1">IF(Table1[[#This Row],[Area]]="Hyderabad",Table1[[#This Row],[Income]],0)</f>
        <v>0</v>
      </c>
      <c r="BL104">
        <f ca="1">IF(Table1[[#This Row],[Area]]="Udaipur",Table1[[#This Row],[Income]],0)</f>
        <v>0</v>
      </c>
      <c r="BM104">
        <f ca="1">IF(Table1[[#This Row],[Area]]="Pune",Table1[[#This Row],[Income]],0)</f>
        <v>0</v>
      </c>
      <c r="BN104">
        <f ca="1">IF(Table1[[#This Row],[Area]]="Kolkata",Table1[[#This Row],[Income]],0)</f>
        <v>0</v>
      </c>
      <c r="BO104">
        <f ca="1">IF(Table1[[#This Row],[Area]]="Ranchi",Table1[[#This Row],[Income]],0)</f>
        <v>0</v>
      </c>
      <c r="BP104">
        <f ca="1">IF(Table1[[#This Row],[Area]]="Dhanbad",Table1[[#This Row],[Income]],0)</f>
        <v>0</v>
      </c>
      <c r="BQ104">
        <f ca="1">IF(Table1[[#This Row],[Area]]="Agra",Table1[[#This Row],[Income]],0)</f>
        <v>0</v>
      </c>
      <c r="BR104">
        <f ca="1">IF(Table1[[#This Row],[Area]]="Mumbai",Table1[[#This Row],[Income]],0)</f>
        <v>0</v>
      </c>
      <c r="BS104">
        <f ca="1">IF(Table1[[#This Row],[Area]]="Srinagar",Table1[[#This Row],[Income]],0)</f>
        <v>0</v>
      </c>
      <c r="BT104">
        <f ca="1">IF(Table1[[#This Row],[Area]]="Delhi",Table1[[#This Row],[Income]],0)</f>
        <v>0</v>
      </c>
      <c r="BU104">
        <f ca="1">IF(Table1[[#This Row],[Area]]="Jaipur",Table1[[#This Row],[Income]],0)</f>
        <v>0</v>
      </c>
      <c r="BW104">
        <f ca="1">IF(Table1[[#This Row],[Field of Work]]="IT",Table1[[#This Row],[Income]],0)</f>
        <v>0</v>
      </c>
      <c r="BX104">
        <f ca="1">IF(Table1[[#This Row],[Field of Work]]="Healthcare",Table1[[#This Row],[Income]],0)</f>
        <v>0</v>
      </c>
      <c r="BY104">
        <f ca="1">IF(Table1[[#This Row],[Field of Work]]="Agriculture",Table1[[#This Row],[Income]],0)</f>
        <v>80514</v>
      </c>
      <c r="BZ104">
        <f ca="1">IF(Table1[[#This Row],[Field of Work]]="Teaching",Table1[[#This Row],[Income]],0)</f>
        <v>0</v>
      </c>
      <c r="CA104">
        <f ca="1">IF(Table1[[#This Row],[Field of Work]]="General Work",Table1[[#This Row],[Income]],0)</f>
        <v>0</v>
      </c>
      <c r="CB104">
        <f ca="1">IF(Table1[[#This Row],[Field of Work]]="Construction",Table1[[#This Row],[Income]],0)</f>
        <v>0</v>
      </c>
      <c r="CD104" s="2">
        <f ca="1">IF(Table1[[#This Row],[Value of debts ]]&gt;Table1[[#This Row],[Income]],1,0)</f>
        <v>1</v>
      </c>
      <c r="CE104" s="1"/>
      <c r="CG104">
        <f ca="1">IF(Table1[[#This Row],[Net worth of person]]&gt;$CH$3,Table1[[#This Row],[Age]],0)</f>
        <v>23</v>
      </c>
    </row>
    <row r="105" spans="1:85" x14ac:dyDescent="0.3">
      <c r="A105">
        <f t="shared" ca="1" si="45"/>
        <v>2</v>
      </c>
      <c r="B105" t="str">
        <f t="shared" ca="1" si="46"/>
        <v>Men</v>
      </c>
      <c r="C105">
        <f t="shared" ca="1" si="47"/>
        <v>39</v>
      </c>
      <c r="D105">
        <f t="shared" ca="1" si="48"/>
        <v>3</v>
      </c>
      <c r="E105" t="str">
        <f t="shared" ca="1" si="49"/>
        <v>Healthcare</v>
      </c>
      <c r="F105">
        <f t="shared" ca="1" si="50"/>
        <v>2</v>
      </c>
      <c r="G105" t="str">
        <f t="shared" ca="1" si="51"/>
        <v>12th</v>
      </c>
      <c r="H105">
        <f t="shared" ca="1" si="52"/>
        <v>1</v>
      </c>
      <c r="I105">
        <f t="shared" ca="1" si="53"/>
        <v>3</v>
      </c>
      <c r="J105">
        <f t="shared" ca="1" si="54"/>
        <v>67538</v>
      </c>
      <c r="K105">
        <f t="shared" ca="1" si="55"/>
        <v>14</v>
      </c>
      <c r="L105" t="str">
        <f t="shared" ca="1" si="56"/>
        <v>Jaipur</v>
      </c>
      <c r="M105">
        <f t="shared" ca="1" si="57"/>
        <v>337690</v>
      </c>
      <c r="N105">
        <f t="shared" ca="1" si="58"/>
        <v>6990.9616753849796</v>
      </c>
      <c r="O105">
        <f t="shared" ca="1" si="59"/>
        <v>106205.67973814707</v>
      </c>
      <c r="P105">
        <f t="shared" ca="1" si="60"/>
        <v>74692</v>
      </c>
      <c r="Q105">
        <f t="shared" ca="1" si="61"/>
        <v>23269.049797094714</v>
      </c>
      <c r="R105">
        <f t="shared" ca="1" si="62"/>
        <v>31233.675560980111</v>
      </c>
      <c r="S105">
        <f t="shared" ca="1" si="63"/>
        <v>475129.35529912717</v>
      </c>
      <c r="T105">
        <f t="shared" ca="1" si="64"/>
        <v>104952.0114724797</v>
      </c>
      <c r="U105">
        <f t="shared" ca="1" si="65"/>
        <v>370177.3438266475</v>
      </c>
      <c r="AF105" s="2">
        <f ca="1">IF(Table1[[#This Row],[Gender]]="Women",1,0)</f>
        <v>0</v>
      </c>
      <c r="AG105">
        <f ca="1">IF(Table1[[#This Row],[Gender]]="Men",1,0)</f>
        <v>1</v>
      </c>
      <c r="AI105" s="1"/>
      <c r="AK105" s="2">
        <f ca="1">IF(Table1[[#This Row],[Field of Work]]="IT",1,0)</f>
        <v>0</v>
      </c>
      <c r="AL105">
        <f ca="1">IF(Table1[[#This Row],[Field of Work]]="Agriculture",1,0)</f>
        <v>0</v>
      </c>
      <c r="AM105">
        <f ca="1">IF(Table1[[#This Row],[Field of Work]]="Construction",1,0)</f>
        <v>0</v>
      </c>
      <c r="AN105">
        <f ca="1">IF(Table1[[#This Row],[Field of Work]]="Healthcare",1,0)</f>
        <v>1</v>
      </c>
      <c r="AO105">
        <f ca="1">IF(Table1[[#This Row],[Field of Work]]="General Work",1,0)</f>
        <v>0</v>
      </c>
      <c r="AP105">
        <f ca="1">IF(Table1[[#This Row],[Field of Work]]="Teaching",1,0)</f>
        <v>0</v>
      </c>
      <c r="AV105" s="1"/>
      <c r="AX105" s="2">
        <f ca="1">Table1[[#This Row],[Car Value]]/Table1[[#This Row],[Cars]]</f>
        <v>35401.893246049025</v>
      </c>
      <c r="AY105" s="1"/>
      <c r="AZ105" s="2">
        <f ca="1">IF(Table1[[#This Row],[Value of debts ]]&gt;$BA$3,1,0)</f>
        <v>1</v>
      </c>
      <c r="BA105" s="1"/>
      <c r="BB105" s="1"/>
      <c r="BC105" s="15">
        <f ca="1">Table1[[#This Row],[Mortage Left]]/Table1[[#This Row],[Value of House]]</f>
        <v>2.0702305888196215E-2</v>
      </c>
      <c r="BD105">
        <f t="shared" ca="1" si="44"/>
        <v>1</v>
      </c>
      <c r="BF105" s="1"/>
      <c r="BH105">
        <f ca="1">IF(Table1[[#This Row],[Area]]="Patna",Table1[[#This Row],[Income]],0)</f>
        <v>0</v>
      </c>
      <c r="BI105">
        <f ca="1">IF(Table1[[#This Row],[Area]]="Bangalore",Table1[[#This Row],[Income]],0)</f>
        <v>0</v>
      </c>
      <c r="BJ105">
        <f ca="1">IF(Table1[[#This Row],[Area]]="Lucknow",Table1[[#This Row],[Income]],0)</f>
        <v>0</v>
      </c>
      <c r="BK105">
        <f ca="1">IF(Table1[[#This Row],[Area]]="Hyderabad",Table1[[#This Row],[Income]],0)</f>
        <v>0</v>
      </c>
      <c r="BL105">
        <f ca="1">IF(Table1[[#This Row],[Area]]="Udaipur",Table1[[#This Row],[Income]],0)</f>
        <v>0</v>
      </c>
      <c r="BM105">
        <f ca="1">IF(Table1[[#This Row],[Area]]="Pune",Table1[[#This Row],[Income]],0)</f>
        <v>0</v>
      </c>
      <c r="BN105">
        <f ca="1">IF(Table1[[#This Row],[Area]]="Kolkata",Table1[[#This Row],[Income]],0)</f>
        <v>0</v>
      </c>
      <c r="BO105">
        <f ca="1">IF(Table1[[#This Row],[Area]]="Ranchi",Table1[[#This Row],[Income]],0)</f>
        <v>0</v>
      </c>
      <c r="BP105">
        <f ca="1">IF(Table1[[#This Row],[Area]]="Dhanbad",Table1[[#This Row],[Income]],0)</f>
        <v>0</v>
      </c>
      <c r="BQ105">
        <f ca="1">IF(Table1[[#This Row],[Area]]="Agra",Table1[[#This Row],[Income]],0)</f>
        <v>0</v>
      </c>
      <c r="BR105">
        <f ca="1">IF(Table1[[#This Row],[Area]]="Mumbai",Table1[[#This Row],[Income]],0)</f>
        <v>0</v>
      </c>
      <c r="BS105">
        <f ca="1">IF(Table1[[#This Row],[Area]]="Srinagar",Table1[[#This Row],[Income]],0)</f>
        <v>0</v>
      </c>
      <c r="BT105">
        <f ca="1">IF(Table1[[#This Row],[Area]]="Delhi",Table1[[#This Row],[Income]],0)</f>
        <v>0</v>
      </c>
      <c r="BU105">
        <f ca="1">IF(Table1[[#This Row],[Area]]="Jaipur",Table1[[#This Row],[Income]],0)</f>
        <v>67538</v>
      </c>
      <c r="BW105">
        <f ca="1">IF(Table1[[#This Row],[Field of Work]]="IT",Table1[[#This Row],[Income]],0)</f>
        <v>0</v>
      </c>
      <c r="BX105">
        <f ca="1">IF(Table1[[#This Row],[Field of Work]]="Healthcare",Table1[[#This Row],[Income]],0)</f>
        <v>67538</v>
      </c>
      <c r="BY105">
        <f ca="1">IF(Table1[[#This Row],[Field of Work]]="Agriculture",Table1[[#This Row],[Income]],0)</f>
        <v>0</v>
      </c>
      <c r="BZ105">
        <f ca="1">IF(Table1[[#This Row],[Field of Work]]="Teaching",Table1[[#This Row],[Income]],0)</f>
        <v>0</v>
      </c>
      <c r="CA105">
        <f ca="1">IF(Table1[[#This Row],[Field of Work]]="General Work",Table1[[#This Row],[Income]],0)</f>
        <v>0</v>
      </c>
      <c r="CB105">
        <f ca="1">IF(Table1[[#This Row],[Field of Work]]="Construction",Table1[[#This Row],[Income]],0)</f>
        <v>0</v>
      </c>
      <c r="CD105" s="2">
        <f ca="1">IF(Table1[[#This Row],[Value of debts ]]&gt;Table1[[#This Row],[Income]],1,0)</f>
        <v>1</v>
      </c>
      <c r="CE105" s="1"/>
      <c r="CG105">
        <f ca="1">IF(Table1[[#This Row],[Net worth of person]]&gt;$CH$3,Table1[[#This Row],[Age]],0)</f>
        <v>39</v>
      </c>
    </row>
    <row r="106" spans="1:85" x14ac:dyDescent="0.3">
      <c r="A106">
        <f t="shared" ca="1" si="45"/>
        <v>1</v>
      </c>
      <c r="B106" t="str">
        <f t="shared" ca="1" si="46"/>
        <v>Women</v>
      </c>
      <c r="C106">
        <f t="shared" ca="1" si="47"/>
        <v>40</v>
      </c>
      <c r="D106">
        <f t="shared" ca="1" si="48"/>
        <v>5</v>
      </c>
      <c r="E106" t="str">
        <f t="shared" ca="1" si="49"/>
        <v>Agriculture</v>
      </c>
      <c r="F106">
        <f t="shared" ca="1" si="50"/>
        <v>2</v>
      </c>
      <c r="G106" t="str">
        <f t="shared" ca="1" si="51"/>
        <v>12th</v>
      </c>
      <c r="H106">
        <f t="shared" ca="1" si="52"/>
        <v>0</v>
      </c>
      <c r="I106">
        <f t="shared" ca="1" si="53"/>
        <v>3</v>
      </c>
      <c r="J106">
        <f t="shared" ca="1" si="54"/>
        <v>27804</v>
      </c>
      <c r="K106">
        <f t="shared" ca="1" si="55"/>
        <v>8</v>
      </c>
      <c r="L106" t="str">
        <f t="shared" ca="1" si="56"/>
        <v>Agra</v>
      </c>
      <c r="M106">
        <f t="shared" ca="1" si="57"/>
        <v>166824</v>
      </c>
      <c r="N106">
        <f t="shared" ca="1" si="58"/>
        <v>130634.15873960077</v>
      </c>
      <c r="O106">
        <f t="shared" ca="1" si="59"/>
        <v>21813.70616115681</v>
      </c>
      <c r="P106">
        <f t="shared" ca="1" si="60"/>
        <v>2855</v>
      </c>
      <c r="Q106">
        <f t="shared" ca="1" si="61"/>
        <v>49249.433413205552</v>
      </c>
      <c r="R106">
        <f t="shared" ca="1" si="62"/>
        <v>26190.791223419044</v>
      </c>
      <c r="S106">
        <f t="shared" ca="1" si="63"/>
        <v>214828.49738457586</v>
      </c>
      <c r="T106">
        <f t="shared" ca="1" si="64"/>
        <v>182738.59215280632</v>
      </c>
      <c r="U106">
        <f t="shared" ca="1" si="65"/>
        <v>32089.905231769546</v>
      </c>
      <c r="AF106" s="2">
        <f ca="1">IF(Table1[[#This Row],[Gender]]="Women",1,0)</f>
        <v>1</v>
      </c>
      <c r="AG106">
        <f ca="1">IF(Table1[[#This Row],[Gender]]="Men",1,0)</f>
        <v>0</v>
      </c>
      <c r="AI106" s="1"/>
      <c r="AK106" s="2">
        <f ca="1">IF(Table1[[#This Row],[Field of Work]]="IT",1,0)</f>
        <v>0</v>
      </c>
      <c r="AL106">
        <f ca="1">IF(Table1[[#This Row],[Field of Work]]="Agriculture",1,0)</f>
        <v>1</v>
      </c>
      <c r="AM106">
        <f ca="1">IF(Table1[[#This Row],[Field of Work]]="Construction",1,0)</f>
        <v>0</v>
      </c>
      <c r="AN106">
        <f ca="1">IF(Table1[[#This Row],[Field of Work]]="Healthcare",1,0)</f>
        <v>0</v>
      </c>
      <c r="AO106">
        <f ca="1">IF(Table1[[#This Row],[Field of Work]]="General Work",1,0)</f>
        <v>0</v>
      </c>
      <c r="AP106">
        <f ca="1">IF(Table1[[#This Row],[Field of Work]]="Teaching",1,0)</f>
        <v>0</v>
      </c>
      <c r="AV106" s="1"/>
      <c r="AX106" s="2">
        <f ca="1">Table1[[#This Row],[Car Value]]/Table1[[#This Row],[Cars]]</f>
        <v>7271.2353870522702</v>
      </c>
      <c r="AY106" s="1"/>
      <c r="AZ106" s="2">
        <f ca="1">IF(Table1[[#This Row],[Value of debts ]]&gt;$BA$3,1,0)</f>
        <v>1</v>
      </c>
      <c r="BA106" s="1"/>
      <c r="BB106" s="1"/>
      <c r="BC106" s="15">
        <f ca="1">Table1[[#This Row],[Mortage Left]]/Table1[[#This Row],[Value of House]]</f>
        <v>0.78306573838057336</v>
      </c>
      <c r="BD106">
        <f t="shared" ca="1" si="44"/>
        <v>0</v>
      </c>
      <c r="BF106" s="1"/>
      <c r="BH106">
        <f ca="1">IF(Table1[[#This Row],[Area]]="Patna",Table1[[#This Row],[Income]],0)</f>
        <v>0</v>
      </c>
      <c r="BI106">
        <f ca="1">IF(Table1[[#This Row],[Area]]="Bangalore",Table1[[#This Row],[Income]],0)</f>
        <v>0</v>
      </c>
      <c r="BJ106">
        <f ca="1">IF(Table1[[#This Row],[Area]]="Lucknow",Table1[[#This Row],[Income]],0)</f>
        <v>0</v>
      </c>
      <c r="BK106">
        <f ca="1">IF(Table1[[#This Row],[Area]]="Hyderabad",Table1[[#This Row],[Income]],0)</f>
        <v>0</v>
      </c>
      <c r="BL106">
        <f ca="1">IF(Table1[[#This Row],[Area]]="Udaipur",Table1[[#This Row],[Income]],0)</f>
        <v>0</v>
      </c>
      <c r="BM106">
        <f ca="1">IF(Table1[[#This Row],[Area]]="Pune",Table1[[#This Row],[Income]],0)</f>
        <v>0</v>
      </c>
      <c r="BN106">
        <f ca="1">IF(Table1[[#This Row],[Area]]="Kolkata",Table1[[#This Row],[Income]],0)</f>
        <v>0</v>
      </c>
      <c r="BO106">
        <f ca="1">IF(Table1[[#This Row],[Area]]="Ranchi",Table1[[#This Row],[Income]],0)</f>
        <v>0</v>
      </c>
      <c r="BP106">
        <f ca="1">IF(Table1[[#This Row],[Area]]="Dhanbad",Table1[[#This Row],[Income]],0)</f>
        <v>0</v>
      </c>
      <c r="BQ106">
        <f ca="1">IF(Table1[[#This Row],[Area]]="Agra",Table1[[#This Row],[Income]],0)</f>
        <v>27804</v>
      </c>
      <c r="BR106">
        <f ca="1">IF(Table1[[#This Row],[Area]]="Mumbai",Table1[[#This Row],[Income]],0)</f>
        <v>0</v>
      </c>
      <c r="BS106">
        <f ca="1">IF(Table1[[#This Row],[Area]]="Srinagar",Table1[[#This Row],[Income]],0)</f>
        <v>0</v>
      </c>
      <c r="BT106">
        <f ca="1">IF(Table1[[#This Row],[Area]]="Delhi",Table1[[#This Row],[Income]],0)</f>
        <v>0</v>
      </c>
      <c r="BU106">
        <f ca="1">IF(Table1[[#This Row],[Area]]="Jaipur",Table1[[#This Row],[Income]],0)</f>
        <v>0</v>
      </c>
      <c r="BW106">
        <f ca="1">IF(Table1[[#This Row],[Field of Work]]="IT",Table1[[#This Row],[Income]],0)</f>
        <v>0</v>
      </c>
      <c r="BX106">
        <f ca="1">IF(Table1[[#This Row],[Field of Work]]="Healthcare",Table1[[#This Row],[Income]],0)</f>
        <v>0</v>
      </c>
      <c r="BY106">
        <f ca="1">IF(Table1[[#This Row],[Field of Work]]="Agriculture",Table1[[#This Row],[Income]],0)</f>
        <v>27804</v>
      </c>
      <c r="BZ106">
        <f ca="1">IF(Table1[[#This Row],[Field of Work]]="Teaching",Table1[[#This Row],[Income]],0)</f>
        <v>0</v>
      </c>
      <c r="CA106">
        <f ca="1">IF(Table1[[#This Row],[Field of Work]]="General Work",Table1[[#This Row],[Income]],0)</f>
        <v>0</v>
      </c>
      <c r="CB106">
        <f ca="1">IF(Table1[[#This Row],[Field of Work]]="Construction",Table1[[#This Row],[Income]],0)</f>
        <v>0</v>
      </c>
      <c r="CD106" s="2">
        <f ca="1">IF(Table1[[#This Row],[Value of debts ]]&gt;Table1[[#This Row],[Income]],1,0)</f>
        <v>1</v>
      </c>
      <c r="CE106" s="1"/>
      <c r="CG106">
        <f ca="1">IF(Table1[[#This Row],[Net worth of person]]&gt;$CH$3,Table1[[#This Row],[Age]],0)</f>
        <v>0</v>
      </c>
    </row>
    <row r="107" spans="1:85" x14ac:dyDescent="0.3">
      <c r="A107">
        <f t="shared" ca="1" si="45"/>
        <v>1</v>
      </c>
      <c r="B107" t="str">
        <f t="shared" ca="1" si="46"/>
        <v>Women</v>
      </c>
      <c r="C107">
        <f t="shared" ca="1" si="47"/>
        <v>20</v>
      </c>
      <c r="D107">
        <f t="shared" ca="1" si="48"/>
        <v>5</v>
      </c>
      <c r="E107" t="str">
        <f t="shared" ca="1" si="49"/>
        <v>Agriculture</v>
      </c>
      <c r="F107">
        <f t="shared" ca="1" si="50"/>
        <v>4</v>
      </c>
      <c r="G107" t="str">
        <f t="shared" ca="1" si="51"/>
        <v>Masters</v>
      </c>
      <c r="H107">
        <f t="shared" ca="1" si="52"/>
        <v>2</v>
      </c>
      <c r="I107">
        <f t="shared" ca="1" si="53"/>
        <v>1</v>
      </c>
      <c r="J107">
        <f t="shared" ca="1" si="54"/>
        <v>79795</v>
      </c>
      <c r="K107">
        <f t="shared" ca="1" si="55"/>
        <v>7</v>
      </c>
      <c r="L107" t="str">
        <f t="shared" ca="1" si="56"/>
        <v>Delhi</v>
      </c>
      <c r="M107">
        <f t="shared" ca="1" si="57"/>
        <v>319180</v>
      </c>
      <c r="N107">
        <f t="shared" ca="1" si="58"/>
        <v>65908.51653633987</v>
      </c>
      <c r="O107">
        <f t="shared" ca="1" si="59"/>
        <v>59918.847357872044</v>
      </c>
      <c r="P107">
        <f t="shared" ca="1" si="60"/>
        <v>47850</v>
      </c>
      <c r="Q107">
        <f t="shared" ca="1" si="61"/>
        <v>21094.480216671847</v>
      </c>
      <c r="R107">
        <f t="shared" ca="1" si="62"/>
        <v>93506.3410606939</v>
      </c>
      <c r="S107">
        <f t="shared" ca="1" si="63"/>
        <v>472605.18841856596</v>
      </c>
      <c r="T107">
        <f t="shared" ca="1" si="64"/>
        <v>134852.99675301171</v>
      </c>
      <c r="U107">
        <f t="shared" ca="1" si="65"/>
        <v>337752.19166555424</v>
      </c>
      <c r="AF107" s="2">
        <f ca="1">IF(Table1[[#This Row],[Gender]]="Women",1,0)</f>
        <v>1</v>
      </c>
      <c r="AG107">
        <f ca="1">IF(Table1[[#This Row],[Gender]]="Men",1,0)</f>
        <v>0</v>
      </c>
      <c r="AI107" s="1"/>
      <c r="AK107" s="2">
        <f ca="1">IF(Table1[[#This Row],[Field of Work]]="IT",1,0)</f>
        <v>0</v>
      </c>
      <c r="AL107">
        <f ca="1">IF(Table1[[#This Row],[Field of Work]]="Agriculture",1,0)</f>
        <v>1</v>
      </c>
      <c r="AM107">
        <f ca="1">IF(Table1[[#This Row],[Field of Work]]="Construction",1,0)</f>
        <v>0</v>
      </c>
      <c r="AN107">
        <f ca="1">IF(Table1[[#This Row],[Field of Work]]="Healthcare",1,0)</f>
        <v>0</v>
      </c>
      <c r="AO107">
        <f ca="1">IF(Table1[[#This Row],[Field of Work]]="General Work",1,0)</f>
        <v>0</v>
      </c>
      <c r="AP107">
        <f ca="1">IF(Table1[[#This Row],[Field of Work]]="Teaching",1,0)</f>
        <v>0</v>
      </c>
      <c r="AV107" s="1"/>
      <c r="AX107" s="2">
        <f ca="1">Table1[[#This Row],[Car Value]]/Table1[[#This Row],[Cars]]</f>
        <v>59918.847357872044</v>
      </c>
      <c r="AY107" s="1"/>
      <c r="AZ107" s="2">
        <f ca="1">IF(Table1[[#This Row],[Value of debts ]]&gt;$BA$3,1,0)</f>
        <v>1</v>
      </c>
      <c r="BA107" s="1"/>
      <c r="BB107" s="1"/>
      <c r="BC107" s="15">
        <f ca="1">Table1[[#This Row],[Mortage Left]]/Table1[[#This Row],[Value of House]]</f>
        <v>0.20649325313722625</v>
      </c>
      <c r="BD107">
        <f t="shared" ca="1" si="44"/>
        <v>0</v>
      </c>
      <c r="BF107" s="1"/>
      <c r="BH107">
        <f ca="1">IF(Table1[[#This Row],[Area]]="Patna",Table1[[#This Row],[Income]],0)</f>
        <v>0</v>
      </c>
      <c r="BI107">
        <f ca="1">IF(Table1[[#This Row],[Area]]="Bangalore",Table1[[#This Row],[Income]],0)</f>
        <v>0</v>
      </c>
      <c r="BJ107">
        <f ca="1">IF(Table1[[#This Row],[Area]]="Lucknow",Table1[[#This Row],[Income]],0)</f>
        <v>0</v>
      </c>
      <c r="BK107">
        <f ca="1">IF(Table1[[#This Row],[Area]]="Hyderabad",Table1[[#This Row],[Income]],0)</f>
        <v>0</v>
      </c>
      <c r="BL107">
        <f ca="1">IF(Table1[[#This Row],[Area]]="Udaipur",Table1[[#This Row],[Income]],0)</f>
        <v>0</v>
      </c>
      <c r="BM107">
        <f ca="1">IF(Table1[[#This Row],[Area]]="Pune",Table1[[#This Row],[Income]],0)</f>
        <v>0</v>
      </c>
      <c r="BN107">
        <f ca="1">IF(Table1[[#This Row],[Area]]="Kolkata",Table1[[#This Row],[Income]],0)</f>
        <v>0</v>
      </c>
      <c r="BO107">
        <f ca="1">IF(Table1[[#This Row],[Area]]="Ranchi",Table1[[#This Row],[Income]],0)</f>
        <v>0</v>
      </c>
      <c r="BP107">
        <f ca="1">IF(Table1[[#This Row],[Area]]="Dhanbad",Table1[[#This Row],[Income]],0)</f>
        <v>0</v>
      </c>
      <c r="BQ107">
        <f ca="1">IF(Table1[[#This Row],[Area]]="Agra",Table1[[#This Row],[Income]],0)</f>
        <v>0</v>
      </c>
      <c r="BR107">
        <f ca="1">IF(Table1[[#This Row],[Area]]="Mumbai",Table1[[#This Row],[Income]],0)</f>
        <v>0</v>
      </c>
      <c r="BS107">
        <f ca="1">IF(Table1[[#This Row],[Area]]="Srinagar",Table1[[#This Row],[Income]],0)</f>
        <v>0</v>
      </c>
      <c r="BT107">
        <f ca="1">IF(Table1[[#This Row],[Area]]="Delhi",Table1[[#This Row],[Income]],0)</f>
        <v>79795</v>
      </c>
      <c r="BU107">
        <f ca="1">IF(Table1[[#This Row],[Area]]="Jaipur",Table1[[#This Row],[Income]],0)</f>
        <v>0</v>
      </c>
      <c r="BW107">
        <f ca="1">IF(Table1[[#This Row],[Field of Work]]="IT",Table1[[#This Row],[Income]],0)</f>
        <v>0</v>
      </c>
      <c r="BX107">
        <f ca="1">IF(Table1[[#This Row],[Field of Work]]="Healthcare",Table1[[#This Row],[Income]],0)</f>
        <v>0</v>
      </c>
      <c r="BY107">
        <f ca="1">IF(Table1[[#This Row],[Field of Work]]="Agriculture",Table1[[#This Row],[Income]],0)</f>
        <v>79795</v>
      </c>
      <c r="BZ107">
        <f ca="1">IF(Table1[[#This Row],[Field of Work]]="Teaching",Table1[[#This Row],[Income]],0)</f>
        <v>0</v>
      </c>
      <c r="CA107">
        <f ca="1">IF(Table1[[#This Row],[Field of Work]]="General Work",Table1[[#This Row],[Income]],0)</f>
        <v>0</v>
      </c>
      <c r="CB107">
        <f ca="1">IF(Table1[[#This Row],[Field of Work]]="Construction",Table1[[#This Row],[Income]],0)</f>
        <v>0</v>
      </c>
      <c r="CD107" s="2">
        <f ca="1">IF(Table1[[#This Row],[Value of debts ]]&gt;Table1[[#This Row],[Income]],1,0)</f>
        <v>1</v>
      </c>
      <c r="CE107" s="1"/>
      <c r="CG107">
        <f ca="1">IF(Table1[[#This Row],[Net worth of person]]&gt;$CH$3,Table1[[#This Row],[Age]],0)</f>
        <v>20</v>
      </c>
    </row>
    <row r="108" spans="1:85" x14ac:dyDescent="0.3">
      <c r="A108">
        <f t="shared" ca="1" si="45"/>
        <v>1</v>
      </c>
      <c r="B108" t="str">
        <f t="shared" ca="1" si="46"/>
        <v>Women</v>
      </c>
      <c r="C108">
        <f t="shared" ca="1" si="47"/>
        <v>38</v>
      </c>
      <c r="D108">
        <f t="shared" ca="1" si="48"/>
        <v>6</v>
      </c>
      <c r="E108" t="str">
        <f t="shared" ca="1" si="49"/>
        <v>General Work</v>
      </c>
      <c r="F108">
        <f t="shared" ca="1" si="50"/>
        <v>1</v>
      </c>
      <c r="G108" t="str">
        <f t="shared" ca="1" si="51"/>
        <v>10th</v>
      </c>
      <c r="H108">
        <f t="shared" ca="1" si="52"/>
        <v>2</v>
      </c>
      <c r="I108">
        <f t="shared" ca="1" si="53"/>
        <v>2</v>
      </c>
      <c r="J108">
        <f t="shared" ca="1" si="54"/>
        <v>26750</v>
      </c>
      <c r="K108">
        <f t="shared" ca="1" si="55"/>
        <v>8</v>
      </c>
      <c r="L108" t="str">
        <f t="shared" ca="1" si="56"/>
        <v>Agra</v>
      </c>
      <c r="M108">
        <f t="shared" ca="1" si="57"/>
        <v>107000</v>
      </c>
      <c r="N108">
        <f t="shared" ca="1" si="58"/>
        <v>82100.985630308583</v>
      </c>
      <c r="O108">
        <f t="shared" ca="1" si="59"/>
        <v>21316.322788932819</v>
      </c>
      <c r="P108">
        <f t="shared" ca="1" si="60"/>
        <v>3286</v>
      </c>
      <c r="Q108">
        <f t="shared" ca="1" si="61"/>
        <v>11881.946050982928</v>
      </c>
      <c r="R108">
        <f t="shared" ca="1" si="62"/>
        <v>32561.24731631374</v>
      </c>
      <c r="S108">
        <f t="shared" ca="1" si="63"/>
        <v>160877.57010524656</v>
      </c>
      <c r="T108">
        <f t="shared" ca="1" si="64"/>
        <v>97268.931681291506</v>
      </c>
      <c r="U108">
        <f t="shared" ca="1" si="65"/>
        <v>63608.638423955053</v>
      </c>
      <c r="AF108" s="2">
        <f ca="1">IF(Table1[[#This Row],[Gender]]="Women",1,0)</f>
        <v>1</v>
      </c>
      <c r="AG108">
        <f ca="1">IF(Table1[[#This Row],[Gender]]="Men",1,0)</f>
        <v>0</v>
      </c>
      <c r="AI108" s="1"/>
      <c r="AK108" s="2">
        <f ca="1">IF(Table1[[#This Row],[Field of Work]]="IT",1,0)</f>
        <v>0</v>
      </c>
      <c r="AL108">
        <f ca="1">IF(Table1[[#This Row],[Field of Work]]="Agriculture",1,0)</f>
        <v>0</v>
      </c>
      <c r="AM108">
        <f ca="1">IF(Table1[[#This Row],[Field of Work]]="Construction",1,0)</f>
        <v>0</v>
      </c>
      <c r="AN108">
        <f ca="1">IF(Table1[[#This Row],[Field of Work]]="Healthcare",1,0)</f>
        <v>0</v>
      </c>
      <c r="AO108">
        <f ca="1">IF(Table1[[#This Row],[Field of Work]]="General Work",1,0)</f>
        <v>1</v>
      </c>
      <c r="AP108">
        <f ca="1">IF(Table1[[#This Row],[Field of Work]]="Teaching",1,0)</f>
        <v>0</v>
      </c>
      <c r="AV108" s="1"/>
      <c r="AX108" s="2">
        <f ca="1">Table1[[#This Row],[Car Value]]/Table1[[#This Row],[Cars]]</f>
        <v>10658.16139446641</v>
      </c>
      <c r="AY108" s="1"/>
      <c r="AZ108" s="2">
        <f ca="1">IF(Table1[[#This Row],[Value of debts ]]&gt;$BA$3,1,0)</f>
        <v>1</v>
      </c>
      <c r="BA108" s="1"/>
      <c r="BB108" s="1"/>
      <c r="BC108" s="15">
        <f ca="1">Table1[[#This Row],[Mortage Left]]/Table1[[#This Row],[Value of House]]</f>
        <v>0.7672989311243793</v>
      </c>
      <c r="BD108">
        <f t="shared" ca="1" si="44"/>
        <v>0</v>
      </c>
      <c r="BF108" s="1"/>
      <c r="BH108">
        <f ca="1">IF(Table1[[#This Row],[Area]]="Patna",Table1[[#This Row],[Income]],0)</f>
        <v>0</v>
      </c>
      <c r="BI108">
        <f ca="1">IF(Table1[[#This Row],[Area]]="Bangalore",Table1[[#This Row],[Income]],0)</f>
        <v>0</v>
      </c>
      <c r="BJ108">
        <f ca="1">IF(Table1[[#This Row],[Area]]="Lucknow",Table1[[#This Row],[Income]],0)</f>
        <v>0</v>
      </c>
      <c r="BK108">
        <f ca="1">IF(Table1[[#This Row],[Area]]="Hyderabad",Table1[[#This Row],[Income]],0)</f>
        <v>0</v>
      </c>
      <c r="BL108">
        <f ca="1">IF(Table1[[#This Row],[Area]]="Udaipur",Table1[[#This Row],[Income]],0)</f>
        <v>0</v>
      </c>
      <c r="BM108">
        <f ca="1">IF(Table1[[#This Row],[Area]]="Pune",Table1[[#This Row],[Income]],0)</f>
        <v>0</v>
      </c>
      <c r="BN108">
        <f ca="1">IF(Table1[[#This Row],[Area]]="Kolkata",Table1[[#This Row],[Income]],0)</f>
        <v>0</v>
      </c>
      <c r="BO108">
        <f ca="1">IF(Table1[[#This Row],[Area]]="Ranchi",Table1[[#This Row],[Income]],0)</f>
        <v>0</v>
      </c>
      <c r="BP108">
        <f ca="1">IF(Table1[[#This Row],[Area]]="Dhanbad",Table1[[#This Row],[Income]],0)</f>
        <v>0</v>
      </c>
      <c r="BQ108">
        <f ca="1">IF(Table1[[#This Row],[Area]]="Agra",Table1[[#This Row],[Income]],0)</f>
        <v>26750</v>
      </c>
      <c r="BR108">
        <f ca="1">IF(Table1[[#This Row],[Area]]="Mumbai",Table1[[#This Row],[Income]],0)</f>
        <v>0</v>
      </c>
      <c r="BS108">
        <f ca="1">IF(Table1[[#This Row],[Area]]="Srinagar",Table1[[#This Row],[Income]],0)</f>
        <v>0</v>
      </c>
      <c r="BT108">
        <f ca="1">IF(Table1[[#This Row],[Area]]="Delhi",Table1[[#This Row],[Income]],0)</f>
        <v>0</v>
      </c>
      <c r="BU108">
        <f ca="1">IF(Table1[[#This Row],[Area]]="Jaipur",Table1[[#This Row],[Income]],0)</f>
        <v>0</v>
      </c>
      <c r="BW108">
        <f ca="1">IF(Table1[[#This Row],[Field of Work]]="IT",Table1[[#This Row],[Income]],0)</f>
        <v>0</v>
      </c>
      <c r="BX108">
        <f ca="1">IF(Table1[[#This Row],[Field of Work]]="Healthcare",Table1[[#This Row],[Income]],0)</f>
        <v>0</v>
      </c>
      <c r="BY108">
        <f ca="1">IF(Table1[[#This Row],[Field of Work]]="Agriculture",Table1[[#This Row],[Income]],0)</f>
        <v>0</v>
      </c>
      <c r="BZ108">
        <f ca="1">IF(Table1[[#This Row],[Field of Work]]="Teaching",Table1[[#This Row],[Income]],0)</f>
        <v>0</v>
      </c>
      <c r="CA108">
        <f ca="1">IF(Table1[[#This Row],[Field of Work]]="General Work",Table1[[#This Row],[Income]],0)</f>
        <v>26750</v>
      </c>
      <c r="CB108">
        <f ca="1">IF(Table1[[#This Row],[Field of Work]]="Construction",Table1[[#This Row],[Income]],0)</f>
        <v>0</v>
      </c>
      <c r="CD108" s="2">
        <f ca="1">IF(Table1[[#This Row],[Value of debts ]]&gt;Table1[[#This Row],[Income]],1,0)</f>
        <v>1</v>
      </c>
      <c r="CE108" s="1"/>
      <c r="CG108">
        <f ca="1">IF(Table1[[#This Row],[Net worth of person]]&gt;$CH$3,Table1[[#This Row],[Age]],0)</f>
        <v>38</v>
      </c>
    </row>
    <row r="109" spans="1:85" x14ac:dyDescent="0.3">
      <c r="A109">
        <f t="shared" ca="1" si="45"/>
        <v>1</v>
      </c>
      <c r="B109" t="str">
        <f t="shared" ca="1" si="46"/>
        <v>Women</v>
      </c>
      <c r="C109">
        <f t="shared" ca="1" si="47"/>
        <v>26</v>
      </c>
      <c r="D109">
        <f t="shared" ca="1" si="48"/>
        <v>6</v>
      </c>
      <c r="E109" t="str">
        <f t="shared" ca="1" si="49"/>
        <v>General Work</v>
      </c>
      <c r="F109">
        <f t="shared" ca="1" si="50"/>
        <v>5</v>
      </c>
      <c r="G109" t="str">
        <f t="shared" ca="1" si="51"/>
        <v>Others</v>
      </c>
      <c r="H109">
        <f t="shared" ca="1" si="52"/>
        <v>0</v>
      </c>
      <c r="I109">
        <f t="shared" ca="1" si="53"/>
        <v>2</v>
      </c>
      <c r="J109">
        <f t="shared" ca="1" si="54"/>
        <v>87122</v>
      </c>
      <c r="K109">
        <f t="shared" ca="1" si="55"/>
        <v>3</v>
      </c>
      <c r="L109" t="str">
        <f t="shared" ca="1" si="56"/>
        <v>Lucknow</v>
      </c>
      <c r="M109">
        <f t="shared" ca="1" si="57"/>
        <v>522732</v>
      </c>
      <c r="N109">
        <f t="shared" ca="1" si="58"/>
        <v>196201.19981530722</v>
      </c>
      <c r="O109">
        <f t="shared" ca="1" si="59"/>
        <v>96861.177385164556</v>
      </c>
      <c r="P109">
        <f t="shared" ca="1" si="60"/>
        <v>44615</v>
      </c>
      <c r="Q109">
        <f t="shared" ca="1" si="61"/>
        <v>25038.212175734996</v>
      </c>
      <c r="R109">
        <f t="shared" ca="1" si="62"/>
        <v>2442.3404221287028</v>
      </c>
      <c r="S109">
        <f t="shared" ca="1" si="63"/>
        <v>622035.51780729322</v>
      </c>
      <c r="T109">
        <f t="shared" ca="1" si="64"/>
        <v>265854.4119910422</v>
      </c>
      <c r="U109">
        <f t="shared" ca="1" si="65"/>
        <v>356181.10581625102</v>
      </c>
      <c r="AF109" s="2">
        <f ca="1">IF(Table1[[#This Row],[Gender]]="Women",1,0)</f>
        <v>1</v>
      </c>
      <c r="AG109">
        <f ca="1">IF(Table1[[#This Row],[Gender]]="Men",1,0)</f>
        <v>0</v>
      </c>
      <c r="AI109" s="1"/>
      <c r="AK109" s="2">
        <f ca="1">IF(Table1[[#This Row],[Field of Work]]="IT",1,0)</f>
        <v>0</v>
      </c>
      <c r="AL109">
        <f ca="1">IF(Table1[[#This Row],[Field of Work]]="Agriculture",1,0)</f>
        <v>0</v>
      </c>
      <c r="AM109">
        <f ca="1">IF(Table1[[#This Row],[Field of Work]]="Construction",1,0)</f>
        <v>0</v>
      </c>
      <c r="AN109">
        <f ca="1">IF(Table1[[#This Row],[Field of Work]]="Healthcare",1,0)</f>
        <v>0</v>
      </c>
      <c r="AO109">
        <f ca="1">IF(Table1[[#This Row],[Field of Work]]="General Work",1,0)</f>
        <v>1</v>
      </c>
      <c r="AP109">
        <f ca="1">IF(Table1[[#This Row],[Field of Work]]="Teaching",1,0)</f>
        <v>0</v>
      </c>
      <c r="AV109" s="1"/>
      <c r="AX109" s="2">
        <f ca="1">Table1[[#This Row],[Car Value]]/Table1[[#This Row],[Cars]]</f>
        <v>48430.588692582278</v>
      </c>
      <c r="AY109" s="1"/>
      <c r="AZ109" s="2">
        <f ca="1">IF(Table1[[#This Row],[Value of debts ]]&gt;$BA$3,1,0)</f>
        <v>1</v>
      </c>
      <c r="BA109" s="1"/>
      <c r="BB109" s="1"/>
      <c r="BC109" s="15">
        <f ca="1">Table1[[#This Row],[Mortage Left]]/Table1[[#This Row],[Value of House]]</f>
        <v>0.37533803137230404</v>
      </c>
      <c r="BD109">
        <f t="shared" ca="1" si="44"/>
        <v>0</v>
      </c>
      <c r="BF109" s="1"/>
      <c r="BH109">
        <f ca="1">IF(Table1[[#This Row],[Area]]="Patna",Table1[[#This Row],[Income]],0)</f>
        <v>0</v>
      </c>
      <c r="BI109">
        <f ca="1">IF(Table1[[#This Row],[Area]]="Bangalore",Table1[[#This Row],[Income]],0)</f>
        <v>0</v>
      </c>
      <c r="BJ109">
        <f ca="1">IF(Table1[[#This Row],[Area]]="Lucknow",Table1[[#This Row],[Income]],0)</f>
        <v>87122</v>
      </c>
      <c r="BK109">
        <f ca="1">IF(Table1[[#This Row],[Area]]="Hyderabad",Table1[[#This Row],[Income]],0)</f>
        <v>0</v>
      </c>
      <c r="BL109">
        <f ca="1">IF(Table1[[#This Row],[Area]]="Udaipur",Table1[[#This Row],[Income]],0)</f>
        <v>0</v>
      </c>
      <c r="BM109">
        <f ca="1">IF(Table1[[#This Row],[Area]]="Pune",Table1[[#This Row],[Income]],0)</f>
        <v>0</v>
      </c>
      <c r="BN109">
        <f ca="1">IF(Table1[[#This Row],[Area]]="Kolkata",Table1[[#This Row],[Income]],0)</f>
        <v>0</v>
      </c>
      <c r="BO109">
        <f ca="1">IF(Table1[[#This Row],[Area]]="Ranchi",Table1[[#This Row],[Income]],0)</f>
        <v>0</v>
      </c>
      <c r="BP109">
        <f ca="1">IF(Table1[[#This Row],[Area]]="Dhanbad",Table1[[#This Row],[Income]],0)</f>
        <v>0</v>
      </c>
      <c r="BQ109">
        <f ca="1">IF(Table1[[#This Row],[Area]]="Agra",Table1[[#This Row],[Income]],0)</f>
        <v>0</v>
      </c>
      <c r="BR109">
        <f ca="1">IF(Table1[[#This Row],[Area]]="Mumbai",Table1[[#This Row],[Income]],0)</f>
        <v>0</v>
      </c>
      <c r="BS109">
        <f ca="1">IF(Table1[[#This Row],[Area]]="Srinagar",Table1[[#This Row],[Income]],0)</f>
        <v>0</v>
      </c>
      <c r="BT109">
        <f ca="1">IF(Table1[[#This Row],[Area]]="Delhi",Table1[[#This Row],[Income]],0)</f>
        <v>0</v>
      </c>
      <c r="BU109">
        <f ca="1">IF(Table1[[#This Row],[Area]]="Jaipur",Table1[[#This Row],[Income]],0)</f>
        <v>0</v>
      </c>
      <c r="BW109">
        <f ca="1">IF(Table1[[#This Row],[Field of Work]]="IT",Table1[[#This Row],[Income]],0)</f>
        <v>0</v>
      </c>
      <c r="BX109">
        <f ca="1">IF(Table1[[#This Row],[Field of Work]]="Healthcare",Table1[[#This Row],[Income]],0)</f>
        <v>0</v>
      </c>
      <c r="BY109">
        <f ca="1">IF(Table1[[#This Row],[Field of Work]]="Agriculture",Table1[[#This Row],[Income]],0)</f>
        <v>0</v>
      </c>
      <c r="BZ109">
        <f ca="1">IF(Table1[[#This Row],[Field of Work]]="Teaching",Table1[[#This Row],[Income]],0)</f>
        <v>0</v>
      </c>
      <c r="CA109">
        <f ca="1">IF(Table1[[#This Row],[Field of Work]]="General Work",Table1[[#This Row],[Income]],0)</f>
        <v>87122</v>
      </c>
      <c r="CB109">
        <f ca="1">IF(Table1[[#This Row],[Field of Work]]="Construction",Table1[[#This Row],[Income]],0)</f>
        <v>0</v>
      </c>
      <c r="CD109" s="2">
        <f ca="1">IF(Table1[[#This Row],[Value of debts ]]&gt;Table1[[#This Row],[Income]],1,0)</f>
        <v>1</v>
      </c>
      <c r="CE109" s="1"/>
      <c r="CG109">
        <f ca="1">IF(Table1[[#This Row],[Net worth of person]]&gt;$CH$3,Table1[[#This Row],[Age]],0)</f>
        <v>26</v>
      </c>
    </row>
    <row r="110" spans="1:85" x14ac:dyDescent="0.3">
      <c r="A110">
        <f t="shared" ca="1" si="45"/>
        <v>1</v>
      </c>
      <c r="B110" t="str">
        <f t="shared" ca="1" si="46"/>
        <v>Women</v>
      </c>
      <c r="C110">
        <f t="shared" ca="1" si="47"/>
        <v>25</v>
      </c>
      <c r="D110">
        <f t="shared" ca="1" si="48"/>
        <v>4</v>
      </c>
      <c r="E110" t="str">
        <f t="shared" ca="1" si="49"/>
        <v>Teaching</v>
      </c>
      <c r="F110">
        <f t="shared" ca="1" si="50"/>
        <v>4</v>
      </c>
      <c r="G110" t="str">
        <f t="shared" ca="1" si="51"/>
        <v>Masters</v>
      </c>
      <c r="H110">
        <f t="shared" ca="1" si="52"/>
        <v>3</v>
      </c>
      <c r="I110">
        <f t="shared" ca="1" si="53"/>
        <v>2</v>
      </c>
      <c r="J110">
        <f t="shared" ca="1" si="54"/>
        <v>60573</v>
      </c>
      <c r="K110">
        <f t="shared" ca="1" si="55"/>
        <v>8</v>
      </c>
      <c r="L110" t="str">
        <f t="shared" ca="1" si="56"/>
        <v>Agra</v>
      </c>
      <c r="M110">
        <f t="shared" ca="1" si="57"/>
        <v>363438</v>
      </c>
      <c r="N110">
        <f t="shared" ca="1" si="58"/>
        <v>100503.05958179131</v>
      </c>
      <c r="O110">
        <f t="shared" ca="1" si="59"/>
        <v>37515.085746152407</v>
      </c>
      <c r="P110">
        <f t="shared" ca="1" si="60"/>
        <v>34094</v>
      </c>
      <c r="Q110">
        <f t="shared" ca="1" si="61"/>
        <v>47118.621893090181</v>
      </c>
      <c r="R110">
        <f t="shared" ca="1" si="62"/>
        <v>44113.150777070456</v>
      </c>
      <c r="S110">
        <f t="shared" ca="1" si="63"/>
        <v>445066.23652322282</v>
      </c>
      <c r="T110">
        <f t="shared" ca="1" si="64"/>
        <v>181715.68147488148</v>
      </c>
      <c r="U110">
        <f t="shared" ca="1" si="65"/>
        <v>263350.55504834134</v>
      </c>
      <c r="AF110" s="2">
        <f ca="1">IF(Table1[[#This Row],[Gender]]="Women",1,0)</f>
        <v>1</v>
      </c>
      <c r="AG110">
        <f ca="1">IF(Table1[[#This Row],[Gender]]="Men",1,0)</f>
        <v>0</v>
      </c>
      <c r="AI110" s="1"/>
      <c r="AK110" s="2">
        <f ca="1">IF(Table1[[#This Row],[Field of Work]]="IT",1,0)</f>
        <v>0</v>
      </c>
      <c r="AL110">
        <f ca="1">IF(Table1[[#This Row],[Field of Work]]="Agriculture",1,0)</f>
        <v>0</v>
      </c>
      <c r="AM110">
        <f ca="1">IF(Table1[[#This Row],[Field of Work]]="Construction",1,0)</f>
        <v>0</v>
      </c>
      <c r="AN110">
        <f ca="1">IF(Table1[[#This Row],[Field of Work]]="Healthcare",1,0)</f>
        <v>0</v>
      </c>
      <c r="AO110">
        <f ca="1">IF(Table1[[#This Row],[Field of Work]]="General Work",1,0)</f>
        <v>0</v>
      </c>
      <c r="AP110">
        <f ca="1">IF(Table1[[#This Row],[Field of Work]]="Teaching",1,0)</f>
        <v>1</v>
      </c>
      <c r="AV110" s="1"/>
      <c r="AX110" s="2">
        <f ca="1">Table1[[#This Row],[Car Value]]/Table1[[#This Row],[Cars]]</f>
        <v>18757.542873076203</v>
      </c>
      <c r="AY110" s="1"/>
      <c r="AZ110" s="2">
        <f ca="1">IF(Table1[[#This Row],[Value of debts ]]&gt;$BA$3,1,0)</f>
        <v>1</v>
      </c>
      <c r="BA110" s="1"/>
      <c r="BB110" s="1"/>
      <c r="BC110" s="15">
        <f ca="1">Table1[[#This Row],[Mortage Left]]/Table1[[#This Row],[Value of House]]</f>
        <v>0.27653426329055109</v>
      </c>
      <c r="BD110">
        <f t="shared" ca="1" si="44"/>
        <v>0</v>
      </c>
      <c r="BF110" s="1"/>
      <c r="BH110">
        <f ca="1">IF(Table1[[#This Row],[Area]]="Patna",Table1[[#This Row],[Income]],0)</f>
        <v>0</v>
      </c>
      <c r="BI110">
        <f ca="1">IF(Table1[[#This Row],[Area]]="Bangalore",Table1[[#This Row],[Income]],0)</f>
        <v>0</v>
      </c>
      <c r="BJ110">
        <f ca="1">IF(Table1[[#This Row],[Area]]="Lucknow",Table1[[#This Row],[Income]],0)</f>
        <v>0</v>
      </c>
      <c r="BK110">
        <f ca="1">IF(Table1[[#This Row],[Area]]="Hyderabad",Table1[[#This Row],[Income]],0)</f>
        <v>0</v>
      </c>
      <c r="BL110">
        <f ca="1">IF(Table1[[#This Row],[Area]]="Udaipur",Table1[[#This Row],[Income]],0)</f>
        <v>0</v>
      </c>
      <c r="BM110">
        <f ca="1">IF(Table1[[#This Row],[Area]]="Pune",Table1[[#This Row],[Income]],0)</f>
        <v>0</v>
      </c>
      <c r="BN110">
        <f ca="1">IF(Table1[[#This Row],[Area]]="Kolkata",Table1[[#This Row],[Income]],0)</f>
        <v>0</v>
      </c>
      <c r="BO110">
        <f ca="1">IF(Table1[[#This Row],[Area]]="Ranchi",Table1[[#This Row],[Income]],0)</f>
        <v>0</v>
      </c>
      <c r="BP110">
        <f ca="1">IF(Table1[[#This Row],[Area]]="Dhanbad",Table1[[#This Row],[Income]],0)</f>
        <v>0</v>
      </c>
      <c r="BQ110">
        <f ca="1">IF(Table1[[#This Row],[Area]]="Agra",Table1[[#This Row],[Income]],0)</f>
        <v>60573</v>
      </c>
      <c r="BR110">
        <f ca="1">IF(Table1[[#This Row],[Area]]="Mumbai",Table1[[#This Row],[Income]],0)</f>
        <v>0</v>
      </c>
      <c r="BS110">
        <f ca="1">IF(Table1[[#This Row],[Area]]="Srinagar",Table1[[#This Row],[Income]],0)</f>
        <v>0</v>
      </c>
      <c r="BT110">
        <f ca="1">IF(Table1[[#This Row],[Area]]="Delhi",Table1[[#This Row],[Income]],0)</f>
        <v>0</v>
      </c>
      <c r="BU110">
        <f ca="1">IF(Table1[[#This Row],[Area]]="Jaipur",Table1[[#This Row],[Income]],0)</f>
        <v>0</v>
      </c>
      <c r="BW110">
        <f ca="1">IF(Table1[[#This Row],[Field of Work]]="IT",Table1[[#This Row],[Income]],0)</f>
        <v>0</v>
      </c>
      <c r="BX110">
        <f ca="1">IF(Table1[[#This Row],[Field of Work]]="Healthcare",Table1[[#This Row],[Income]],0)</f>
        <v>0</v>
      </c>
      <c r="BY110">
        <f ca="1">IF(Table1[[#This Row],[Field of Work]]="Agriculture",Table1[[#This Row],[Income]],0)</f>
        <v>0</v>
      </c>
      <c r="BZ110">
        <f ca="1">IF(Table1[[#This Row],[Field of Work]]="Teaching",Table1[[#This Row],[Income]],0)</f>
        <v>60573</v>
      </c>
      <c r="CA110">
        <f ca="1">IF(Table1[[#This Row],[Field of Work]]="General Work",Table1[[#This Row],[Income]],0)</f>
        <v>0</v>
      </c>
      <c r="CB110">
        <f ca="1">IF(Table1[[#This Row],[Field of Work]]="Construction",Table1[[#This Row],[Income]],0)</f>
        <v>0</v>
      </c>
      <c r="CD110" s="2">
        <f ca="1">IF(Table1[[#This Row],[Value of debts ]]&gt;Table1[[#This Row],[Income]],1,0)</f>
        <v>1</v>
      </c>
      <c r="CE110" s="1"/>
      <c r="CG110">
        <f ca="1">IF(Table1[[#This Row],[Net worth of person]]&gt;$CH$3,Table1[[#This Row],[Age]],0)</f>
        <v>25</v>
      </c>
    </row>
    <row r="111" spans="1:85" x14ac:dyDescent="0.3">
      <c r="A111">
        <f t="shared" ca="1" si="45"/>
        <v>1</v>
      </c>
      <c r="B111" t="str">
        <f t="shared" ca="1" si="46"/>
        <v>Women</v>
      </c>
      <c r="C111">
        <f t="shared" ca="1" si="47"/>
        <v>36</v>
      </c>
      <c r="D111">
        <f t="shared" ca="1" si="48"/>
        <v>4</v>
      </c>
      <c r="E111" t="str">
        <f t="shared" ca="1" si="49"/>
        <v>Teaching</v>
      </c>
      <c r="F111">
        <f t="shared" ca="1" si="50"/>
        <v>5</v>
      </c>
      <c r="G111" t="str">
        <f t="shared" ca="1" si="51"/>
        <v>Others</v>
      </c>
      <c r="H111">
        <f t="shared" ca="1" si="52"/>
        <v>0</v>
      </c>
      <c r="I111">
        <f t="shared" ca="1" si="53"/>
        <v>2</v>
      </c>
      <c r="J111">
        <f t="shared" ca="1" si="54"/>
        <v>87093</v>
      </c>
      <c r="K111">
        <f t="shared" ca="1" si="55"/>
        <v>2</v>
      </c>
      <c r="L111" t="str">
        <f t="shared" ca="1" si="56"/>
        <v>Bangalore</v>
      </c>
      <c r="M111">
        <f t="shared" ca="1" si="57"/>
        <v>348372</v>
      </c>
      <c r="N111">
        <f t="shared" ca="1" si="58"/>
        <v>281979.68031847692</v>
      </c>
      <c r="O111">
        <f t="shared" ca="1" si="59"/>
        <v>21798.106443038207</v>
      </c>
      <c r="P111">
        <f t="shared" ca="1" si="60"/>
        <v>97</v>
      </c>
      <c r="Q111">
        <f t="shared" ca="1" si="61"/>
        <v>171707.62851503026</v>
      </c>
      <c r="R111">
        <f t="shared" ca="1" si="62"/>
        <v>19368.599258995277</v>
      </c>
      <c r="S111">
        <f t="shared" ca="1" si="63"/>
        <v>389538.70570203348</v>
      </c>
      <c r="T111">
        <f t="shared" ca="1" si="64"/>
        <v>453784.30883350718</v>
      </c>
      <c r="U111">
        <f t="shared" ca="1" si="65"/>
        <v>-64245.603131473705</v>
      </c>
      <c r="AF111" s="2">
        <f ca="1">IF(Table1[[#This Row],[Gender]]="Women",1,0)</f>
        <v>1</v>
      </c>
      <c r="AG111">
        <f ca="1">IF(Table1[[#This Row],[Gender]]="Men",1,0)</f>
        <v>0</v>
      </c>
      <c r="AI111" s="1"/>
      <c r="AK111" s="2">
        <f ca="1">IF(Table1[[#This Row],[Field of Work]]="IT",1,0)</f>
        <v>0</v>
      </c>
      <c r="AL111">
        <f ca="1">IF(Table1[[#This Row],[Field of Work]]="Agriculture",1,0)</f>
        <v>0</v>
      </c>
      <c r="AM111">
        <f ca="1">IF(Table1[[#This Row],[Field of Work]]="Construction",1,0)</f>
        <v>0</v>
      </c>
      <c r="AN111">
        <f ca="1">IF(Table1[[#This Row],[Field of Work]]="Healthcare",1,0)</f>
        <v>0</v>
      </c>
      <c r="AO111">
        <f ca="1">IF(Table1[[#This Row],[Field of Work]]="General Work",1,0)</f>
        <v>0</v>
      </c>
      <c r="AP111">
        <f ca="1">IF(Table1[[#This Row],[Field of Work]]="Teaching",1,0)</f>
        <v>1</v>
      </c>
      <c r="AV111" s="1"/>
      <c r="AX111" s="2">
        <f ca="1">Table1[[#This Row],[Car Value]]/Table1[[#This Row],[Cars]]</f>
        <v>10899.053221519103</v>
      </c>
      <c r="AY111" s="1"/>
      <c r="AZ111" s="2">
        <f ca="1">IF(Table1[[#This Row],[Value of debts ]]&gt;$BA$3,1,0)</f>
        <v>1</v>
      </c>
      <c r="BA111" s="1"/>
      <c r="BB111" s="1"/>
      <c r="BC111" s="15">
        <f ca="1">Table1[[#This Row],[Mortage Left]]/Table1[[#This Row],[Value of House]]</f>
        <v>0.80942119435108717</v>
      </c>
      <c r="BD111">
        <f t="shared" ca="1" si="44"/>
        <v>0</v>
      </c>
      <c r="BF111" s="1"/>
      <c r="BH111">
        <f ca="1">IF(Table1[[#This Row],[Area]]="Patna",Table1[[#This Row],[Income]],0)</f>
        <v>0</v>
      </c>
      <c r="BI111">
        <f ca="1">IF(Table1[[#This Row],[Area]]="Bangalore",Table1[[#This Row],[Income]],0)</f>
        <v>87093</v>
      </c>
      <c r="BJ111">
        <f ca="1">IF(Table1[[#This Row],[Area]]="Lucknow",Table1[[#This Row],[Income]],0)</f>
        <v>0</v>
      </c>
      <c r="BK111">
        <f ca="1">IF(Table1[[#This Row],[Area]]="Hyderabad",Table1[[#This Row],[Income]],0)</f>
        <v>0</v>
      </c>
      <c r="BL111">
        <f ca="1">IF(Table1[[#This Row],[Area]]="Udaipur",Table1[[#This Row],[Income]],0)</f>
        <v>0</v>
      </c>
      <c r="BM111">
        <f ca="1">IF(Table1[[#This Row],[Area]]="Pune",Table1[[#This Row],[Income]],0)</f>
        <v>0</v>
      </c>
      <c r="BN111">
        <f ca="1">IF(Table1[[#This Row],[Area]]="Kolkata",Table1[[#This Row],[Income]],0)</f>
        <v>0</v>
      </c>
      <c r="BO111">
        <f ca="1">IF(Table1[[#This Row],[Area]]="Ranchi",Table1[[#This Row],[Income]],0)</f>
        <v>0</v>
      </c>
      <c r="BP111">
        <f ca="1">IF(Table1[[#This Row],[Area]]="Dhanbad",Table1[[#This Row],[Income]],0)</f>
        <v>0</v>
      </c>
      <c r="BQ111">
        <f ca="1">IF(Table1[[#This Row],[Area]]="Agra",Table1[[#This Row],[Income]],0)</f>
        <v>0</v>
      </c>
      <c r="BR111">
        <f ca="1">IF(Table1[[#This Row],[Area]]="Mumbai",Table1[[#This Row],[Income]],0)</f>
        <v>0</v>
      </c>
      <c r="BS111">
        <f ca="1">IF(Table1[[#This Row],[Area]]="Srinagar",Table1[[#This Row],[Income]],0)</f>
        <v>0</v>
      </c>
      <c r="BT111">
        <f ca="1">IF(Table1[[#This Row],[Area]]="Delhi",Table1[[#This Row],[Income]],0)</f>
        <v>0</v>
      </c>
      <c r="BU111">
        <f ca="1">IF(Table1[[#This Row],[Area]]="Jaipur",Table1[[#This Row],[Income]],0)</f>
        <v>0</v>
      </c>
      <c r="BW111">
        <f ca="1">IF(Table1[[#This Row],[Field of Work]]="IT",Table1[[#This Row],[Income]],0)</f>
        <v>0</v>
      </c>
      <c r="BX111">
        <f ca="1">IF(Table1[[#This Row],[Field of Work]]="Healthcare",Table1[[#This Row],[Income]],0)</f>
        <v>0</v>
      </c>
      <c r="BY111">
        <f ca="1">IF(Table1[[#This Row],[Field of Work]]="Agriculture",Table1[[#This Row],[Income]],0)</f>
        <v>0</v>
      </c>
      <c r="BZ111">
        <f ca="1">IF(Table1[[#This Row],[Field of Work]]="Teaching",Table1[[#This Row],[Income]],0)</f>
        <v>87093</v>
      </c>
      <c r="CA111">
        <f ca="1">IF(Table1[[#This Row],[Field of Work]]="General Work",Table1[[#This Row],[Income]],0)</f>
        <v>0</v>
      </c>
      <c r="CB111">
        <f ca="1">IF(Table1[[#This Row],[Field of Work]]="Construction",Table1[[#This Row],[Income]],0)</f>
        <v>0</v>
      </c>
      <c r="CD111" s="2">
        <f ca="1">IF(Table1[[#This Row],[Value of debts ]]&gt;Table1[[#This Row],[Income]],1,0)</f>
        <v>1</v>
      </c>
      <c r="CE111" s="1"/>
      <c r="CG111">
        <f ca="1">IF(Table1[[#This Row],[Net worth of person]]&gt;$CH$3,Table1[[#This Row],[Age]],0)</f>
        <v>0</v>
      </c>
    </row>
    <row r="112" spans="1:85" x14ac:dyDescent="0.3">
      <c r="A112">
        <f t="shared" ca="1" si="45"/>
        <v>2</v>
      </c>
      <c r="B112" t="str">
        <f t="shared" ca="1" si="46"/>
        <v>Men</v>
      </c>
      <c r="C112">
        <f t="shared" ca="1" si="47"/>
        <v>22</v>
      </c>
      <c r="D112">
        <f t="shared" ca="1" si="48"/>
        <v>3</v>
      </c>
      <c r="E112" t="str">
        <f t="shared" ca="1" si="49"/>
        <v>Healthcare</v>
      </c>
      <c r="F112">
        <f t="shared" ca="1" si="50"/>
        <v>4</v>
      </c>
      <c r="G112" t="str">
        <f t="shared" ca="1" si="51"/>
        <v>Masters</v>
      </c>
      <c r="H112">
        <f t="shared" ca="1" si="52"/>
        <v>4</v>
      </c>
      <c r="I112">
        <f t="shared" ca="1" si="53"/>
        <v>3</v>
      </c>
      <c r="J112">
        <f t="shared" ca="1" si="54"/>
        <v>35434</v>
      </c>
      <c r="K112">
        <f t="shared" ca="1" si="55"/>
        <v>10</v>
      </c>
      <c r="L112" t="str">
        <f t="shared" ca="1" si="56"/>
        <v>Kolkata</v>
      </c>
      <c r="M112">
        <f t="shared" ca="1" si="57"/>
        <v>177170</v>
      </c>
      <c r="N112">
        <f t="shared" ca="1" si="58"/>
        <v>105953.95947849346</v>
      </c>
      <c r="O112">
        <f t="shared" ca="1" si="59"/>
        <v>70675.048003790493</v>
      </c>
      <c r="P112">
        <f t="shared" ca="1" si="60"/>
        <v>1872</v>
      </c>
      <c r="Q112">
        <f t="shared" ca="1" si="61"/>
        <v>53675.968231483443</v>
      </c>
      <c r="R112">
        <f t="shared" ca="1" si="62"/>
        <v>34119.933739464097</v>
      </c>
      <c r="S112">
        <f t="shared" ca="1" si="63"/>
        <v>281964.98174325458</v>
      </c>
      <c r="T112">
        <f t="shared" ca="1" si="64"/>
        <v>161501.92770997691</v>
      </c>
      <c r="U112">
        <f t="shared" ca="1" si="65"/>
        <v>120463.05403327767</v>
      </c>
      <c r="AF112" s="2">
        <f ca="1">IF(Table1[[#This Row],[Gender]]="Women",1,0)</f>
        <v>0</v>
      </c>
      <c r="AG112">
        <f ca="1">IF(Table1[[#This Row],[Gender]]="Men",1,0)</f>
        <v>1</v>
      </c>
      <c r="AI112" s="1"/>
      <c r="AK112" s="2">
        <f ca="1">IF(Table1[[#This Row],[Field of Work]]="IT",1,0)</f>
        <v>0</v>
      </c>
      <c r="AL112">
        <f ca="1">IF(Table1[[#This Row],[Field of Work]]="Agriculture",1,0)</f>
        <v>0</v>
      </c>
      <c r="AM112">
        <f ca="1">IF(Table1[[#This Row],[Field of Work]]="Construction",1,0)</f>
        <v>0</v>
      </c>
      <c r="AN112">
        <f ca="1">IF(Table1[[#This Row],[Field of Work]]="Healthcare",1,0)</f>
        <v>1</v>
      </c>
      <c r="AO112">
        <f ca="1">IF(Table1[[#This Row],[Field of Work]]="General Work",1,0)</f>
        <v>0</v>
      </c>
      <c r="AP112">
        <f ca="1">IF(Table1[[#This Row],[Field of Work]]="Teaching",1,0)</f>
        <v>0</v>
      </c>
      <c r="AV112" s="1"/>
      <c r="AX112" s="2">
        <f ca="1">Table1[[#This Row],[Car Value]]/Table1[[#This Row],[Cars]]</f>
        <v>23558.349334596831</v>
      </c>
      <c r="AY112" s="1"/>
      <c r="AZ112" s="2">
        <f ca="1">IF(Table1[[#This Row],[Value of debts ]]&gt;$BA$3,1,0)</f>
        <v>1</v>
      </c>
      <c r="BA112" s="1"/>
      <c r="BB112" s="1"/>
      <c r="BC112" s="15">
        <f ca="1">Table1[[#This Row],[Mortage Left]]/Table1[[#This Row],[Value of House]]</f>
        <v>0.5980355561240247</v>
      </c>
      <c r="BD112">
        <f t="shared" ca="1" si="44"/>
        <v>0</v>
      </c>
      <c r="BF112" s="1"/>
      <c r="BH112">
        <f ca="1">IF(Table1[[#This Row],[Area]]="Patna",Table1[[#This Row],[Income]],0)</f>
        <v>0</v>
      </c>
      <c r="BI112">
        <f ca="1">IF(Table1[[#This Row],[Area]]="Bangalore",Table1[[#This Row],[Income]],0)</f>
        <v>0</v>
      </c>
      <c r="BJ112">
        <f ca="1">IF(Table1[[#This Row],[Area]]="Lucknow",Table1[[#This Row],[Income]],0)</f>
        <v>0</v>
      </c>
      <c r="BK112">
        <f ca="1">IF(Table1[[#This Row],[Area]]="Hyderabad",Table1[[#This Row],[Income]],0)</f>
        <v>0</v>
      </c>
      <c r="BL112">
        <f ca="1">IF(Table1[[#This Row],[Area]]="Udaipur",Table1[[#This Row],[Income]],0)</f>
        <v>0</v>
      </c>
      <c r="BM112">
        <f ca="1">IF(Table1[[#This Row],[Area]]="Pune",Table1[[#This Row],[Income]],0)</f>
        <v>0</v>
      </c>
      <c r="BN112">
        <f ca="1">IF(Table1[[#This Row],[Area]]="Kolkata",Table1[[#This Row],[Income]],0)</f>
        <v>35434</v>
      </c>
      <c r="BO112">
        <f ca="1">IF(Table1[[#This Row],[Area]]="Ranchi",Table1[[#This Row],[Income]],0)</f>
        <v>0</v>
      </c>
      <c r="BP112">
        <f ca="1">IF(Table1[[#This Row],[Area]]="Dhanbad",Table1[[#This Row],[Income]],0)</f>
        <v>0</v>
      </c>
      <c r="BQ112">
        <f ca="1">IF(Table1[[#This Row],[Area]]="Agra",Table1[[#This Row],[Income]],0)</f>
        <v>0</v>
      </c>
      <c r="BR112">
        <f ca="1">IF(Table1[[#This Row],[Area]]="Mumbai",Table1[[#This Row],[Income]],0)</f>
        <v>0</v>
      </c>
      <c r="BS112">
        <f ca="1">IF(Table1[[#This Row],[Area]]="Srinagar",Table1[[#This Row],[Income]],0)</f>
        <v>0</v>
      </c>
      <c r="BT112">
        <f ca="1">IF(Table1[[#This Row],[Area]]="Delhi",Table1[[#This Row],[Income]],0)</f>
        <v>0</v>
      </c>
      <c r="BU112">
        <f ca="1">IF(Table1[[#This Row],[Area]]="Jaipur",Table1[[#This Row],[Income]],0)</f>
        <v>0</v>
      </c>
      <c r="BW112">
        <f ca="1">IF(Table1[[#This Row],[Field of Work]]="IT",Table1[[#This Row],[Income]],0)</f>
        <v>0</v>
      </c>
      <c r="BX112">
        <f ca="1">IF(Table1[[#This Row],[Field of Work]]="Healthcare",Table1[[#This Row],[Income]],0)</f>
        <v>35434</v>
      </c>
      <c r="BY112">
        <f ca="1">IF(Table1[[#This Row],[Field of Work]]="Agriculture",Table1[[#This Row],[Income]],0)</f>
        <v>0</v>
      </c>
      <c r="BZ112">
        <f ca="1">IF(Table1[[#This Row],[Field of Work]]="Teaching",Table1[[#This Row],[Income]],0)</f>
        <v>0</v>
      </c>
      <c r="CA112">
        <f ca="1">IF(Table1[[#This Row],[Field of Work]]="General Work",Table1[[#This Row],[Income]],0)</f>
        <v>0</v>
      </c>
      <c r="CB112">
        <f ca="1">IF(Table1[[#This Row],[Field of Work]]="Construction",Table1[[#This Row],[Income]],0)</f>
        <v>0</v>
      </c>
      <c r="CD112" s="2">
        <f ca="1">IF(Table1[[#This Row],[Value of debts ]]&gt;Table1[[#This Row],[Income]],1,0)</f>
        <v>1</v>
      </c>
      <c r="CE112" s="1"/>
      <c r="CG112">
        <f ca="1">IF(Table1[[#This Row],[Net worth of person]]&gt;$CH$3,Table1[[#This Row],[Age]],0)</f>
        <v>22</v>
      </c>
    </row>
    <row r="113" spans="1:85" x14ac:dyDescent="0.3">
      <c r="A113">
        <f t="shared" ca="1" si="45"/>
        <v>1</v>
      </c>
      <c r="B113" t="str">
        <f t="shared" ca="1" si="46"/>
        <v>Women</v>
      </c>
      <c r="C113">
        <f t="shared" ca="1" si="47"/>
        <v>34</v>
      </c>
      <c r="D113">
        <f t="shared" ca="1" si="48"/>
        <v>4</v>
      </c>
      <c r="E113" t="str">
        <f t="shared" ca="1" si="49"/>
        <v>Teaching</v>
      </c>
      <c r="F113">
        <f t="shared" ca="1" si="50"/>
        <v>5</v>
      </c>
      <c r="G113" t="str">
        <f t="shared" ca="1" si="51"/>
        <v>Others</v>
      </c>
      <c r="H113">
        <f t="shared" ca="1" si="52"/>
        <v>0</v>
      </c>
      <c r="I113">
        <f t="shared" ca="1" si="53"/>
        <v>2</v>
      </c>
      <c r="J113">
        <f t="shared" ca="1" si="54"/>
        <v>32518</v>
      </c>
      <c r="K113">
        <f t="shared" ca="1" si="55"/>
        <v>8</v>
      </c>
      <c r="L113" t="str">
        <f t="shared" ca="1" si="56"/>
        <v>Agra</v>
      </c>
      <c r="M113">
        <f t="shared" ca="1" si="57"/>
        <v>162590</v>
      </c>
      <c r="N113">
        <f t="shared" ca="1" si="58"/>
        <v>127130.37659610658</v>
      </c>
      <c r="O113">
        <f t="shared" ca="1" si="59"/>
        <v>47252.050275114751</v>
      </c>
      <c r="P113">
        <f t="shared" ca="1" si="60"/>
        <v>23376</v>
      </c>
      <c r="Q113">
        <f t="shared" ca="1" si="61"/>
        <v>42943.580655843536</v>
      </c>
      <c r="R113">
        <f t="shared" ca="1" si="62"/>
        <v>7843.0681796993558</v>
      </c>
      <c r="S113">
        <f t="shared" ca="1" si="63"/>
        <v>217685.1184548141</v>
      </c>
      <c r="T113">
        <f t="shared" ca="1" si="64"/>
        <v>193449.95725195011</v>
      </c>
      <c r="U113">
        <f t="shared" ca="1" si="65"/>
        <v>24235.161202863994</v>
      </c>
      <c r="AF113" s="2">
        <f ca="1">IF(Table1[[#This Row],[Gender]]="Women",1,0)</f>
        <v>1</v>
      </c>
      <c r="AG113">
        <f ca="1">IF(Table1[[#This Row],[Gender]]="Men",1,0)</f>
        <v>0</v>
      </c>
      <c r="AI113" s="1"/>
      <c r="AK113" s="2">
        <f ca="1">IF(Table1[[#This Row],[Field of Work]]="IT",1,0)</f>
        <v>0</v>
      </c>
      <c r="AL113">
        <f ca="1">IF(Table1[[#This Row],[Field of Work]]="Agriculture",1,0)</f>
        <v>0</v>
      </c>
      <c r="AM113">
        <f ca="1">IF(Table1[[#This Row],[Field of Work]]="Construction",1,0)</f>
        <v>0</v>
      </c>
      <c r="AN113">
        <f ca="1">IF(Table1[[#This Row],[Field of Work]]="Healthcare",1,0)</f>
        <v>0</v>
      </c>
      <c r="AO113">
        <f ca="1">IF(Table1[[#This Row],[Field of Work]]="General Work",1,0)</f>
        <v>0</v>
      </c>
      <c r="AP113">
        <f ca="1">IF(Table1[[#This Row],[Field of Work]]="Teaching",1,0)</f>
        <v>1</v>
      </c>
      <c r="AV113" s="1"/>
      <c r="AX113" s="2">
        <f ca="1">Table1[[#This Row],[Car Value]]/Table1[[#This Row],[Cars]]</f>
        <v>23626.025137557375</v>
      </c>
      <c r="AY113" s="1"/>
      <c r="AZ113" s="2">
        <f ca="1">IF(Table1[[#This Row],[Value of debts ]]&gt;$BA$3,1,0)</f>
        <v>1</v>
      </c>
      <c r="BA113" s="1"/>
      <c r="BB113" s="1"/>
      <c r="BC113" s="15">
        <f ca="1">Table1[[#This Row],[Mortage Left]]/Table1[[#This Row],[Value of House]]</f>
        <v>0.78190772246821194</v>
      </c>
      <c r="BD113">
        <f t="shared" ca="1" si="44"/>
        <v>0</v>
      </c>
      <c r="BF113" s="1"/>
      <c r="BH113">
        <f ca="1">IF(Table1[[#This Row],[Area]]="Patna",Table1[[#This Row],[Income]],0)</f>
        <v>0</v>
      </c>
      <c r="BI113">
        <f ca="1">IF(Table1[[#This Row],[Area]]="Bangalore",Table1[[#This Row],[Income]],0)</f>
        <v>0</v>
      </c>
      <c r="BJ113">
        <f ca="1">IF(Table1[[#This Row],[Area]]="Lucknow",Table1[[#This Row],[Income]],0)</f>
        <v>0</v>
      </c>
      <c r="BK113">
        <f ca="1">IF(Table1[[#This Row],[Area]]="Hyderabad",Table1[[#This Row],[Income]],0)</f>
        <v>0</v>
      </c>
      <c r="BL113">
        <f ca="1">IF(Table1[[#This Row],[Area]]="Udaipur",Table1[[#This Row],[Income]],0)</f>
        <v>0</v>
      </c>
      <c r="BM113">
        <f ca="1">IF(Table1[[#This Row],[Area]]="Pune",Table1[[#This Row],[Income]],0)</f>
        <v>0</v>
      </c>
      <c r="BN113">
        <f ca="1">IF(Table1[[#This Row],[Area]]="Kolkata",Table1[[#This Row],[Income]],0)</f>
        <v>0</v>
      </c>
      <c r="BO113">
        <f ca="1">IF(Table1[[#This Row],[Area]]="Ranchi",Table1[[#This Row],[Income]],0)</f>
        <v>0</v>
      </c>
      <c r="BP113">
        <f ca="1">IF(Table1[[#This Row],[Area]]="Dhanbad",Table1[[#This Row],[Income]],0)</f>
        <v>0</v>
      </c>
      <c r="BQ113">
        <f ca="1">IF(Table1[[#This Row],[Area]]="Agra",Table1[[#This Row],[Income]],0)</f>
        <v>32518</v>
      </c>
      <c r="BR113">
        <f ca="1">IF(Table1[[#This Row],[Area]]="Mumbai",Table1[[#This Row],[Income]],0)</f>
        <v>0</v>
      </c>
      <c r="BS113">
        <f ca="1">IF(Table1[[#This Row],[Area]]="Srinagar",Table1[[#This Row],[Income]],0)</f>
        <v>0</v>
      </c>
      <c r="BT113">
        <f ca="1">IF(Table1[[#This Row],[Area]]="Delhi",Table1[[#This Row],[Income]],0)</f>
        <v>0</v>
      </c>
      <c r="BU113">
        <f ca="1">IF(Table1[[#This Row],[Area]]="Jaipur",Table1[[#This Row],[Income]],0)</f>
        <v>0</v>
      </c>
      <c r="BW113">
        <f ca="1">IF(Table1[[#This Row],[Field of Work]]="IT",Table1[[#This Row],[Income]],0)</f>
        <v>0</v>
      </c>
      <c r="BX113">
        <f ca="1">IF(Table1[[#This Row],[Field of Work]]="Healthcare",Table1[[#This Row],[Income]],0)</f>
        <v>0</v>
      </c>
      <c r="BY113">
        <f ca="1">IF(Table1[[#This Row],[Field of Work]]="Agriculture",Table1[[#This Row],[Income]],0)</f>
        <v>0</v>
      </c>
      <c r="BZ113">
        <f ca="1">IF(Table1[[#This Row],[Field of Work]]="Teaching",Table1[[#This Row],[Income]],0)</f>
        <v>32518</v>
      </c>
      <c r="CA113">
        <f ca="1">IF(Table1[[#This Row],[Field of Work]]="General Work",Table1[[#This Row],[Income]],0)</f>
        <v>0</v>
      </c>
      <c r="CB113">
        <f ca="1">IF(Table1[[#This Row],[Field of Work]]="Construction",Table1[[#This Row],[Income]],0)</f>
        <v>0</v>
      </c>
      <c r="CD113" s="2">
        <f ca="1">IF(Table1[[#This Row],[Value of debts ]]&gt;Table1[[#This Row],[Income]],1,0)</f>
        <v>1</v>
      </c>
      <c r="CE113" s="1"/>
      <c r="CG113">
        <f ca="1">IF(Table1[[#This Row],[Net worth of person]]&gt;$CH$3,Table1[[#This Row],[Age]],0)</f>
        <v>0</v>
      </c>
    </row>
    <row r="114" spans="1:85" x14ac:dyDescent="0.3">
      <c r="A114">
        <f t="shared" ca="1" si="45"/>
        <v>1</v>
      </c>
      <c r="B114" t="str">
        <f t="shared" ca="1" si="46"/>
        <v>Women</v>
      </c>
      <c r="C114">
        <f t="shared" ca="1" si="47"/>
        <v>35</v>
      </c>
      <c r="D114">
        <f t="shared" ca="1" si="48"/>
        <v>4</v>
      </c>
      <c r="E114" t="str">
        <f t="shared" ca="1" si="49"/>
        <v>Teaching</v>
      </c>
      <c r="F114">
        <f t="shared" ca="1" si="50"/>
        <v>1</v>
      </c>
      <c r="G114" t="str">
        <f t="shared" ca="1" si="51"/>
        <v>10th</v>
      </c>
      <c r="H114">
        <f t="shared" ca="1" si="52"/>
        <v>4</v>
      </c>
      <c r="I114">
        <f t="shared" ca="1" si="53"/>
        <v>2</v>
      </c>
      <c r="J114">
        <f t="shared" ca="1" si="54"/>
        <v>67584</v>
      </c>
      <c r="K114">
        <f t="shared" ca="1" si="55"/>
        <v>4</v>
      </c>
      <c r="L114" t="str">
        <f t="shared" ca="1" si="56"/>
        <v>Dhanbad</v>
      </c>
      <c r="M114">
        <f t="shared" ca="1" si="57"/>
        <v>405504</v>
      </c>
      <c r="N114">
        <f t="shared" ca="1" si="58"/>
        <v>150803.6009204445</v>
      </c>
      <c r="O114">
        <f t="shared" ca="1" si="59"/>
        <v>100188.47801588936</v>
      </c>
      <c r="P114">
        <f t="shared" ca="1" si="60"/>
        <v>67250</v>
      </c>
      <c r="Q114">
        <f t="shared" ca="1" si="61"/>
        <v>108976.21641373978</v>
      </c>
      <c r="R114">
        <f t="shared" ca="1" si="62"/>
        <v>56179.405226694631</v>
      </c>
      <c r="S114">
        <f t="shared" ca="1" si="63"/>
        <v>561871.88324258395</v>
      </c>
      <c r="T114">
        <f t="shared" ca="1" si="64"/>
        <v>327029.81733418431</v>
      </c>
      <c r="U114">
        <f t="shared" ca="1" si="65"/>
        <v>234842.06590839964</v>
      </c>
      <c r="AF114" s="2">
        <f ca="1">IF(Table1[[#This Row],[Gender]]="Women",1,0)</f>
        <v>1</v>
      </c>
      <c r="AG114">
        <f ca="1">IF(Table1[[#This Row],[Gender]]="Men",1,0)</f>
        <v>0</v>
      </c>
      <c r="AI114" s="1"/>
      <c r="AK114" s="2">
        <f ca="1">IF(Table1[[#This Row],[Field of Work]]="IT",1,0)</f>
        <v>0</v>
      </c>
      <c r="AL114">
        <f ca="1">IF(Table1[[#This Row],[Field of Work]]="Agriculture",1,0)</f>
        <v>0</v>
      </c>
      <c r="AM114">
        <f ca="1">IF(Table1[[#This Row],[Field of Work]]="Construction",1,0)</f>
        <v>0</v>
      </c>
      <c r="AN114">
        <f ca="1">IF(Table1[[#This Row],[Field of Work]]="Healthcare",1,0)</f>
        <v>0</v>
      </c>
      <c r="AO114">
        <f ca="1">IF(Table1[[#This Row],[Field of Work]]="General Work",1,0)</f>
        <v>0</v>
      </c>
      <c r="AP114">
        <f ca="1">IF(Table1[[#This Row],[Field of Work]]="Teaching",1,0)</f>
        <v>1</v>
      </c>
      <c r="AV114" s="1"/>
      <c r="AX114" s="2">
        <f ca="1">Table1[[#This Row],[Car Value]]/Table1[[#This Row],[Cars]]</f>
        <v>50094.239007944678</v>
      </c>
      <c r="AY114" s="1"/>
      <c r="AZ114" s="2">
        <f ca="1">IF(Table1[[#This Row],[Value of debts ]]&gt;$BA$3,1,0)</f>
        <v>1</v>
      </c>
      <c r="BA114" s="1"/>
      <c r="BB114" s="1"/>
      <c r="BC114" s="15">
        <f ca="1">Table1[[#This Row],[Mortage Left]]/Table1[[#This Row],[Value of House]]</f>
        <v>0.37189177152492825</v>
      </c>
      <c r="BD114">
        <f t="shared" ca="1" si="44"/>
        <v>0</v>
      </c>
      <c r="BF114" s="1"/>
      <c r="BH114">
        <f ca="1">IF(Table1[[#This Row],[Area]]="Patna",Table1[[#This Row],[Income]],0)</f>
        <v>0</v>
      </c>
      <c r="BI114">
        <f ca="1">IF(Table1[[#This Row],[Area]]="Bangalore",Table1[[#This Row],[Income]],0)</f>
        <v>0</v>
      </c>
      <c r="BJ114">
        <f ca="1">IF(Table1[[#This Row],[Area]]="Lucknow",Table1[[#This Row],[Income]],0)</f>
        <v>0</v>
      </c>
      <c r="BK114">
        <f ca="1">IF(Table1[[#This Row],[Area]]="Hyderabad",Table1[[#This Row],[Income]],0)</f>
        <v>0</v>
      </c>
      <c r="BL114">
        <f ca="1">IF(Table1[[#This Row],[Area]]="Udaipur",Table1[[#This Row],[Income]],0)</f>
        <v>0</v>
      </c>
      <c r="BM114">
        <f ca="1">IF(Table1[[#This Row],[Area]]="Pune",Table1[[#This Row],[Income]],0)</f>
        <v>0</v>
      </c>
      <c r="BN114">
        <f ca="1">IF(Table1[[#This Row],[Area]]="Kolkata",Table1[[#This Row],[Income]],0)</f>
        <v>0</v>
      </c>
      <c r="BO114">
        <f ca="1">IF(Table1[[#This Row],[Area]]="Ranchi",Table1[[#This Row],[Income]],0)</f>
        <v>0</v>
      </c>
      <c r="BP114">
        <f ca="1">IF(Table1[[#This Row],[Area]]="Dhanbad",Table1[[#This Row],[Income]],0)</f>
        <v>67584</v>
      </c>
      <c r="BQ114">
        <f ca="1">IF(Table1[[#This Row],[Area]]="Agra",Table1[[#This Row],[Income]],0)</f>
        <v>0</v>
      </c>
      <c r="BR114">
        <f ca="1">IF(Table1[[#This Row],[Area]]="Mumbai",Table1[[#This Row],[Income]],0)</f>
        <v>0</v>
      </c>
      <c r="BS114">
        <f ca="1">IF(Table1[[#This Row],[Area]]="Srinagar",Table1[[#This Row],[Income]],0)</f>
        <v>0</v>
      </c>
      <c r="BT114">
        <f ca="1">IF(Table1[[#This Row],[Area]]="Delhi",Table1[[#This Row],[Income]],0)</f>
        <v>0</v>
      </c>
      <c r="BU114">
        <f ca="1">IF(Table1[[#This Row],[Area]]="Jaipur",Table1[[#This Row],[Income]],0)</f>
        <v>0</v>
      </c>
      <c r="BW114">
        <f ca="1">IF(Table1[[#This Row],[Field of Work]]="IT",Table1[[#This Row],[Income]],0)</f>
        <v>0</v>
      </c>
      <c r="BX114">
        <f ca="1">IF(Table1[[#This Row],[Field of Work]]="Healthcare",Table1[[#This Row],[Income]],0)</f>
        <v>0</v>
      </c>
      <c r="BY114">
        <f ca="1">IF(Table1[[#This Row],[Field of Work]]="Agriculture",Table1[[#This Row],[Income]],0)</f>
        <v>0</v>
      </c>
      <c r="BZ114">
        <f ca="1">IF(Table1[[#This Row],[Field of Work]]="Teaching",Table1[[#This Row],[Income]],0)</f>
        <v>67584</v>
      </c>
      <c r="CA114">
        <f ca="1">IF(Table1[[#This Row],[Field of Work]]="General Work",Table1[[#This Row],[Income]],0)</f>
        <v>0</v>
      </c>
      <c r="CB114">
        <f ca="1">IF(Table1[[#This Row],[Field of Work]]="Construction",Table1[[#This Row],[Income]],0)</f>
        <v>0</v>
      </c>
      <c r="CD114" s="2">
        <f ca="1">IF(Table1[[#This Row],[Value of debts ]]&gt;Table1[[#This Row],[Income]],1,0)</f>
        <v>1</v>
      </c>
      <c r="CE114" s="1"/>
      <c r="CG114">
        <f ca="1">IF(Table1[[#This Row],[Net worth of person]]&gt;$CH$3,Table1[[#This Row],[Age]],0)</f>
        <v>35</v>
      </c>
    </row>
    <row r="115" spans="1:85" x14ac:dyDescent="0.3">
      <c r="A115">
        <f t="shared" ca="1" si="45"/>
        <v>2</v>
      </c>
      <c r="B115" t="str">
        <f t="shared" ca="1" si="46"/>
        <v>Men</v>
      </c>
      <c r="C115">
        <f t="shared" ca="1" si="47"/>
        <v>37</v>
      </c>
      <c r="D115">
        <f t="shared" ca="1" si="48"/>
        <v>5</v>
      </c>
      <c r="E115" t="str">
        <f t="shared" ca="1" si="49"/>
        <v>Agriculture</v>
      </c>
      <c r="F115">
        <f t="shared" ca="1" si="50"/>
        <v>4</v>
      </c>
      <c r="G115" t="str">
        <f t="shared" ca="1" si="51"/>
        <v>Masters</v>
      </c>
      <c r="H115">
        <f t="shared" ca="1" si="52"/>
        <v>0</v>
      </c>
      <c r="I115">
        <f t="shared" ca="1" si="53"/>
        <v>1</v>
      </c>
      <c r="J115">
        <f t="shared" ca="1" si="54"/>
        <v>66998</v>
      </c>
      <c r="K115">
        <f t="shared" ca="1" si="55"/>
        <v>6</v>
      </c>
      <c r="L115" t="str">
        <f t="shared" ca="1" si="56"/>
        <v>Ranchi</v>
      </c>
      <c r="M115">
        <f t="shared" ca="1" si="57"/>
        <v>267992</v>
      </c>
      <c r="N115">
        <f t="shared" ca="1" si="58"/>
        <v>5115.0120265590876</v>
      </c>
      <c r="O115">
        <f t="shared" ca="1" si="59"/>
        <v>39965.589622572996</v>
      </c>
      <c r="P115">
        <f t="shared" ca="1" si="60"/>
        <v>6316</v>
      </c>
      <c r="Q115">
        <f t="shared" ca="1" si="61"/>
        <v>22924.27816824575</v>
      </c>
      <c r="R115">
        <f t="shared" ca="1" si="62"/>
        <v>79381.601255421905</v>
      </c>
      <c r="S115">
        <f t="shared" ca="1" si="63"/>
        <v>387339.19087799487</v>
      </c>
      <c r="T115">
        <f t="shared" ca="1" si="64"/>
        <v>34355.290194804838</v>
      </c>
      <c r="U115">
        <f t="shared" ca="1" si="65"/>
        <v>352983.90068319003</v>
      </c>
      <c r="AF115" s="2">
        <f ca="1">IF(Table1[[#This Row],[Gender]]="Women",1,0)</f>
        <v>0</v>
      </c>
      <c r="AG115">
        <f ca="1">IF(Table1[[#This Row],[Gender]]="Men",1,0)</f>
        <v>1</v>
      </c>
      <c r="AI115" s="1"/>
      <c r="AK115" s="2">
        <f ca="1">IF(Table1[[#This Row],[Field of Work]]="IT",1,0)</f>
        <v>0</v>
      </c>
      <c r="AL115">
        <f ca="1">IF(Table1[[#This Row],[Field of Work]]="Agriculture",1,0)</f>
        <v>1</v>
      </c>
      <c r="AM115">
        <f ca="1">IF(Table1[[#This Row],[Field of Work]]="Construction",1,0)</f>
        <v>0</v>
      </c>
      <c r="AN115">
        <f ca="1">IF(Table1[[#This Row],[Field of Work]]="Healthcare",1,0)</f>
        <v>0</v>
      </c>
      <c r="AO115">
        <f ca="1">IF(Table1[[#This Row],[Field of Work]]="General Work",1,0)</f>
        <v>0</v>
      </c>
      <c r="AP115">
        <f ca="1">IF(Table1[[#This Row],[Field of Work]]="Teaching",1,0)</f>
        <v>0</v>
      </c>
      <c r="AV115" s="1"/>
      <c r="AX115" s="2">
        <f ca="1">Table1[[#This Row],[Car Value]]/Table1[[#This Row],[Cars]]</f>
        <v>39965.589622572996</v>
      </c>
      <c r="AY115" s="1"/>
      <c r="AZ115" s="2">
        <f ca="1">IF(Table1[[#This Row],[Value of debts ]]&gt;$BA$3,1,0)</f>
        <v>0</v>
      </c>
      <c r="BA115" s="1"/>
      <c r="BB115" s="1"/>
      <c r="BC115" s="15">
        <f ca="1">Table1[[#This Row],[Mortage Left]]/Table1[[#This Row],[Value of House]]</f>
        <v>1.9086435515086597E-2</v>
      </c>
      <c r="BD115">
        <f t="shared" ca="1" si="44"/>
        <v>1</v>
      </c>
      <c r="BF115" s="1"/>
      <c r="BH115">
        <f ca="1">IF(Table1[[#This Row],[Area]]="Patna",Table1[[#This Row],[Income]],0)</f>
        <v>0</v>
      </c>
      <c r="BI115">
        <f ca="1">IF(Table1[[#This Row],[Area]]="Bangalore",Table1[[#This Row],[Income]],0)</f>
        <v>0</v>
      </c>
      <c r="BJ115">
        <f ca="1">IF(Table1[[#This Row],[Area]]="Lucknow",Table1[[#This Row],[Income]],0)</f>
        <v>0</v>
      </c>
      <c r="BK115">
        <f ca="1">IF(Table1[[#This Row],[Area]]="Hyderabad",Table1[[#This Row],[Income]],0)</f>
        <v>0</v>
      </c>
      <c r="BL115">
        <f ca="1">IF(Table1[[#This Row],[Area]]="Udaipur",Table1[[#This Row],[Income]],0)</f>
        <v>0</v>
      </c>
      <c r="BM115">
        <f ca="1">IF(Table1[[#This Row],[Area]]="Pune",Table1[[#This Row],[Income]],0)</f>
        <v>0</v>
      </c>
      <c r="BN115">
        <f ca="1">IF(Table1[[#This Row],[Area]]="Kolkata",Table1[[#This Row],[Income]],0)</f>
        <v>0</v>
      </c>
      <c r="BO115">
        <f ca="1">IF(Table1[[#This Row],[Area]]="Ranchi",Table1[[#This Row],[Income]],0)</f>
        <v>66998</v>
      </c>
      <c r="BP115">
        <f ca="1">IF(Table1[[#This Row],[Area]]="Dhanbad",Table1[[#This Row],[Income]],0)</f>
        <v>0</v>
      </c>
      <c r="BQ115">
        <f ca="1">IF(Table1[[#This Row],[Area]]="Agra",Table1[[#This Row],[Income]],0)</f>
        <v>0</v>
      </c>
      <c r="BR115">
        <f ca="1">IF(Table1[[#This Row],[Area]]="Mumbai",Table1[[#This Row],[Income]],0)</f>
        <v>0</v>
      </c>
      <c r="BS115">
        <f ca="1">IF(Table1[[#This Row],[Area]]="Srinagar",Table1[[#This Row],[Income]],0)</f>
        <v>0</v>
      </c>
      <c r="BT115">
        <f ca="1">IF(Table1[[#This Row],[Area]]="Delhi",Table1[[#This Row],[Income]],0)</f>
        <v>0</v>
      </c>
      <c r="BU115">
        <f ca="1">IF(Table1[[#This Row],[Area]]="Jaipur",Table1[[#This Row],[Income]],0)</f>
        <v>0</v>
      </c>
      <c r="BW115">
        <f ca="1">IF(Table1[[#This Row],[Field of Work]]="IT",Table1[[#This Row],[Income]],0)</f>
        <v>0</v>
      </c>
      <c r="BX115">
        <f ca="1">IF(Table1[[#This Row],[Field of Work]]="Healthcare",Table1[[#This Row],[Income]],0)</f>
        <v>0</v>
      </c>
      <c r="BY115">
        <f ca="1">IF(Table1[[#This Row],[Field of Work]]="Agriculture",Table1[[#This Row],[Income]],0)</f>
        <v>66998</v>
      </c>
      <c r="BZ115">
        <f ca="1">IF(Table1[[#This Row],[Field of Work]]="Teaching",Table1[[#This Row],[Income]],0)</f>
        <v>0</v>
      </c>
      <c r="CA115">
        <f ca="1">IF(Table1[[#This Row],[Field of Work]]="General Work",Table1[[#This Row],[Income]],0)</f>
        <v>0</v>
      </c>
      <c r="CB115">
        <f ca="1">IF(Table1[[#This Row],[Field of Work]]="Construction",Table1[[#This Row],[Income]],0)</f>
        <v>0</v>
      </c>
      <c r="CD115" s="2">
        <f ca="1">IF(Table1[[#This Row],[Value of debts ]]&gt;Table1[[#This Row],[Income]],1,0)</f>
        <v>0</v>
      </c>
      <c r="CE115" s="1"/>
      <c r="CG115">
        <f ca="1">IF(Table1[[#This Row],[Net worth of person]]&gt;$CH$3,Table1[[#This Row],[Age]],0)</f>
        <v>37</v>
      </c>
    </row>
    <row r="116" spans="1:85" x14ac:dyDescent="0.3">
      <c r="A116">
        <f t="shared" ca="1" si="45"/>
        <v>2</v>
      </c>
      <c r="B116" t="str">
        <f t="shared" ca="1" si="46"/>
        <v>Men</v>
      </c>
      <c r="C116">
        <f t="shared" ca="1" si="47"/>
        <v>35</v>
      </c>
      <c r="D116">
        <f t="shared" ca="1" si="48"/>
        <v>5</v>
      </c>
      <c r="E116" t="str">
        <f t="shared" ca="1" si="49"/>
        <v>Agriculture</v>
      </c>
      <c r="F116">
        <f t="shared" ca="1" si="50"/>
        <v>5</v>
      </c>
      <c r="G116" t="str">
        <f t="shared" ca="1" si="51"/>
        <v>Others</v>
      </c>
      <c r="H116">
        <f t="shared" ca="1" si="52"/>
        <v>1</v>
      </c>
      <c r="I116">
        <f t="shared" ca="1" si="53"/>
        <v>3</v>
      </c>
      <c r="J116">
        <f t="shared" ca="1" si="54"/>
        <v>77137</v>
      </c>
      <c r="K116">
        <f t="shared" ca="1" si="55"/>
        <v>5</v>
      </c>
      <c r="L116" t="str">
        <f t="shared" ca="1" si="56"/>
        <v>Udaipur</v>
      </c>
      <c r="M116">
        <f t="shared" ca="1" si="57"/>
        <v>385685</v>
      </c>
      <c r="N116">
        <f t="shared" ca="1" si="58"/>
        <v>245290.03077052173</v>
      </c>
      <c r="O116">
        <f t="shared" ca="1" si="59"/>
        <v>182821.49512292244</v>
      </c>
      <c r="P116">
        <f t="shared" ca="1" si="60"/>
        <v>121141</v>
      </c>
      <c r="Q116">
        <f t="shared" ca="1" si="61"/>
        <v>6360.2675638997616</v>
      </c>
      <c r="R116">
        <f t="shared" ca="1" si="62"/>
        <v>21651.639540269254</v>
      </c>
      <c r="S116">
        <f t="shared" ca="1" si="63"/>
        <v>590158.13466319174</v>
      </c>
      <c r="T116">
        <f t="shared" ca="1" si="64"/>
        <v>372791.29833442147</v>
      </c>
      <c r="U116">
        <f t="shared" ca="1" si="65"/>
        <v>217366.83632877027</v>
      </c>
      <c r="AF116" s="2">
        <f ca="1">IF(Table1[[#This Row],[Gender]]="Women",1,0)</f>
        <v>0</v>
      </c>
      <c r="AG116">
        <f ca="1">IF(Table1[[#This Row],[Gender]]="Men",1,0)</f>
        <v>1</v>
      </c>
      <c r="AI116" s="1"/>
      <c r="AK116" s="2">
        <f ca="1">IF(Table1[[#This Row],[Field of Work]]="IT",1,0)</f>
        <v>0</v>
      </c>
      <c r="AL116">
        <f ca="1">IF(Table1[[#This Row],[Field of Work]]="Agriculture",1,0)</f>
        <v>1</v>
      </c>
      <c r="AM116">
        <f ca="1">IF(Table1[[#This Row],[Field of Work]]="Construction",1,0)</f>
        <v>0</v>
      </c>
      <c r="AN116">
        <f ca="1">IF(Table1[[#This Row],[Field of Work]]="Healthcare",1,0)</f>
        <v>0</v>
      </c>
      <c r="AO116">
        <f ca="1">IF(Table1[[#This Row],[Field of Work]]="General Work",1,0)</f>
        <v>0</v>
      </c>
      <c r="AP116">
        <f ca="1">IF(Table1[[#This Row],[Field of Work]]="Teaching",1,0)</f>
        <v>0</v>
      </c>
      <c r="AV116" s="1"/>
      <c r="AX116" s="2">
        <f ca="1">Table1[[#This Row],[Car Value]]/Table1[[#This Row],[Cars]]</f>
        <v>60940.498374307477</v>
      </c>
      <c r="AY116" s="1"/>
      <c r="AZ116" s="2">
        <f ca="1">IF(Table1[[#This Row],[Value of debts ]]&gt;$BA$3,1,0)</f>
        <v>1</v>
      </c>
      <c r="BA116" s="1"/>
      <c r="BB116" s="1"/>
      <c r="BC116" s="15">
        <f ca="1">Table1[[#This Row],[Mortage Left]]/Table1[[#This Row],[Value of House]]</f>
        <v>0.63598540459318287</v>
      </c>
      <c r="BD116">
        <f t="shared" ca="1" si="44"/>
        <v>0</v>
      </c>
      <c r="BF116" s="1"/>
      <c r="BH116">
        <f ca="1">IF(Table1[[#This Row],[Area]]="Patna",Table1[[#This Row],[Income]],0)</f>
        <v>0</v>
      </c>
      <c r="BI116">
        <f ca="1">IF(Table1[[#This Row],[Area]]="Bangalore",Table1[[#This Row],[Income]],0)</f>
        <v>0</v>
      </c>
      <c r="BJ116">
        <f ca="1">IF(Table1[[#This Row],[Area]]="Lucknow",Table1[[#This Row],[Income]],0)</f>
        <v>0</v>
      </c>
      <c r="BK116">
        <f ca="1">IF(Table1[[#This Row],[Area]]="Hyderabad",Table1[[#This Row],[Income]],0)</f>
        <v>0</v>
      </c>
      <c r="BL116">
        <f ca="1">IF(Table1[[#This Row],[Area]]="Udaipur",Table1[[#This Row],[Income]],0)</f>
        <v>77137</v>
      </c>
      <c r="BM116">
        <f ca="1">IF(Table1[[#This Row],[Area]]="Pune",Table1[[#This Row],[Income]],0)</f>
        <v>0</v>
      </c>
      <c r="BN116">
        <f ca="1">IF(Table1[[#This Row],[Area]]="Kolkata",Table1[[#This Row],[Income]],0)</f>
        <v>0</v>
      </c>
      <c r="BO116">
        <f ca="1">IF(Table1[[#This Row],[Area]]="Ranchi",Table1[[#This Row],[Income]],0)</f>
        <v>0</v>
      </c>
      <c r="BP116">
        <f ca="1">IF(Table1[[#This Row],[Area]]="Dhanbad",Table1[[#This Row],[Income]],0)</f>
        <v>0</v>
      </c>
      <c r="BQ116">
        <f ca="1">IF(Table1[[#This Row],[Area]]="Agra",Table1[[#This Row],[Income]],0)</f>
        <v>0</v>
      </c>
      <c r="BR116">
        <f ca="1">IF(Table1[[#This Row],[Area]]="Mumbai",Table1[[#This Row],[Income]],0)</f>
        <v>0</v>
      </c>
      <c r="BS116">
        <f ca="1">IF(Table1[[#This Row],[Area]]="Srinagar",Table1[[#This Row],[Income]],0)</f>
        <v>0</v>
      </c>
      <c r="BT116">
        <f ca="1">IF(Table1[[#This Row],[Area]]="Delhi",Table1[[#This Row],[Income]],0)</f>
        <v>0</v>
      </c>
      <c r="BU116">
        <f ca="1">IF(Table1[[#This Row],[Area]]="Jaipur",Table1[[#This Row],[Income]],0)</f>
        <v>0</v>
      </c>
      <c r="BW116">
        <f ca="1">IF(Table1[[#This Row],[Field of Work]]="IT",Table1[[#This Row],[Income]],0)</f>
        <v>0</v>
      </c>
      <c r="BX116">
        <f ca="1">IF(Table1[[#This Row],[Field of Work]]="Healthcare",Table1[[#This Row],[Income]],0)</f>
        <v>0</v>
      </c>
      <c r="BY116">
        <f ca="1">IF(Table1[[#This Row],[Field of Work]]="Agriculture",Table1[[#This Row],[Income]],0)</f>
        <v>77137</v>
      </c>
      <c r="BZ116">
        <f ca="1">IF(Table1[[#This Row],[Field of Work]]="Teaching",Table1[[#This Row],[Income]],0)</f>
        <v>0</v>
      </c>
      <c r="CA116">
        <f ca="1">IF(Table1[[#This Row],[Field of Work]]="General Work",Table1[[#This Row],[Income]],0)</f>
        <v>0</v>
      </c>
      <c r="CB116">
        <f ca="1">IF(Table1[[#This Row],[Field of Work]]="Construction",Table1[[#This Row],[Income]],0)</f>
        <v>0</v>
      </c>
      <c r="CD116" s="2">
        <f ca="1">IF(Table1[[#This Row],[Value of debts ]]&gt;Table1[[#This Row],[Income]],1,0)</f>
        <v>1</v>
      </c>
      <c r="CE116" s="1"/>
      <c r="CG116">
        <f ca="1">IF(Table1[[#This Row],[Net worth of person]]&gt;$CH$3,Table1[[#This Row],[Age]],0)</f>
        <v>35</v>
      </c>
    </row>
    <row r="117" spans="1:85" x14ac:dyDescent="0.3">
      <c r="A117">
        <f t="shared" ca="1" si="45"/>
        <v>2</v>
      </c>
      <c r="B117" t="str">
        <f t="shared" ca="1" si="46"/>
        <v>Men</v>
      </c>
      <c r="C117">
        <f t="shared" ca="1" si="47"/>
        <v>37</v>
      </c>
      <c r="D117">
        <f t="shared" ca="1" si="48"/>
        <v>3</v>
      </c>
      <c r="E117" t="str">
        <f t="shared" ca="1" si="49"/>
        <v>Healthcare</v>
      </c>
      <c r="F117">
        <f t="shared" ca="1" si="50"/>
        <v>2</v>
      </c>
      <c r="G117" t="str">
        <f t="shared" ca="1" si="51"/>
        <v>12th</v>
      </c>
      <c r="H117">
        <f t="shared" ca="1" si="52"/>
        <v>2</v>
      </c>
      <c r="I117">
        <f t="shared" ca="1" si="53"/>
        <v>3</v>
      </c>
      <c r="J117">
        <f t="shared" ca="1" si="54"/>
        <v>74107</v>
      </c>
      <c r="K117">
        <f t="shared" ca="1" si="55"/>
        <v>1</v>
      </c>
      <c r="L117" t="str">
        <f t="shared" ca="1" si="56"/>
        <v>Patna</v>
      </c>
      <c r="M117">
        <f t="shared" ca="1" si="57"/>
        <v>222321</v>
      </c>
      <c r="N117">
        <f t="shared" ca="1" si="58"/>
        <v>35721.894191210209</v>
      </c>
      <c r="O117">
        <f t="shared" ca="1" si="59"/>
        <v>162101.26305211987</v>
      </c>
      <c r="P117">
        <f t="shared" ca="1" si="60"/>
        <v>135504</v>
      </c>
      <c r="Q117">
        <f t="shared" ca="1" si="61"/>
        <v>49015.398731096502</v>
      </c>
      <c r="R117">
        <f t="shared" ca="1" si="62"/>
        <v>35234.874781164632</v>
      </c>
      <c r="S117">
        <f t="shared" ca="1" si="63"/>
        <v>419657.13783328451</v>
      </c>
      <c r="T117">
        <f t="shared" ca="1" si="64"/>
        <v>220241.29292230672</v>
      </c>
      <c r="U117">
        <f t="shared" ca="1" si="65"/>
        <v>199415.84491097779</v>
      </c>
      <c r="AF117" s="2">
        <f ca="1">IF(Table1[[#This Row],[Gender]]="Women",1,0)</f>
        <v>0</v>
      </c>
      <c r="AG117">
        <f ca="1">IF(Table1[[#This Row],[Gender]]="Men",1,0)</f>
        <v>1</v>
      </c>
      <c r="AI117" s="1"/>
      <c r="AK117" s="2">
        <f ca="1">IF(Table1[[#This Row],[Field of Work]]="IT",1,0)</f>
        <v>0</v>
      </c>
      <c r="AL117">
        <f ca="1">IF(Table1[[#This Row],[Field of Work]]="Agriculture",1,0)</f>
        <v>0</v>
      </c>
      <c r="AM117">
        <f ca="1">IF(Table1[[#This Row],[Field of Work]]="Construction",1,0)</f>
        <v>0</v>
      </c>
      <c r="AN117">
        <f ca="1">IF(Table1[[#This Row],[Field of Work]]="Healthcare",1,0)</f>
        <v>1</v>
      </c>
      <c r="AO117">
        <f ca="1">IF(Table1[[#This Row],[Field of Work]]="General Work",1,0)</f>
        <v>0</v>
      </c>
      <c r="AP117">
        <f ca="1">IF(Table1[[#This Row],[Field of Work]]="Teaching",1,0)</f>
        <v>0</v>
      </c>
      <c r="AV117" s="1"/>
      <c r="AX117" s="2">
        <f ca="1">Table1[[#This Row],[Car Value]]/Table1[[#This Row],[Cars]]</f>
        <v>54033.754350706622</v>
      </c>
      <c r="AY117" s="1"/>
      <c r="AZ117" s="2">
        <f ca="1">IF(Table1[[#This Row],[Value of debts ]]&gt;$BA$3,1,0)</f>
        <v>1</v>
      </c>
      <c r="BA117" s="1"/>
      <c r="BB117" s="1"/>
      <c r="BC117" s="15">
        <f ca="1">Table1[[#This Row],[Mortage Left]]/Table1[[#This Row],[Value of House]]</f>
        <v>0.16067710288821213</v>
      </c>
      <c r="BD117">
        <f t="shared" ca="1" si="44"/>
        <v>1</v>
      </c>
      <c r="BF117" s="1"/>
      <c r="BH117">
        <f ca="1">IF(Table1[[#This Row],[Area]]="Patna",Table1[[#This Row],[Income]],0)</f>
        <v>74107</v>
      </c>
      <c r="BI117">
        <f ca="1">IF(Table1[[#This Row],[Area]]="Bangalore",Table1[[#This Row],[Income]],0)</f>
        <v>0</v>
      </c>
      <c r="BJ117">
        <f ca="1">IF(Table1[[#This Row],[Area]]="Lucknow",Table1[[#This Row],[Income]],0)</f>
        <v>0</v>
      </c>
      <c r="BK117">
        <f ca="1">IF(Table1[[#This Row],[Area]]="Hyderabad",Table1[[#This Row],[Income]],0)</f>
        <v>0</v>
      </c>
      <c r="BL117">
        <f ca="1">IF(Table1[[#This Row],[Area]]="Udaipur",Table1[[#This Row],[Income]],0)</f>
        <v>0</v>
      </c>
      <c r="BM117">
        <f ca="1">IF(Table1[[#This Row],[Area]]="Pune",Table1[[#This Row],[Income]],0)</f>
        <v>0</v>
      </c>
      <c r="BN117">
        <f ca="1">IF(Table1[[#This Row],[Area]]="Kolkata",Table1[[#This Row],[Income]],0)</f>
        <v>0</v>
      </c>
      <c r="BO117">
        <f ca="1">IF(Table1[[#This Row],[Area]]="Ranchi",Table1[[#This Row],[Income]],0)</f>
        <v>0</v>
      </c>
      <c r="BP117">
        <f ca="1">IF(Table1[[#This Row],[Area]]="Dhanbad",Table1[[#This Row],[Income]],0)</f>
        <v>0</v>
      </c>
      <c r="BQ117">
        <f ca="1">IF(Table1[[#This Row],[Area]]="Agra",Table1[[#This Row],[Income]],0)</f>
        <v>0</v>
      </c>
      <c r="BR117">
        <f ca="1">IF(Table1[[#This Row],[Area]]="Mumbai",Table1[[#This Row],[Income]],0)</f>
        <v>0</v>
      </c>
      <c r="BS117">
        <f ca="1">IF(Table1[[#This Row],[Area]]="Srinagar",Table1[[#This Row],[Income]],0)</f>
        <v>0</v>
      </c>
      <c r="BT117">
        <f ca="1">IF(Table1[[#This Row],[Area]]="Delhi",Table1[[#This Row],[Income]],0)</f>
        <v>0</v>
      </c>
      <c r="BU117">
        <f ca="1">IF(Table1[[#This Row],[Area]]="Jaipur",Table1[[#This Row],[Income]],0)</f>
        <v>0</v>
      </c>
      <c r="BW117">
        <f ca="1">IF(Table1[[#This Row],[Field of Work]]="IT",Table1[[#This Row],[Income]],0)</f>
        <v>0</v>
      </c>
      <c r="BX117">
        <f ca="1">IF(Table1[[#This Row],[Field of Work]]="Healthcare",Table1[[#This Row],[Income]],0)</f>
        <v>74107</v>
      </c>
      <c r="BY117">
        <f ca="1">IF(Table1[[#This Row],[Field of Work]]="Agriculture",Table1[[#This Row],[Income]],0)</f>
        <v>0</v>
      </c>
      <c r="BZ117">
        <f ca="1">IF(Table1[[#This Row],[Field of Work]]="Teaching",Table1[[#This Row],[Income]],0)</f>
        <v>0</v>
      </c>
      <c r="CA117">
        <f ca="1">IF(Table1[[#This Row],[Field of Work]]="General Work",Table1[[#This Row],[Income]],0)</f>
        <v>0</v>
      </c>
      <c r="CB117">
        <f ca="1">IF(Table1[[#This Row],[Field of Work]]="Construction",Table1[[#This Row],[Income]],0)</f>
        <v>0</v>
      </c>
      <c r="CD117" s="2">
        <f ca="1">IF(Table1[[#This Row],[Value of debts ]]&gt;Table1[[#This Row],[Income]],1,0)</f>
        <v>1</v>
      </c>
      <c r="CE117" s="1"/>
      <c r="CG117">
        <f ca="1">IF(Table1[[#This Row],[Net worth of person]]&gt;$CH$3,Table1[[#This Row],[Age]],0)</f>
        <v>37</v>
      </c>
    </row>
    <row r="118" spans="1:85" x14ac:dyDescent="0.3">
      <c r="A118">
        <f t="shared" ca="1" si="45"/>
        <v>1</v>
      </c>
      <c r="B118" t="str">
        <f t="shared" ca="1" si="46"/>
        <v>Women</v>
      </c>
      <c r="C118">
        <f t="shared" ca="1" si="47"/>
        <v>26</v>
      </c>
      <c r="D118">
        <f t="shared" ca="1" si="48"/>
        <v>1</v>
      </c>
      <c r="E118" t="str">
        <f t="shared" ca="1" si="49"/>
        <v>IT</v>
      </c>
      <c r="F118">
        <f t="shared" ca="1" si="50"/>
        <v>3</v>
      </c>
      <c r="G118" t="str">
        <f t="shared" ca="1" si="51"/>
        <v>Bachelors</v>
      </c>
      <c r="H118">
        <f t="shared" ca="1" si="52"/>
        <v>3</v>
      </c>
      <c r="I118">
        <f t="shared" ca="1" si="53"/>
        <v>1</v>
      </c>
      <c r="J118">
        <f t="shared" ca="1" si="54"/>
        <v>27192</v>
      </c>
      <c r="K118">
        <f t="shared" ca="1" si="55"/>
        <v>8</v>
      </c>
      <c r="L118" t="str">
        <f t="shared" ca="1" si="56"/>
        <v>Agra</v>
      </c>
      <c r="M118">
        <f t="shared" ca="1" si="57"/>
        <v>163152</v>
      </c>
      <c r="N118">
        <f t="shared" ca="1" si="58"/>
        <v>16104.230495991706</v>
      </c>
      <c r="O118">
        <f t="shared" ca="1" si="59"/>
        <v>22778.906384804293</v>
      </c>
      <c r="P118">
        <f t="shared" ca="1" si="60"/>
        <v>18363</v>
      </c>
      <c r="Q118">
        <f t="shared" ca="1" si="61"/>
        <v>48728.833350648158</v>
      </c>
      <c r="R118">
        <f t="shared" ca="1" si="62"/>
        <v>5129.5453009189332</v>
      </c>
      <c r="S118">
        <f t="shared" ca="1" si="63"/>
        <v>191060.45168572321</v>
      </c>
      <c r="T118">
        <f t="shared" ca="1" si="64"/>
        <v>83196.063846639867</v>
      </c>
      <c r="U118">
        <f t="shared" ca="1" si="65"/>
        <v>107864.38783908334</v>
      </c>
      <c r="AF118" s="2">
        <f ca="1">IF(Table1[[#This Row],[Gender]]="Women",1,0)</f>
        <v>1</v>
      </c>
      <c r="AG118">
        <f ca="1">IF(Table1[[#This Row],[Gender]]="Men",1,0)</f>
        <v>0</v>
      </c>
      <c r="AI118" s="1"/>
      <c r="AK118" s="2">
        <f ca="1">IF(Table1[[#This Row],[Field of Work]]="IT",1,0)</f>
        <v>1</v>
      </c>
      <c r="AL118">
        <f ca="1">IF(Table1[[#This Row],[Field of Work]]="Agriculture",1,0)</f>
        <v>0</v>
      </c>
      <c r="AM118">
        <f ca="1">IF(Table1[[#This Row],[Field of Work]]="Construction",1,0)</f>
        <v>0</v>
      </c>
      <c r="AN118">
        <f ca="1">IF(Table1[[#This Row],[Field of Work]]="Healthcare",1,0)</f>
        <v>0</v>
      </c>
      <c r="AO118">
        <f ca="1">IF(Table1[[#This Row],[Field of Work]]="General Work",1,0)</f>
        <v>0</v>
      </c>
      <c r="AP118">
        <f ca="1">IF(Table1[[#This Row],[Field of Work]]="Teaching",1,0)</f>
        <v>0</v>
      </c>
      <c r="AV118" s="1"/>
      <c r="AX118" s="2">
        <f ca="1">Table1[[#This Row],[Car Value]]/Table1[[#This Row],[Cars]]</f>
        <v>22778.906384804293</v>
      </c>
      <c r="AY118" s="1"/>
      <c r="AZ118" s="2">
        <f ca="1">IF(Table1[[#This Row],[Value of debts ]]&gt;$BA$3,1,0)</f>
        <v>1</v>
      </c>
      <c r="BA118" s="1"/>
      <c r="BB118" s="1"/>
      <c r="BC118" s="15">
        <f ca="1">Table1[[#This Row],[Mortage Left]]/Table1[[#This Row],[Value of House]]</f>
        <v>9.8706914386533451E-2</v>
      </c>
      <c r="BD118">
        <f t="shared" ca="1" si="44"/>
        <v>1</v>
      </c>
      <c r="BF118" s="1"/>
      <c r="BH118">
        <f ca="1">IF(Table1[[#This Row],[Area]]="Patna",Table1[[#This Row],[Income]],0)</f>
        <v>0</v>
      </c>
      <c r="BI118">
        <f ca="1">IF(Table1[[#This Row],[Area]]="Bangalore",Table1[[#This Row],[Income]],0)</f>
        <v>0</v>
      </c>
      <c r="BJ118">
        <f ca="1">IF(Table1[[#This Row],[Area]]="Lucknow",Table1[[#This Row],[Income]],0)</f>
        <v>0</v>
      </c>
      <c r="BK118">
        <f ca="1">IF(Table1[[#This Row],[Area]]="Hyderabad",Table1[[#This Row],[Income]],0)</f>
        <v>0</v>
      </c>
      <c r="BL118">
        <f ca="1">IF(Table1[[#This Row],[Area]]="Udaipur",Table1[[#This Row],[Income]],0)</f>
        <v>0</v>
      </c>
      <c r="BM118">
        <f ca="1">IF(Table1[[#This Row],[Area]]="Pune",Table1[[#This Row],[Income]],0)</f>
        <v>0</v>
      </c>
      <c r="BN118">
        <f ca="1">IF(Table1[[#This Row],[Area]]="Kolkata",Table1[[#This Row],[Income]],0)</f>
        <v>0</v>
      </c>
      <c r="BO118">
        <f ca="1">IF(Table1[[#This Row],[Area]]="Ranchi",Table1[[#This Row],[Income]],0)</f>
        <v>0</v>
      </c>
      <c r="BP118">
        <f ca="1">IF(Table1[[#This Row],[Area]]="Dhanbad",Table1[[#This Row],[Income]],0)</f>
        <v>0</v>
      </c>
      <c r="BQ118">
        <f ca="1">IF(Table1[[#This Row],[Area]]="Agra",Table1[[#This Row],[Income]],0)</f>
        <v>27192</v>
      </c>
      <c r="BR118">
        <f ca="1">IF(Table1[[#This Row],[Area]]="Mumbai",Table1[[#This Row],[Income]],0)</f>
        <v>0</v>
      </c>
      <c r="BS118">
        <f ca="1">IF(Table1[[#This Row],[Area]]="Srinagar",Table1[[#This Row],[Income]],0)</f>
        <v>0</v>
      </c>
      <c r="BT118">
        <f ca="1">IF(Table1[[#This Row],[Area]]="Delhi",Table1[[#This Row],[Income]],0)</f>
        <v>0</v>
      </c>
      <c r="BU118">
        <f ca="1">IF(Table1[[#This Row],[Area]]="Jaipur",Table1[[#This Row],[Income]],0)</f>
        <v>0</v>
      </c>
      <c r="BW118">
        <f ca="1">IF(Table1[[#This Row],[Field of Work]]="IT",Table1[[#This Row],[Income]],0)</f>
        <v>27192</v>
      </c>
      <c r="BX118">
        <f ca="1">IF(Table1[[#This Row],[Field of Work]]="Healthcare",Table1[[#This Row],[Income]],0)</f>
        <v>0</v>
      </c>
      <c r="BY118">
        <f ca="1">IF(Table1[[#This Row],[Field of Work]]="Agriculture",Table1[[#This Row],[Income]],0)</f>
        <v>0</v>
      </c>
      <c r="BZ118">
        <f ca="1">IF(Table1[[#This Row],[Field of Work]]="Teaching",Table1[[#This Row],[Income]],0)</f>
        <v>0</v>
      </c>
      <c r="CA118">
        <f ca="1">IF(Table1[[#This Row],[Field of Work]]="General Work",Table1[[#This Row],[Income]],0)</f>
        <v>0</v>
      </c>
      <c r="CB118">
        <f ca="1">IF(Table1[[#This Row],[Field of Work]]="Construction",Table1[[#This Row],[Income]],0)</f>
        <v>0</v>
      </c>
      <c r="CD118" s="2">
        <f ca="1">IF(Table1[[#This Row],[Value of debts ]]&gt;Table1[[#This Row],[Income]],1,0)</f>
        <v>1</v>
      </c>
      <c r="CE118" s="1"/>
      <c r="CG118">
        <f ca="1">IF(Table1[[#This Row],[Net worth of person]]&gt;$CH$3,Table1[[#This Row],[Age]],0)</f>
        <v>26</v>
      </c>
    </row>
    <row r="119" spans="1:85" x14ac:dyDescent="0.3">
      <c r="A119">
        <f t="shared" ca="1" si="45"/>
        <v>1</v>
      </c>
      <c r="B119" t="str">
        <f t="shared" ca="1" si="46"/>
        <v>Women</v>
      </c>
      <c r="C119">
        <f t="shared" ca="1" si="47"/>
        <v>26</v>
      </c>
      <c r="D119">
        <f t="shared" ca="1" si="48"/>
        <v>5</v>
      </c>
      <c r="E119" t="str">
        <f t="shared" ca="1" si="49"/>
        <v>Agriculture</v>
      </c>
      <c r="F119">
        <f t="shared" ca="1" si="50"/>
        <v>2</v>
      </c>
      <c r="G119" t="str">
        <f t="shared" ca="1" si="51"/>
        <v>12th</v>
      </c>
      <c r="H119">
        <f t="shared" ca="1" si="52"/>
        <v>0</v>
      </c>
      <c r="I119">
        <f t="shared" ca="1" si="53"/>
        <v>3</v>
      </c>
      <c r="J119">
        <f t="shared" ca="1" si="54"/>
        <v>52925</v>
      </c>
      <c r="K119">
        <f t="shared" ca="1" si="55"/>
        <v>7</v>
      </c>
      <c r="L119" t="str">
        <f t="shared" ca="1" si="56"/>
        <v>Delhi</v>
      </c>
      <c r="M119">
        <f t="shared" ca="1" si="57"/>
        <v>211700</v>
      </c>
      <c r="N119">
        <f t="shared" ca="1" si="58"/>
        <v>203787.54382325339</v>
      </c>
      <c r="O119">
        <f t="shared" ca="1" si="59"/>
        <v>128132.38194571498</v>
      </c>
      <c r="P119">
        <f t="shared" ca="1" si="60"/>
        <v>48231</v>
      </c>
      <c r="Q119">
        <f t="shared" ca="1" si="61"/>
        <v>9344.4885929236207</v>
      </c>
      <c r="R119">
        <f t="shared" ca="1" si="62"/>
        <v>11126.102045001586</v>
      </c>
      <c r="S119">
        <f t="shared" ca="1" si="63"/>
        <v>350958.48399071657</v>
      </c>
      <c r="T119">
        <f t="shared" ca="1" si="64"/>
        <v>261363.03241617701</v>
      </c>
      <c r="U119">
        <f t="shared" ca="1" si="65"/>
        <v>89595.451574539562</v>
      </c>
      <c r="AF119" s="2">
        <f ca="1">IF(Table1[[#This Row],[Gender]]="Women",1,0)</f>
        <v>1</v>
      </c>
      <c r="AG119">
        <f ca="1">IF(Table1[[#This Row],[Gender]]="Men",1,0)</f>
        <v>0</v>
      </c>
      <c r="AI119" s="1"/>
      <c r="AK119" s="2">
        <f ca="1">IF(Table1[[#This Row],[Field of Work]]="IT",1,0)</f>
        <v>0</v>
      </c>
      <c r="AL119">
        <f ca="1">IF(Table1[[#This Row],[Field of Work]]="Agriculture",1,0)</f>
        <v>1</v>
      </c>
      <c r="AM119">
        <f ca="1">IF(Table1[[#This Row],[Field of Work]]="Construction",1,0)</f>
        <v>0</v>
      </c>
      <c r="AN119">
        <f ca="1">IF(Table1[[#This Row],[Field of Work]]="Healthcare",1,0)</f>
        <v>0</v>
      </c>
      <c r="AO119">
        <f ca="1">IF(Table1[[#This Row],[Field of Work]]="General Work",1,0)</f>
        <v>0</v>
      </c>
      <c r="AP119">
        <f ca="1">IF(Table1[[#This Row],[Field of Work]]="Teaching",1,0)</f>
        <v>0</v>
      </c>
      <c r="AV119" s="1"/>
      <c r="AX119" s="2">
        <f ca="1">Table1[[#This Row],[Car Value]]/Table1[[#This Row],[Cars]]</f>
        <v>42710.793981904993</v>
      </c>
      <c r="AY119" s="1"/>
      <c r="AZ119" s="2">
        <f ca="1">IF(Table1[[#This Row],[Value of debts ]]&gt;$BA$3,1,0)</f>
        <v>1</v>
      </c>
      <c r="BA119" s="1"/>
      <c r="BB119" s="1"/>
      <c r="BC119" s="15">
        <f ca="1">Table1[[#This Row],[Mortage Left]]/Table1[[#This Row],[Value of House]]</f>
        <v>0.96262420322746056</v>
      </c>
      <c r="BD119">
        <f t="shared" ca="1" si="44"/>
        <v>0</v>
      </c>
      <c r="BF119" s="1"/>
      <c r="BH119">
        <f ca="1">IF(Table1[[#This Row],[Area]]="Patna",Table1[[#This Row],[Income]],0)</f>
        <v>0</v>
      </c>
      <c r="BI119">
        <f ca="1">IF(Table1[[#This Row],[Area]]="Bangalore",Table1[[#This Row],[Income]],0)</f>
        <v>0</v>
      </c>
      <c r="BJ119">
        <f ca="1">IF(Table1[[#This Row],[Area]]="Lucknow",Table1[[#This Row],[Income]],0)</f>
        <v>0</v>
      </c>
      <c r="BK119">
        <f ca="1">IF(Table1[[#This Row],[Area]]="Hyderabad",Table1[[#This Row],[Income]],0)</f>
        <v>0</v>
      </c>
      <c r="BL119">
        <f ca="1">IF(Table1[[#This Row],[Area]]="Udaipur",Table1[[#This Row],[Income]],0)</f>
        <v>0</v>
      </c>
      <c r="BM119">
        <f ca="1">IF(Table1[[#This Row],[Area]]="Pune",Table1[[#This Row],[Income]],0)</f>
        <v>0</v>
      </c>
      <c r="BN119">
        <f ca="1">IF(Table1[[#This Row],[Area]]="Kolkata",Table1[[#This Row],[Income]],0)</f>
        <v>0</v>
      </c>
      <c r="BO119">
        <f ca="1">IF(Table1[[#This Row],[Area]]="Ranchi",Table1[[#This Row],[Income]],0)</f>
        <v>0</v>
      </c>
      <c r="BP119">
        <f ca="1">IF(Table1[[#This Row],[Area]]="Dhanbad",Table1[[#This Row],[Income]],0)</f>
        <v>0</v>
      </c>
      <c r="BQ119">
        <f ca="1">IF(Table1[[#This Row],[Area]]="Agra",Table1[[#This Row],[Income]],0)</f>
        <v>0</v>
      </c>
      <c r="BR119">
        <f ca="1">IF(Table1[[#This Row],[Area]]="Mumbai",Table1[[#This Row],[Income]],0)</f>
        <v>0</v>
      </c>
      <c r="BS119">
        <f ca="1">IF(Table1[[#This Row],[Area]]="Srinagar",Table1[[#This Row],[Income]],0)</f>
        <v>0</v>
      </c>
      <c r="BT119">
        <f ca="1">IF(Table1[[#This Row],[Area]]="Delhi",Table1[[#This Row],[Income]],0)</f>
        <v>52925</v>
      </c>
      <c r="BU119">
        <f ca="1">IF(Table1[[#This Row],[Area]]="Jaipur",Table1[[#This Row],[Income]],0)</f>
        <v>0</v>
      </c>
      <c r="BW119">
        <f ca="1">IF(Table1[[#This Row],[Field of Work]]="IT",Table1[[#This Row],[Income]],0)</f>
        <v>0</v>
      </c>
      <c r="BX119">
        <f ca="1">IF(Table1[[#This Row],[Field of Work]]="Healthcare",Table1[[#This Row],[Income]],0)</f>
        <v>0</v>
      </c>
      <c r="BY119">
        <f ca="1">IF(Table1[[#This Row],[Field of Work]]="Agriculture",Table1[[#This Row],[Income]],0)</f>
        <v>52925</v>
      </c>
      <c r="BZ119">
        <f ca="1">IF(Table1[[#This Row],[Field of Work]]="Teaching",Table1[[#This Row],[Income]],0)</f>
        <v>0</v>
      </c>
      <c r="CA119">
        <f ca="1">IF(Table1[[#This Row],[Field of Work]]="General Work",Table1[[#This Row],[Income]],0)</f>
        <v>0</v>
      </c>
      <c r="CB119">
        <f ca="1">IF(Table1[[#This Row],[Field of Work]]="Construction",Table1[[#This Row],[Income]],0)</f>
        <v>0</v>
      </c>
      <c r="CD119" s="2">
        <f ca="1">IF(Table1[[#This Row],[Value of debts ]]&gt;Table1[[#This Row],[Income]],1,0)</f>
        <v>1</v>
      </c>
      <c r="CE119" s="1"/>
      <c r="CG119">
        <f ca="1">IF(Table1[[#This Row],[Net worth of person]]&gt;$CH$3,Table1[[#This Row],[Age]],0)</f>
        <v>26</v>
      </c>
    </row>
    <row r="120" spans="1:85" x14ac:dyDescent="0.3">
      <c r="A120">
        <f t="shared" ca="1" si="45"/>
        <v>1</v>
      </c>
      <c r="B120" t="str">
        <f t="shared" ca="1" si="46"/>
        <v>Women</v>
      </c>
      <c r="C120">
        <f t="shared" ca="1" si="47"/>
        <v>25</v>
      </c>
      <c r="D120">
        <f t="shared" ca="1" si="48"/>
        <v>5</v>
      </c>
      <c r="E120" t="str">
        <f t="shared" ca="1" si="49"/>
        <v>Agriculture</v>
      </c>
      <c r="F120">
        <f t="shared" ca="1" si="50"/>
        <v>3</v>
      </c>
      <c r="G120" t="str">
        <f t="shared" ca="1" si="51"/>
        <v>Bachelors</v>
      </c>
      <c r="H120">
        <f t="shared" ca="1" si="52"/>
        <v>4</v>
      </c>
      <c r="I120">
        <f t="shared" ca="1" si="53"/>
        <v>2</v>
      </c>
      <c r="J120">
        <f t="shared" ca="1" si="54"/>
        <v>67195</v>
      </c>
      <c r="K120">
        <f t="shared" ca="1" si="55"/>
        <v>14</v>
      </c>
      <c r="L120" t="str">
        <f t="shared" ca="1" si="56"/>
        <v>Jaipur</v>
      </c>
      <c r="M120">
        <f t="shared" ca="1" si="57"/>
        <v>335975</v>
      </c>
      <c r="N120">
        <f t="shared" ca="1" si="58"/>
        <v>135917.57604145797</v>
      </c>
      <c r="O120">
        <f t="shared" ca="1" si="59"/>
        <v>75553.031228666732</v>
      </c>
      <c r="P120">
        <f t="shared" ca="1" si="60"/>
        <v>31968</v>
      </c>
      <c r="Q120">
        <f t="shared" ca="1" si="61"/>
        <v>44392.707914383653</v>
      </c>
      <c r="R120">
        <f t="shared" ca="1" si="62"/>
        <v>45053.465966069052</v>
      </c>
      <c r="S120">
        <f t="shared" ca="1" si="63"/>
        <v>456581.4971947358</v>
      </c>
      <c r="T120">
        <f t="shared" ca="1" si="64"/>
        <v>212278.28395584162</v>
      </c>
      <c r="U120">
        <f t="shared" ca="1" si="65"/>
        <v>244303.21323889418</v>
      </c>
      <c r="AF120" s="2">
        <f ca="1">IF(Table1[[#This Row],[Gender]]="Women",1,0)</f>
        <v>1</v>
      </c>
      <c r="AG120">
        <f ca="1">IF(Table1[[#This Row],[Gender]]="Men",1,0)</f>
        <v>0</v>
      </c>
      <c r="AI120" s="1"/>
      <c r="AK120" s="2">
        <f ca="1">IF(Table1[[#This Row],[Field of Work]]="IT",1,0)</f>
        <v>0</v>
      </c>
      <c r="AL120">
        <f ca="1">IF(Table1[[#This Row],[Field of Work]]="Agriculture",1,0)</f>
        <v>1</v>
      </c>
      <c r="AM120">
        <f ca="1">IF(Table1[[#This Row],[Field of Work]]="Construction",1,0)</f>
        <v>0</v>
      </c>
      <c r="AN120">
        <f ca="1">IF(Table1[[#This Row],[Field of Work]]="Healthcare",1,0)</f>
        <v>0</v>
      </c>
      <c r="AO120">
        <f ca="1">IF(Table1[[#This Row],[Field of Work]]="General Work",1,0)</f>
        <v>0</v>
      </c>
      <c r="AP120">
        <f ca="1">IF(Table1[[#This Row],[Field of Work]]="Teaching",1,0)</f>
        <v>0</v>
      </c>
      <c r="AV120" s="1"/>
      <c r="AX120" s="2">
        <f ca="1">Table1[[#This Row],[Car Value]]/Table1[[#This Row],[Cars]]</f>
        <v>37776.515614333366</v>
      </c>
      <c r="AY120" s="1"/>
      <c r="AZ120" s="2">
        <f ca="1">IF(Table1[[#This Row],[Value of debts ]]&gt;$BA$3,1,0)</f>
        <v>1</v>
      </c>
      <c r="BA120" s="1"/>
      <c r="BB120" s="1"/>
      <c r="BC120" s="15">
        <f ca="1">Table1[[#This Row],[Mortage Left]]/Table1[[#This Row],[Value of House]]</f>
        <v>0.4045466955620447</v>
      </c>
      <c r="BD120">
        <f t="shared" ca="1" si="44"/>
        <v>0</v>
      </c>
      <c r="BF120" s="1"/>
      <c r="BH120">
        <f ca="1">IF(Table1[[#This Row],[Area]]="Patna",Table1[[#This Row],[Income]],0)</f>
        <v>0</v>
      </c>
      <c r="BI120">
        <f ca="1">IF(Table1[[#This Row],[Area]]="Bangalore",Table1[[#This Row],[Income]],0)</f>
        <v>0</v>
      </c>
      <c r="BJ120">
        <f ca="1">IF(Table1[[#This Row],[Area]]="Lucknow",Table1[[#This Row],[Income]],0)</f>
        <v>0</v>
      </c>
      <c r="BK120">
        <f ca="1">IF(Table1[[#This Row],[Area]]="Hyderabad",Table1[[#This Row],[Income]],0)</f>
        <v>0</v>
      </c>
      <c r="BL120">
        <f ca="1">IF(Table1[[#This Row],[Area]]="Udaipur",Table1[[#This Row],[Income]],0)</f>
        <v>0</v>
      </c>
      <c r="BM120">
        <f ca="1">IF(Table1[[#This Row],[Area]]="Pune",Table1[[#This Row],[Income]],0)</f>
        <v>0</v>
      </c>
      <c r="BN120">
        <f ca="1">IF(Table1[[#This Row],[Area]]="Kolkata",Table1[[#This Row],[Income]],0)</f>
        <v>0</v>
      </c>
      <c r="BO120">
        <f ca="1">IF(Table1[[#This Row],[Area]]="Ranchi",Table1[[#This Row],[Income]],0)</f>
        <v>0</v>
      </c>
      <c r="BP120">
        <f ca="1">IF(Table1[[#This Row],[Area]]="Dhanbad",Table1[[#This Row],[Income]],0)</f>
        <v>0</v>
      </c>
      <c r="BQ120">
        <f ca="1">IF(Table1[[#This Row],[Area]]="Agra",Table1[[#This Row],[Income]],0)</f>
        <v>0</v>
      </c>
      <c r="BR120">
        <f ca="1">IF(Table1[[#This Row],[Area]]="Mumbai",Table1[[#This Row],[Income]],0)</f>
        <v>0</v>
      </c>
      <c r="BS120">
        <f ca="1">IF(Table1[[#This Row],[Area]]="Srinagar",Table1[[#This Row],[Income]],0)</f>
        <v>0</v>
      </c>
      <c r="BT120">
        <f ca="1">IF(Table1[[#This Row],[Area]]="Delhi",Table1[[#This Row],[Income]],0)</f>
        <v>0</v>
      </c>
      <c r="BU120">
        <f ca="1">IF(Table1[[#This Row],[Area]]="Jaipur",Table1[[#This Row],[Income]],0)</f>
        <v>67195</v>
      </c>
      <c r="BW120">
        <f ca="1">IF(Table1[[#This Row],[Field of Work]]="IT",Table1[[#This Row],[Income]],0)</f>
        <v>0</v>
      </c>
      <c r="BX120">
        <f ca="1">IF(Table1[[#This Row],[Field of Work]]="Healthcare",Table1[[#This Row],[Income]],0)</f>
        <v>0</v>
      </c>
      <c r="BY120">
        <f ca="1">IF(Table1[[#This Row],[Field of Work]]="Agriculture",Table1[[#This Row],[Income]],0)</f>
        <v>67195</v>
      </c>
      <c r="BZ120">
        <f ca="1">IF(Table1[[#This Row],[Field of Work]]="Teaching",Table1[[#This Row],[Income]],0)</f>
        <v>0</v>
      </c>
      <c r="CA120">
        <f ca="1">IF(Table1[[#This Row],[Field of Work]]="General Work",Table1[[#This Row],[Income]],0)</f>
        <v>0</v>
      </c>
      <c r="CB120">
        <f ca="1">IF(Table1[[#This Row],[Field of Work]]="Construction",Table1[[#This Row],[Income]],0)</f>
        <v>0</v>
      </c>
      <c r="CD120" s="2">
        <f ca="1">IF(Table1[[#This Row],[Value of debts ]]&gt;Table1[[#This Row],[Income]],1,0)</f>
        <v>1</v>
      </c>
      <c r="CE120" s="1"/>
      <c r="CG120">
        <f ca="1">IF(Table1[[#This Row],[Net worth of person]]&gt;$CH$3,Table1[[#This Row],[Age]],0)</f>
        <v>25</v>
      </c>
    </row>
    <row r="121" spans="1:85" x14ac:dyDescent="0.3">
      <c r="A121">
        <f t="shared" ca="1" si="45"/>
        <v>2</v>
      </c>
      <c r="B121" t="str">
        <f t="shared" ca="1" si="46"/>
        <v>Men</v>
      </c>
      <c r="C121">
        <f t="shared" ca="1" si="47"/>
        <v>33</v>
      </c>
      <c r="D121">
        <f t="shared" ca="1" si="48"/>
        <v>2</v>
      </c>
      <c r="E121" t="str">
        <f t="shared" ca="1" si="49"/>
        <v>Construction</v>
      </c>
      <c r="F121">
        <f t="shared" ca="1" si="50"/>
        <v>1</v>
      </c>
      <c r="G121" t="str">
        <f t="shared" ca="1" si="51"/>
        <v>10th</v>
      </c>
      <c r="H121">
        <f t="shared" ca="1" si="52"/>
        <v>1</v>
      </c>
      <c r="I121">
        <f t="shared" ca="1" si="53"/>
        <v>2</v>
      </c>
      <c r="J121">
        <f t="shared" ca="1" si="54"/>
        <v>49811</v>
      </c>
      <c r="K121">
        <f t="shared" ca="1" si="55"/>
        <v>11</v>
      </c>
      <c r="L121" t="str">
        <f t="shared" ca="1" si="56"/>
        <v>Mumbai</v>
      </c>
      <c r="M121">
        <f t="shared" ca="1" si="57"/>
        <v>249055</v>
      </c>
      <c r="N121">
        <f t="shared" ca="1" si="58"/>
        <v>131591.26670305172</v>
      </c>
      <c r="O121">
        <f t="shared" ca="1" si="59"/>
        <v>79495.237998732759</v>
      </c>
      <c r="P121">
        <f t="shared" ca="1" si="60"/>
        <v>8145</v>
      </c>
      <c r="Q121">
        <f t="shared" ca="1" si="61"/>
        <v>36019.765688848704</v>
      </c>
      <c r="R121">
        <f t="shared" ca="1" si="62"/>
        <v>69340.435138131608</v>
      </c>
      <c r="S121">
        <f t="shared" ca="1" si="63"/>
        <v>397890.67313686438</v>
      </c>
      <c r="T121">
        <f t="shared" ca="1" si="64"/>
        <v>175756.03239190043</v>
      </c>
      <c r="U121">
        <f t="shared" ca="1" si="65"/>
        <v>222134.64074496395</v>
      </c>
      <c r="AF121" s="2">
        <f ca="1">IF(Table1[[#This Row],[Gender]]="Women",1,0)</f>
        <v>0</v>
      </c>
      <c r="AG121">
        <f ca="1">IF(Table1[[#This Row],[Gender]]="Men",1,0)</f>
        <v>1</v>
      </c>
      <c r="AI121" s="1"/>
      <c r="AK121" s="2">
        <f ca="1">IF(Table1[[#This Row],[Field of Work]]="IT",1,0)</f>
        <v>0</v>
      </c>
      <c r="AL121">
        <f ca="1">IF(Table1[[#This Row],[Field of Work]]="Agriculture",1,0)</f>
        <v>0</v>
      </c>
      <c r="AM121">
        <f ca="1">IF(Table1[[#This Row],[Field of Work]]="Construction",1,0)</f>
        <v>1</v>
      </c>
      <c r="AN121">
        <f ca="1">IF(Table1[[#This Row],[Field of Work]]="Healthcare",1,0)</f>
        <v>0</v>
      </c>
      <c r="AO121">
        <f ca="1">IF(Table1[[#This Row],[Field of Work]]="General Work",1,0)</f>
        <v>0</v>
      </c>
      <c r="AP121">
        <f ca="1">IF(Table1[[#This Row],[Field of Work]]="Teaching",1,0)</f>
        <v>0</v>
      </c>
      <c r="AV121" s="1"/>
      <c r="AX121" s="2">
        <f ca="1">Table1[[#This Row],[Car Value]]/Table1[[#This Row],[Cars]]</f>
        <v>39747.618999366379</v>
      </c>
      <c r="AY121" s="1"/>
      <c r="AZ121" s="2">
        <f ca="1">IF(Table1[[#This Row],[Value of debts ]]&gt;$BA$3,1,0)</f>
        <v>1</v>
      </c>
      <c r="BA121" s="1"/>
      <c r="BB121" s="1"/>
      <c r="BC121" s="15">
        <f ca="1">Table1[[#This Row],[Mortage Left]]/Table1[[#This Row],[Value of House]]</f>
        <v>0.52836227621630449</v>
      </c>
      <c r="BD121">
        <f t="shared" ca="1" si="44"/>
        <v>0</v>
      </c>
      <c r="BF121" s="1"/>
      <c r="BH121">
        <f ca="1">IF(Table1[[#This Row],[Area]]="Patna",Table1[[#This Row],[Income]],0)</f>
        <v>0</v>
      </c>
      <c r="BI121">
        <f ca="1">IF(Table1[[#This Row],[Area]]="Bangalore",Table1[[#This Row],[Income]],0)</f>
        <v>0</v>
      </c>
      <c r="BJ121">
        <f ca="1">IF(Table1[[#This Row],[Area]]="Lucknow",Table1[[#This Row],[Income]],0)</f>
        <v>0</v>
      </c>
      <c r="BK121">
        <f ca="1">IF(Table1[[#This Row],[Area]]="Hyderabad",Table1[[#This Row],[Income]],0)</f>
        <v>0</v>
      </c>
      <c r="BL121">
        <f ca="1">IF(Table1[[#This Row],[Area]]="Udaipur",Table1[[#This Row],[Income]],0)</f>
        <v>0</v>
      </c>
      <c r="BM121">
        <f ca="1">IF(Table1[[#This Row],[Area]]="Pune",Table1[[#This Row],[Income]],0)</f>
        <v>0</v>
      </c>
      <c r="BN121">
        <f ca="1">IF(Table1[[#This Row],[Area]]="Kolkata",Table1[[#This Row],[Income]],0)</f>
        <v>0</v>
      </c>
      <c r="BO121">
        <f ca="1">IF(Table1[[#This Row],[Area]]="Ranchi",Table1[[#This Row],[Income]],0)</f>
        <v>0</v>
      </c>
      <c r="BP121">
        <f ca="1">IF(Table1[[#This Row],[Area]]="Dhanbad",Table1[[#This Row],[Income]],0)</f>
        <v>0</v>
      </c>
      <c r="BQ121">
        <f ca="1">IF(Table1[[#This Row],[Area]]="Agra",Table1[[#This Row],[Income]],0)</f>
        <v>0</v>
      </c>
      <c r="BR121">
        <f ca="1">IF(Table1[[#This Row],[Area]]="Mumbai",Table1[[#This Row],[Income]],0)</f>
        <v>49811</v>
      </c>
      <c r="BS121">
        <f ca="1">IF(Table1[[#This Row],[Area]]="Srinagar",Table1[[#This Row],[Income]],0)</f>
        <v>0</v>
      </c>
      <c r="BT121">
        <f ca="1">IF(Table1[[#This Row],[Area]]="Delhi",Table1[[#This Row],[Income]],0)</f>
        <v>0</v>
      </c>
      <c r="BU121">
        <f ca="1">IF(Table1[[#This Row],[Area]]="Jaipur",Table1[[#This Row],[Income]],0)</f>
        <v>0</v>
      </c>
      <c r="BW121">
        <f ca="1">IF(Table1[[#This Row],[Field of Work]]="IT",Table1[[#This Row],[Income]],0)</f>
        <v>0</v>
      </c>
      <c r="BX121">
        <f ca="1">IF(Table1[[#This Row],[Field of Work]]="Healthcare",Table1[[#This Row],[Income]],0)</f>
        <v>0</v>
      </c>
      <c r="BY121">
        <f ca="1">IF(Table1[[#This Row],[Field of Work]]="Agriculture",Table1[[#This Row],[Income]],0)</f>
        <v>0</v>
      </c>
      <c r="BZ121">
        <f ca="1">IF(Table1[[#This Row],[Field of Work]]="Teaching",Table1[[#This Row],[Income]],0)</f>
        <v>0</v>
      </c>
      <c r="CA121">
        <f ca="1">IF(Table1[[#This Row],[Field of Work]]="General Work",Table1[[#This Row],[Income]],0)</f>
        <v>0</v>
      </c>
      <c r="CB121">
        <f ca="1">IF(Table1[[#This Row],[Field of Work]]="Construction",Table1[[#This Row],[Income]],0)</f>
        <v>49811</v>
      </c>
      <c r="CD121" s="2">
        <f ca="1">IF(Table1[[#This Row],[Value of debts ]]&gt;Table1[[#This Row],[Income]],1,0)</f>
        <v>1</v>
      </c>
      <c r="CE121" s="1"/>
      <c r="CG121">
        <f ca="1">IF(Table1[[#This Row],[Net worth of person]]&gt;$CH$3,Table1[[#This Row],[Age]],0)</f>
        <v>33</v>
      </c>
    </row>
    <row r="122" spans="1:85" x14ac:dyDescent="0.3">
      <c r="A122">
        <f t="shared" ca="1" si="45"/>
        <v>2</v>
      </c>
      <c r="B122" t="str">
        <f t="shared" ca="1" si="46"/>
        <v>Men</v>
      </c>
      <c r="C122">
        <f t="shared" ca="1" si="47"/>
        <v>39</v>
      </c>
      <c r="D122">
        <f t="shared" ca="1" si="48"/>
        <v>4</v>
      </c>
      <c r="E122" t="str">
        <f t="shared" ca="1" si="49"/>
        <v>Teaching</v>
      </c>
      <c r="F122">
        <f t="shared" ca="1" si="50"/>
        <v>3</v>
      </c>
      <c r="G122" t="str">
        <f t="shared" ca="1" si="51"/>
        <v>Bachelors</v>
      </c>
      <c r="H122">
        <f t="shared" ca="1" si="52"/>
        <v>4</v>
      </c>
      <c r="I122">
        <f t="shared" ca="1" si="53"/>
        <v>3</v>
      </c>
      <c r="J122">
        <f t="shared" ca="1" si="54"/>
        <v>85425</v>
      </c>
      <c r="K122">
        <f t="shared" ca="1" si="55"/>
        <v>8</v>
      </c>
      <c r="L122" t="str">
        <f t="shared" ca="1" si="56"/>
        <v>Agra</v>
      </c>
      <c r="M122">
        <f t="shared" ca="1" si="57"/>
        <v>256275</v>
      </c>
      <c r="N122">
        <f t="shared" ca="1" si="58"/>
        <v>227011.60396881378</v>
      </c>
      <c r="O122">
        <f t="shared" ca="1" si="59"/>
        <v>67272.374393082879</v>
      </c>
      <c r="P122">
        <f t="shared" ca="1" si="60"/>
        <v>56492</v>
      </c>
      <c r="Q122">
        <f t="shared" ca="1" si="61"/>
        <v>46692.853483468156</v>
      </c>
      <c r="R122">
        <f t="shared" ca="1" si="62"/>
        <v>113976.85213485357</v>
      </c>
      <c r="S122">
        <f t="shared" ca="1" si="63"/>
        <v>437524.22652793641</v>
      </c>
      <c r="T122">
        <f t="shared" ca="1" si="64"/>
        <v>330196.45745228196</v>
      </c>
      <c r="U122">
        <f t="shared" ca="1" si="65"/>
        <v>107327.76907565445</v>
      </c>
      <c r="AF122" s="2">
        <f ca="1">IF(Table1[[#This Row],[Gender]]="Women",1,0)</f>
        <v>0</v>
      </c>
      <c r="AG122">
        <f ca="1">IF(Table1[[#This Row],[Gender]]="Men",1,0)</f>
        <v>1</v>
      </c>
      <c r="AI122" s="1"/>
      <c r="AK122" s="2">
        <f ca="1">IF(Table1[[#This Row],[Field of Work]]="IT",1,0)</f>
        <v>0</v>
      </c>
      <c r="AL122">
        <f ca="1">IF(Table1[[#This Row],[Field of Work]]="Agriculture",1,0)</f>
        <v>0</v>
      </c>
      <c r="AM122">
        <f ca="1">IF(Table1[[#This Row],[Field of Work]]="Construction",1,0)</f>
        <v>0</v>
      </c>
      <c r="AN122">
        <f ca="1">IF(Table1[[#This Row],[Field of Work]]="Healthcare",1,0)</f>
        <v>0</v>
      </c>
      <c r="AO122">
        <f ca="1">IF(Table1[[#This Row],[Field of Work]]="General Work",1,0)</f>
        <v>0</v>
      </c>
      <c r="AP122">
        <f ca="1">IF(Table1[[#This Row],[Field of Work]]="Teaching",1,0)</f>
        <v>1</v>
      </c>
      <c r="AV122" s="1"/>
      <c r="AX122" s="2">
        <f ca="1">Table1[[#This Row],[Car Value]]/Table1[[#This Row],[Cars]]</f>
        <v>22424.124797694294</v>
      </c>
      <c r="AY122" s="1"/>
      <c r="AZ122" s="2">
        <f ca="1">IF(Table1[[#This Row],[Value of debts ]]&gt;$BA$3,1,0)</f>
        <v>1</v>
      </c>
      <c r="BA122" s="1"/>
      <c r="BB122" s="1"/>
      <c r="BC122" s="15">
        <f ca="1">Table1[[#This Row],[Mortage Left]]/Table1[[#This Row],[Value of House]]</f>
        <v>0.88581252158350909</v>
      </c>
      <c r="BD122">
        <f t="shared" ca="1" si="44"/>
        <v>0</v>
      </c>
      <c r="BF122" s="1"/>
      <c r="BH122">
        <f ca="1">IF(Table1[[#This Row],[Area]]="Patna",Table1[[#This Row],[Income]],0)</f>
        <v>0</v>
      </c>
      <c r="BI122">
        <f ca="1">IF(Table1[[#This Row],[Area]]="Bangalore",Table1[[#This Row],[Income]],0)</f>
        <v>0</v>
      </c>
      <c r="BJ122">
        <f ca="1">IF(Table1[[#This Row],[Area]]="Lucknow",Table1[[#This Row],[Income]],0)</f>
        <v>0</v>
      </c>
      <c r="BK122">
        <f ca="1">IF(Table1[[#This Row],[Area]]="Hyderabad",Table1[[#This Row],[Income]],0)</f>
        <v>0</v>
      </c>
      <c r="BL122">
        <f ca="1">IF(Table1[[#This Row],[Area]]="Udaipur",Table1[[#This Row],[Income]],0)</f>
        <v>0</v>
      </c>
      <c r="BM122">
        <f ca="1">IF(Table1[[#This Row],[Area]]="Pune",Table1[[#This Row],[Income]],0)</f>
        <v>0</v>
      </c>
      <c r="BN122">
        <f ca="1">IF(Table1[[#This Row],[Area]]="Kolkata",Table1[[#This Row],[Income]],0)</f>
        <v>0</v>
      </c>
      <c r="BO122">
        <f ca="1">IF(Table1[[#This Row],[Area]]="Ranchi",Table1[[#This Row],[Income]],0)</f>
        <v>0</v>
      </c>
      <c r="BP122">
        <f ca="1">IF(Table1[[#This Row],[Area]]="Dhanbad",Table1[[#This Row],[Income]],0)</f>
        <v>0</v>
      </c>
      <c r="BQ122">
        <f ca="1">IF(Table1[[#This Row],[Area]]="Agra",Table1[[#This Row],[Income]],0)</f>
        <v>85425</v>
      </c>
      <c r="BR122">
        <f ca="1">IF(Table1[[#This Row],[Area]]="Mumbai",Table1[[#This Row],[Income]],0)</f>
        <v>0</v>
      </c>
      <c r="BS122">
        <f ca="1">IF(Table1[[#This Row],[Area]]="Srinagar",Table1[[#This Row],[Income]],0)</f>
        <v>0</v>
      </c>
      <c r="BT122">
        <f ca="1">IF(Table1[[#This Row],[Area]]="Delhi",Table1[[#This Row],[Income]],0)</f>
        <v>0</v>
      </c>
      <c r="BU122">
        <f ca="1">IF(Table1[[#This Row],[Area]]="Jaipur",Table1[[#This Row],[Income]],0)</f>
        <v>0</v>
      </c>
      <c r="BW122">
        <f ca="1">IF(Table1[[#This Row],[Field of Work]]="IT",Table1[[#This Row],[Income]],0)</f>
        <v>0</v>
      </c>
      <c r="BX122">
        <f ca="1">IF(Table1[[#This Row],[Field of Work]]="Healthcare",Table1[[#This Row],[Income]],0)</f>
        <v>0</v>
      </c>
      <c r="BY122">
        <f ca="1">IF(Table1[[#This Row],[Field of Work]]="Agriculture",Table1[[#This Row],[Income]],0)</f>
        <v>0</v>
      </c>
      <c r="BZ122">
        <f ca="1">IF(Table1[[#This Row],[Field of Work]]="Teaching",Table1[[#This Row],[Income]],0)</f>
        <v>85425</v>
      </c>
      <c r="CA122">
        <f ca="1">IF(Table1[[#This Row],[Field of Work]]="General Work",Table1[[#This Row],[Income]],0)</f>
        <v>0</v>
      </c>
      <c r="CB122">
        <f ca="1">IF(Table1[[#This Row],[Field of Work]]="Construction",Table1[[#This Row],[Income]],0)</f>
        <v>0</v>
      </c>
      <c r="CD122" s="2">
        <f ca="1">IF(Table1[[#This Row],[Value of debts ]]&gt;Table1[[#This Row],[Income]],1,0)</f>
        <v>1</v>
      </c>
      <c r="CE122" s="1"/>
      <c r="CG122">
        <f ca="1">IF(Table1[[#This Row],[Net worth of person]]&gt;$CH$3,Table1[[#This Row],[Age]],0)</f>
        <v>39</v>
      </c>
    </row>
    <row r="123" spans="1:85" x14ac:dyDescent="0.3">
      <c r="A123">
        <f t="shared" ca="1" si="45"/>
        <v>2</v>
      </c>
      <c r="B123" t="str">
        <f t="shared" ca="1" si="46"/>
        <v>Men</v>
      </c>
      <c r="C123">
        <f t="shared" ca="1" si="47"/>
        <v>37</v>
      </c>
      <c r="D123">
        <f t="shared" ca="1" si="48"/>
        <v>6</v>
      </c>
      <c r="E123" t="str">
        <f t="shared" ca="1" si="49"/>
        <v>General Work</v>
      </c>
      <c r="F123">
        <f t="shared" ca="1" si="50"/>
        <v>3</v>
      </c>
      <c r="G123" t="str">
        <f t="shared" ca="1" si="51"/>
        <v>Bachelors</v>
      </c>
      <c r="H123">
        <f t="shared" ca="1" si="52"/>
        <v>2</v>
      </c>
      <c r="I123">
        <f t="shared" ca="1" si="53"/>
        <v>2</v>
      </c>
      <c r="J123">
        <f t="shared" ca="1" si="54"/>
        <v>79900</v>
      </c>
      <c r="K123">
        <f t="shared" ca="1" si="55"/>
        <v>7</v>
      </c>
      <c r="L123" t="str">
        <f t="shared" ca="1" si="56"/>
        <v>Delhi</v>
      </c>
      <c r="M123">
        <f t="shared" ca="1" si="57"/>
        <v>479400</v>
      </c>
      <c r="N123">
        <f t="shared" ca="1" si="58"/>
        <v>337204.13062949025</v>
      </c>
      <c r="O123">
        <f t="shared" ca="1" si="59"/>
        <v>128644.90288352419</v>
      </c>
      <c r="P123">
        <f t="shared" ca="1" si="60"/>
        <v>32034</v>
      </c>
      <c r="Q123">
        <f t="shared" ca="1" si="61"/>
        <v>93874.43724004984</v>
      </c>
      <c r="R123">
        <f t="shared" ca="1" si="62"/>
        <v>108655.89132916943</v>
      </c>
      <c r="S123">
        <f t="shared" ca="1" si="63"/>
        <v>716700.79421269358</v>
      </c>
      <c r="T123">
        <f t="shared" ca="1" si="64"/>
        <v>463112.56786954007</v>
      </c>
      <c r="U123">
        <f t="shared" ca="1" si="65"/>
        <v>253588.22634315351</v>
      </c>
      <c r="AF123" s="2">
        <f ca="1">IF(Table1[[#This Row],[Gender]]="Women",1,0)</f>
        <v>0</v>
      </c>
      <c r="AG123">
        <f ca="1">IF(Table1[[#This Row],[Gender]]="Men",1,0)</f>
        <v>1</v>
      </c>
      <c r="AI123" s="1"/>
      <c r="AK123" s="2">
        <f ca="1">IF(Table1[[#This Row],[Field of Work]]="IT",1,0)</f>
        <v>0</v>
      </c>
      <c r="AL123">
        <f ca="1">IF(Table1[[#This Row],[Field of Work]]="Agriculture",1,0)</f>
        <v>0</v>
      </c>
      <c r="AM123">
        <f ca="1">IF(Table1[[#This Row],[Field of Work]]="Construction",1,0)</f>
        <v>0</v>
      </c>
      <c r="AN123">
        <f ca="1">IF(Table1[[#This Row],[Field of Work]]="Healthcare",1,0)</f>
        <v>0</v>
      </c>
      <c r="AO123">
        <f ca="1">IF(Table1[[#This Row],[Field of Work]]="General Work",1,0)</f>
        <v>1</v>
      </c>
      <c r="AP123">
        <f ca="1">IF(Table1[[#This Row],[Field of Work]]="Teaching",1,0)</f>
        <v>0</v>
      </c>
      <c r="AV123" s="1"/>
      <c r="AX123" s="2">
        <f ca="1">Table1[[#This Row],[Car Value]]/Table1[[#This Row],[Cars]]</f>
        <v>64322.451441762096</v>
      </c>
      <c r="AY123" s="1"/>
      <c r="AZ123" s="2">
        <f ca="1">IF(Table1[[#This Row],[Value of debts ]]&gt;$BA$3,1,0)</f>
        <v>1</v>
      </c>
      <c r="BA123" s="1"/>
      <c r="BB123" s="1"/>
      <c r="BC123" s="15">
        <f ca="1">Table1[[#This Row],[Mortage Left]]/Table1[[#This Row],[Value of House]]</f>
        <v>0.70338784027845269</v>
      </c>
      <c r="BD123">
        <f t="shared" ca="1" si="44"/>
        <v>0</v>
      </c>
      <c r="BF123" s="1"/>
      <c r="BH123">
        <f ca="1">IF(Table1[[#This Row],[Area]]="Patna",Table1[[#This Row],[Income]],0)</f>
        <v>0</v>
      </c>
      <c r="BI123">
        <f ca="1">IF(Table1[[#This Row],[Area]]="Bangalore",Table1[[#This Row],[Income]],0)</f>
        <v>0</v>
      </c>
      <c r="BJ123">
        <f ca="1">IF(Table1[[#This Row],[Area]]="Lucknow",Table1[[#This Row],[Income]],0)</f>
        <v>0</v>
      </c>
      <c r="BK123">
        <f ca="1">IF(Table1[[#This Row],[Area]]="Hyderabad",Table1[[#This Row],[Income]],0)</f>
        <v>0</v>
      </c>
      <c r="BL123">
        <f ca="1">IF(Table1[[#This Row],[Area]]="Udaipur",Table1[[#This Row],[Income]],0)</f>
        <v>0</v>
      </c>
      <c r="BM123">
        <f ca="1">IF(Table1[[#This Row],[Area]]="Pune",Table1[[#This Row],[Income]],0)</f>
        <v>0</v>
      </c>
      <c r="BN123">
        <f ca="1">IF(Table1[[#This Row],[Area]]="Kolkata",Table1[[#This Row],[Income]],0)</f>
        <v>0</v>
      </c>
      <c r="BO123">
        <f ca="1">IF(Table1[[#This Row],[Area]]="Ranchi",Table1[[#This Row],[Income]],0)</f>
        <v>0</v>
      </c>
      <c r="BP123">
        <f ca="1">IF(Table1[[#This Row],[Area]]="Dhanbad",Table1[[#This Row],[Income]],0)</f>
        <v>0</v>
      </c>
      <c r="BQ123">
        <f ca="1">IF(Table1[[#This Row],[Area]]="Agra",Table1[[#This Row],[Income]],0)</f>
        <v>0</v>
      </c>
      <c r="BR123">
        <f ca="1">IF(Table1[[#This Row],[Area]]="Mumbai",Table1[[#This Row],[Income]],0)</f>
        <v>0</v>
      </c>
      <c r="BS123">
        <f ca="1">IF(Table1[[#This Row],[Area]]="Srinagar",Table1[[#This Row],[Income]],0)</f>
        <v>0</v>
      </c>
      <c r="BT123">
        <f ca="1">IF(Table1[[#This Row],[Area]]="Delhi",Table1[[#This Row],[Income]],0)</f>
        <v>79900</v>
      </c>
      <c r="BU123">
        <f ca="1">IF(Table1[[#This Row],[Area]]="Jaipur",Table1[[#This Row],[Income]],0)</f>
        <v>0</v>
      </c>
      <c r="BW123">
        <f ca="1">IF(Table1[[#This Row],[Field of Work]]="IT",Table1[[#This Row],[Income]],0)</f>
        <v>0</v>
      </c>
      <c r="BX123">
        <f ca="1">IF(Table1[[#This Row],[Field of Work]]="Healthcare",Table1[[#This Row],[Income]],0)</f>
        <v>0</v>
      </c>
      <c r="BY123">
        <f ca="1">IF(Table1[[#This Row],[Field of Work]]="Agriculture",Table1[[#This Row],[Income]],0)</f>
        <v>0</v>
      </c>
      <c r="BZ123">
        <f ca="1">IF(Table1[[#This Row],[Field of Work]]="Teaching",Table1[[#This Row],[Income]],0)</f>
        <v>0</v>
      </c>
      <c r="CA123">
        <f ca="1">IF(Table1[[#This Row],[Field of Work]]="General Work",Table1[[#This Row],[Income]],0)</f>
        <v>79900</v>
      </c>
      <c r="CB123">
        <f ca="1">IF(Table1[[#This Row],[Field of Work]]="Construction",Table1[[#This Row],[Income]],0)</f>
        <v>0</v>
      </c>
      <c r="CD123" s="2">
        <f ca="1">IF(Table1[[#This Row],[Value of debts ]]&gt;Table1[[#This Row],[Income]],1,0)</f>
        <v>1</v>
      </c>
      <c r="CE123" s="1"/>
      <c r="CG123">
        <f ca="1">IF(Table1[[#This Row],[Net worth of person]]&gt;$CH$3,Table1[[#This Row],[Age]],0)</f>
        <v>37</v>
      </c>
    </row>
    <row r="124" spans="1:85" x14ac:dyDescent="0.3">
      <c r="A124">
        <f t="shared" ca="1" si="45"/>
        <v>1</v>
      </c>
      <c r="B124" t="str">
        <f t="shared" ca="1" si="46"/>
        <v>Women</v>
      </c>
      <c r="C124">
        <f t="shared" ca="1" si="47"/>
        <v>29</v>
      </c>
      <c r="D124">
        <f t="shared" ca="1" si="48"/>
        <v>1</v>
      </c>
      <c r="E124" t="str">
        <f t="shared" ca="1" si="49"/>
        <v>IT</v>
      </c>
      <c r="F124">
        <f t="shared" ca="1" si="50"/>
        <v>1</v>
      </c>
      <c r="G124" t="str">
        <f t="shared" ca="1" si="51"/>
        <v>10th</v>
      </c>
      <c r="H124">
        <f t="shared" ca="1" si="52"/>
        <v>1</v>
      </c>
      <c r="I124">
        <f t="shared" ca="1" si="53"/>
        <v>3</v>
      </c>
      <c r="J124">
        <f t="shared" ca="1" si="54"/>
        <v>69195</v>
      </c>
      <c r="K124">
        <f t="shared" ca="1" si="55"/>
        <v>11</v>
      </c>
      <c r="L124" t="str">
        <f t="shared" ca="1" si="56"/>
        <v>Mumbai</v>
      </c>
      <c r="M124">
        <f t="shared" ca="1" si="57"/>
        <v>345975</v>
      </c>
      <c r="N124">
        <f t="shared" ca="1" si="58"/>
        <v>257245.41684705499</v>
      </c>
      <c r="O124">
        <f t="shared" ca="1" si="59"/>
        <v>48489.109568893473</v>
      </c>
      <c r="P124">
        <f t="shared" ca="1" si="60"/>
        <v>28267</v>
      </c>
      <c r="Q124">
        <f t="shared" ca="1" si="61"/>
        <v>115901.71366686511</v>
      </c>
      <c r="R124">
        <f t="shared" ca="1" si="62"/>
        <v>3177.1697856755309</v>
      </c>
      <c r="S124">
        <f t="shared" ca="1" si="63"/>
        <v>397641.27935456898</v>
      </c>
      <c r="T124">
        <f t="shared" ca="1" si="64"/>
        <v>401414.1305139201</v>
      </c>
      <c r="U124">
        <f t="shared" ca="1" si="65"/>
        <v>-3772.8511593511212</v>
      </c>
      <c r="AF124" s="2">
        <f ca="1">IF(Table1[[#This Row],[Gender]]="Women",1,0)</f>
        <v>1</v>
      </c>
      <c r="AG124">
        <f ca="1">IF(Table1[[#This Row],[Gender]]="Men",1,0)</f>
        <v>0</v>
      </c>
      <c r="AI124" s="1"/>
      <c r="AK124" s="2">
        <f ca="1">IF(Table1[[#This Row],[Field of Work]]="IT",1,0)</f>
        <v>1</v>
      </c>
      <c r="AL124">
        <f ca="1">IF(Table1[[#This Row],[Field of Work]]="Agriculture",1,0)</f>
        <v>0</v>
      </c>
      <c r="AM124">
        <f ca="1">IF(Table1[[#This Row],[Field of Work]]="Construction",1,0)</f>
        <v>0</v>
      </c>
      <c r="AN124">
        <f ca="1">IF(Table1[[#This Row],[Field of Work]]="Healthcare",1,0)</f>
        <v>0</v>
      </c>
      <c r="AO124">
        <f ca="1">IF(Table1[[#This Row],[Field of Work]]="General Work",1,0)</f>
        <v>0</v>
      </c>
      <c r="AP124">
        <f ca="1">IF(Table1[[#This Row],[Field of Work]]="Teaching",1,0)</f>
        <v>0</v>
      </c>
      <c r="AV124" s="1"/>
      <c r="AX124" s="2">
        <f ca="1">Table1[[#This Row],[Car Value]]/Table1[[#This Row],[Cars]]</f>
        <v>16163.03652296449</v>
      </c>
      <c r="AY124" s="1"/>
      <c r="AZ124" s="2">
        <f ca="1">IF(Table1[[#This Row],[Value of debts ]]&gt;$BA$3,1,0)</f>
        <v>1</v>
      </c>
      <c r="BA124" s="1"/>
      <c r="BB124" s="1"/>
      <c r="BC124" s="15">
        <f ca="1">Table1[[#This Row],[Mortage Left]]/Table1[[#This Row],[Value of House]]</f>
        <v>0.74353758753394028</v>
      </c>
      <c r="BD124">
        <f t="shared" ca="1" si="44"/>
        <v>0</v>
      </c>
      <c r="BF124" s="1"/>
      <c r="BH124">
        <f ca="1">IF(Table1[[#This Row],[Area]]="Patna",Table1[[#This Row],[Income]],0)</f>
        <v>0</v>
      </c>
      <c r="BI124">
        <f ca="1">IF(Table1[[#This Row],[Area]]="Bangalore",Table1[[#This Row],[Income]],0)</f>
        <v>0</v>
      </c>
      <c r="BJ124">
        <f ca="1">IF(Table1[[#This Row],[Area]]="Lucknow",Table1[[#This Row],[Income]],0)</f>
        <v>0</v>
      </c>
      <c r="BK124">
        <f ca="1">IF(Table1[[#This Row],[Area]]="Hyderabad",Table1[[#This Row],[Income]],0)</f>
        <v>0</v>
      </c>
      <c r="BL124">
        <f ca="1">IF(Table1[[#This Row],[Area]]="Udaipur",Table1[[#This Row],[Income]],0)</f>
        <v>0</v>
      </c>
      <c r="BM124">
        <f ca="1">IF(Table1[[#This Row],[Area]]="Pune",Table1[[#This Row],[Income]],0)</f>
        <v>0</v>
      </c>
      <c r="BN124">
        <f ca="1">IF(Table1[[#This Row],[Area]]="Kolkata",Table1[[#This Row],[Income]],0)</f>
        <v>0</v>
      </c>
      <c r="BO124">
        <f ca="1">IF(Table1[[#This Row],[Area]]="Ranchi",Table1[[#This Row],[Income]],0)</f>
        <v>0</v>
      </c>
      <c r="BP124">
        <f ca="1">IF(Table1[[#This Row],[Area]]="Dhanbad",Table1[[#This Row],[Income]],0)</f>
        <v>0</v>
      </c>
      <c r="BQ124">
        <f ca="1">IF(Table1[[#This Row],[Area]]="Agra",Table1[[#This Row],[Income]],0)</f>
        <v>0</v>
      </c>
      <c r="BR124">
        <f ca="1">IF(Table1[[#This Row],[Area]]="Mumbai",Table1[[#This Row],[Income]],0)</f>
        <v>69195</v>
      </c>
      <c r="BS124">
        <f ca="1">IF(Table1[[#This Row],[Area]]="Srinagar",Table1[[#This Row],[Income]],0)</f>
        <v>0</v>
      </c>
      <c r="BT124">
        <f ca="1">IF(Table1[[#This Row],[Area]]="Delhi",Table1[[#This Row],[Income]],0)</f>
        <v>0</v>
      </c>
      <c r="BU124">
        <f ca="1">IF(Table1[[#This Row],[Area]]="Jaipur",Table1[[#This Row],[Income]],0)</f>
        <v>0</v>
      </c>
      <c r="BW124">
        <f ca="1">IF(Table1[[#This Row],[Field of Work]]="IT",Table1[[#This Row],[Income]],0)</f>
        <v>69195</v>
      </c>
      <c r="BX124">
        <f ca="1">IF(Table1[[#This Row],[Field of Work]]="Healthcare",Table1[[#This Row],[Income]],0)</f>
        <v>0</v>
      </c>
      <c r="BY124">
        <f ca="1">IF(Table1[[#This Row],[Field of Work]]="Agriculture",Table1[[#This Row],[Income]],0)</f>
        <v>0</v>
      </c>
      <c r="BZ124">
        <f ca="1">IF(Table1[[#This Row],[Field of Work]]="Teaching",Table1[[#This Row],[Income]],0)</f>
        <v>0</v>
      </c>
      <c r="CA124">
        <f ca="1">IF(Table1[[#This Row],[Field of Work]]="General Work",Table1[[#This Row],[Income]],0)</f>
        <v>0</v>
      </c>
      <c r="CB124">
        <f ca="1">IF(Table1[[#This Row],[Field of Work]]="Construction",Table1[[#This Row],[Income]],0)</f>
        <v>0</v>
      </c>
      <c r="CD124" s="2">
        <f ca="1">IF(Table1[[#This Row],[Value of debts ]]&gt;Table1[[#This Row],[Income]],1,0)</f>
        <v>1</v>
      </c>
      <c r="CE124" s="1"/>
      <c r="CG124">
        <f ca="1">IF(Table1[[#This Row],[Net worth of person]]&gt;$CH$3,Table1[[#This Row],[Age]],0)</f>
        <v>0</v>
      </c>
    </row>
    <row r="125" spans="1:85" x14ac:dyDescent="0.3">
      <c r="A125">
        <f t="shared" ca="1" si="45"/>
        <v>2</v>
      </c>
      <c r="B125" t="str">
        <f t="shared" ca="1" si="46"/>
        <v>Men</v>
      </c>
      <c r="C125">
        <f t="shared" ca="1" si="47"/>
        <v>36</v>
      </c>
      <c r="D125">
        <f t="shared" ca="1" si="48"/>
        <v>4</v>
      </c>
      <c r="E125" t="str">
        <f t="shared" ca="1" si="49"/>
        <v>Teaching</v>
      </c>
      <c r="F125">
        <f t="shared" ca="1" si="50"/>
        <v>1</v>
      </c>
      <c r="G125" t="str">
        <f t="shared" ca="1" si="51"/>
        <v>10th</v>
      </c>
      <c r="H125">
        <f t="shared" ca="1" si="52"/>
        <v>3</v>
      </c>
      <c r="I125">
        <f t="shared" ca="1" si="53"/>
        <v>2</v>
      </c>
      <c r="J125">
        <f t="shared" ca="1" si="54"/>
        <v>37200</v>
      </c>
      <c r="K125">
        <f t="shared" ca="1" si="55"/>
        <v>5</v>
      </c>
      <c r="L125" t="str">
        <f t="shared" ca="1" si="56"/>
        <v>Udaipur</v>
      </c>
      <c r="M125">
        <f t="shared" ca="1" si="57"/>
        <v>148800</v>
      </c>
      <c r="N125">
        <f t="shared" ca="1" si="58"/>
        <v>79260.859573867026</v>
      </c>
      <c r="O125">
        <f t="shared" ca="1" si="59"/>
        <v>15541.599581388708</v>
      </c>
      <c r="P125">
        <f t="shared" ca="1" si="60"/>
        <v>1857</v>
      </c>
      <c r="Q125">
        <f t="shared" ca="1" si="61"/>
        <v>74128.248402770259</v>
      </c>
      <c r="R125">
        <f t="shared" ca="1" si="62"/>
        <v>27767.382459768545</v>
      </c>
      <c r="S125">
        <f t="shared" ca="1" si="63"/>
        <v>192108.98204115726</v>
      </c>
      <c r="T125">
        <f t="shared" ca="1" si="64"/>
        <v>155246.10797663729</v>
      </c>
      <c r="U125">
        <f t="shared" ca="1" si="65"/>
        <v>36862.874064519972</v>
      </c>
      <c r="AF125" s="2">
        <f ca="1">IF(Table1[[#This Row],[Gender]]="Women",1,0)</f>
        <v>0</v>
      </c>
      <c r="AG125">
        <f ca="1">IF(Table1[[#This Row],[Gender]]="Men",1,0)</f>
        <v>1</v>
      </c>
      <c r="AI125" s="1"/>
      <c r="AK125" s="2">
        <f ca="1">IF(Table1[[#This Row],[Field of Work]]="IT",1,0)</f>
        <v>0</v>
      </c>
      <c r="AL125">
        <f ca="1">IF(Table1[[#This Row],[Field of Work]]="Agriculture",1,0)</f>
        <v>0</v>
      </c>
      <c r="AM125">
        <f ca="1">IF(Table1[[#This Row],[Field of Work]]="Construction",1,0)</f>
        <v>0</v>
      </c>
      <c r="AN125">
        <f ca="1">IF(Table1[[#This Row],[Field of Work]]="Healthcare",1,0)</f>
        <v>0</v>
      </c>
      <c r="AO125">
        <f ca="1">IF(Table1[[#This Row],[Field of Work]]="General Work",1,0)</f>
        <v>0</v>
      </c>
      <c r="AP125">
        <f ca="1">IF(Table1[[#This Row],[Field of Work]]="Teaching",1,0)</f>
        <v>1</v>
      </c>
      <c r="AV125" s="1"/>
      <c r="AX125" s="2">
        <f ca="1">Table1[[#This Row],[Car Value]]/Table1[[#This Row],[Cars]]</f>
        <v>7770.7997906943538</v>
      </c>
      <c r="AY125" s="1"/>
      <c r="AZ125" s="2">
        <f ca="1">IF(Table1[[#This Row],[Value of debts ]]&gt;$BA$3,1,0)</f>
        <v>1</v>
      </c>
      <c r="BA125" s="1"/>
      <c r="BB125" s="1"/>
      <c r="BC125" s="15">
        <f ca="1">Table1[[#This Row],[Mortage Left]]/Table1[[#This Row],[Value of House]]</f>
        <v>0.53266706702867628</v>
      </c>
      <c r="BD125">
        <f t="shared" ca="1" si="44"/>
        <v>0</v>
      </c>
      <c r="BF125" s="1"/>
      <c r="BH125">
        <f ca="1">IF(Table1[[#This Row],[Area]]="Patna",Table1[[#This Row],[Income]],0)</f>
        <v>0</v>
      </c>
      <c r="BI125">
        <f ca="1">IF(Table1[[#This Row],[Area]]="Bangalore",Table1[[#This Row],[Income]],0)</f>
        <v>0</v>
      </c>
      <c r="BJ125">
        <f ca="1">IF(Table1[[#This Row],[Area]]="Lucknow",Table1[[#This Row],[Income]],0)</f>
        <v>0</v>
      </c>
      <c r="BK125">
        <f ca="1">IF(Table1[[#This Row],[Area]]="Hyderabad",Table1[[#This Row],[Income]],0)</f>
        <v>0</v>
      </c>
      <c r="BL125">
        <f ca="1">IF(Table1[[#This Row],[Area]]="Udaipur",Table1[[#This Row],[Income]],0)</f>
        <v>37200</v>
      </c>
      <c r="BM125">
        <f ca="1">IF(Table1[[#This Row],[Area]]="Pune",Table1[[#This Row],[Income]],0)</f>
        <v>0</v>
      </c>
      <c r="BN125">
        <f ca="1">IF(Table1[[#This Row],[Area]]="Kolkata",Table1[[#This Row],[Income]],0)</f>
        <v>0</v>
      </c>
      <c r="BO125">
        <f ca="1">IF(Table1[[#This Row],[Area]]="Ranchi",Table1[[#This Row],[Income]],0)</f>
        <v>0</v>
      </c>
      <c r="BP125">
        <f ca="1">IF(Table1[[#This Row],[Area]]="Dhanbad",Table1[[#This Row],[Income]],0)</f>
        <v>0</v>
      </c>
      <c r="BQ125">
        <f ca="1">IF(Table1[[#This Row],[Area]]="Agra",Table1[[#This Row],[Income]],0)</f>
        <v>0</v>
      </c>
      <c r="BR125">
        <f ca="1">IF(Table1[[#This Row],[Area]]="Mumbai",Table1[[#This Row],[Income]],0)</f>
        <v>0</v>
      </c>
      <c r="BS125">
        <f ca="1">IF(Table1[[#This Row],[Area]]="Srinagar",Table1[[#This Row],[Income]],0)</f>
        <v>0</v>
      </c>
      <c r="BT125">
        <f ca="1">IF(Table1[[#This Row],[Area]]="Delhi",Table1[[#This Row],[Income]],0)</f>
        <v>0</v>
      </c>
      <c r="BU125">
        <f ca="1">IF(Table1[[#This Row],[Area]]="Jaipur",Table1[[#This Row],[Income]],0)</f>
        <v>0</v>
      </c>
      <c r="BW125">
        <f ca="1">IF(Table1[[#This Row],[Field of Work]]="IT",Table1[[#This Row],[Income]],0)</f>
        <v>0</v>
      </c>
      <c r="BX125">
        <f ca="1">IF(Table1[[#This Row],[Field of Work]]="Healthcare",Table1[[#This Row],[Income]],0)</f>
        <v>0</v>
      </c>
      <c r="BY125">
        <f ca="1">IF(Table1[[#This Row],[Field of Work]]="Agriculture",Table1[[#This Row],[Income]],0)</f>
        <v>0</v>
      </c>
      <c r="BZ125">
        <f ca="1">IF(Table1[[#This Row],[Field of Work]]="Teaching",Table1[[#This Row],[Income]],0)</f>
        <v>37200</v>
      </c>
      <c r="CA125">
        <f ca="1">IF(Table1[[#This Row],[Field of Work]]="General Work",Table1[[#This Row],[Income]],0)</f>
        <v>0</v>
      </c>
      <c r="CB125">
        <f ca="1">IF(Table1[[#This Row],[Field of Work]]="Construction",Table1[[#This Row],[Income]],0)</f>
        <v>0</v>
      </c>
      <c r="CD125" s="2">
        <f ca="1">IF(Table1[[#This Row],[Value of debts ]]&gt;Table1[[#This Row],[Income]],1,0)</f>
        <v>1</v>
      </c>
      <c r="CE125" s="1"/>
      <c r="CG125">
        <f ca="1">IF(Table1[[#This Row],[Net worth of person]]&gt;$CH$3,Table1[[#This Row],[Age]],0)</f>
        <v>0</v>
      </c>
    </row>
    <row r="126" spans="1:85" x14ac:dyDescent="0.3">
      <c r="A126">
        <f t="shared" ca="1" si="45"/>
        <v>2</v>
      </c>
      <c r="B126" t="str">
        <f t="shared" ca="1" si="46"/>
        <v>Men</v>
      </c>
      <c r="C126">
        <f t="shared" ca="1" si="47"/>
        <v>24</v>
      </c>
      <c r="D126">
        <f t="shared" ca="1" si="48"/>
        <v>4</v>
      </c>
      <c r="E126" t="str">
        <f t="shared" ca="1" si="49"/>
        <v>Teaching</v>
      </c>
      <c r="F126">
        <f t="shared" ca="1" si="50"/>
        <v>4</v>
      </c>
      <c r="G126" t="str">
        <f t="shared" ca="1" si="51"/>
        <v>Masters</v>
      </c>
      <c r="H126">
        <f t="shared" ca="1" si="52"/>
        <v>1</v>
      </c>
      <c r="I126">
        <f t="shared" ca="1" si="53"/>
        <v>1</v>
      </c>
      <c r="J126">
        <f t="shared" ca="1" si="54"/>
        <v>74661</v>
      </c>
      <c r="K126">
        <f t="shared" ca="1" si="55"/>
        <v>8</v>
      </c>
      <c r="L126" t="str">
        <f t="shared" ca="1" si="56"/>
        <v>Agra</v>
      </c>
      <c r="M126">
        <f t="shared" ca="1" si="57"/>
        <v>447966</v>
      </c>
      <c r="N126">
        <f t="shared" ca="1" si="58"/>
        <v>34410.21025432874</v>
      </c>
      <c r="O126">
        <f t="shared" ca="1" si="59"/>
        <v>21580.845297948978</v>
      </c>
      <c r="P126">
        <f t="shared" ca="1" si="60"/>
        <v>10196</v>
      </c>
      <c r="Q126">
        <f t="shared" ca="1" si="61"/>
        <v>125365.08448431082</v>
      </c>
      <c r="R126">
        <f t="shared" ca="1" si="62"/>
        <v>24152.160628237936</v>
      </c>
      <c r="S126">
        <f t="shared" ca="1" si="63"/>
        <v>493699.00592618692</v>
      </c>
      <c r="T126">
        <f t="shared" ca="1" si="64"/>
        <v>169971.29473863955</v>
      </c>
      <c r="U126">
        <f t="shared" ca="1" si="65"/>
        <v>323727.71118754736</v>
      </c>
      <c r="AF126" s="2">
        <f ca="1">IF(Table1[[#This Row],[Gender]]="Women",1,0)</f>
        <v>0</v>
      </c>
      <c r="AG126">
        <f ca="1">IF(Table1[[#This Row],[Gender]]="Men",1,0)</f>
        <v>1</v>
      </c>
      <c r="AI126" s="1"/>
      <c r="AK126" s="2">
        <f ca="1">IF(Table1[[#This Row],[Field of Work]]="IT",1,0)</f>
        <v>0</v>
      </c>
      <c r="AL126">
        <f ca="1">IF(Table1[[#This Row],[Field of Work]]="Agriculture",1,0)</f>
        <v>0</v>
      </c>
      <c r="AM126">
        <f ca="1">IF(Table1[[#This Row],[Field of Work]]="Construction",1,0)</f>
        <v>0</v>
      </c>
      <c r="AN126">
        <f ca="1">IF(Table1[[#This Row],[Field of Work]]="Healthcare",1,0)</f>
        <v>0</v>
      </c>
      <c r="AO126">
        <f ca="1">IF(Table1[[#This Row],[Field of Work]]="General Work",1,0)</f>
        <v>0</v>
      </c>
      <c r="AP126">
        <f ca="1">IF(Table1[[#This Row],[Field of Work]]="Teaching",1,0)</f>
        <v>1</v>
      </c>
      <c r="AV126" s="1"/>
      <c r="AX126" s="2">
        <f ca="1">Table1[[#This Row],[Car Value]]/Table1[[#This Row],[Cars]]</f>
        <v>21580.845297948978</v>
      </c>
      <c r="AY126" s="1"/>
      <c r="AZ126" s="2">
        <f ca="1">IF(Table1[[#This Row],[Value of debts ]]&gt;$BA$3,1,0)</f>
        <v>1</v>
      </c>
      <c r="BA126" s="1"/>
      <c r="BB126" s="1"/>
      <c r="BC126" s="15">
        <f ca="1">Table1[[#This Row],[Mortage Left]]/Table1[[#This Row],[Value of House]]</f>
        <v>7.6814334691313046E-2</v>
      </c>
      <c r="BD126">
        <f t="shared" ca="1" si="44"/>
        <v>1</v>
      </c>
      <c r="BF126" s="1"/>
      <c r="BH126">
        <f ca="1">IF(Table1[[#This Row],[Area]]="Patna",Table1[[#This Row],[Income]],0)</f>
        <v>0</v>
      </c>
      <c r="BI126">
        <f ca="1">IF(Table1[[#This Row],[Area]]="Bangalore",Table1[[#This Row],[Income]],0)</f>
        <v>0</v>
      </c>
      <c r="BJ126">
        <f ca="1">IF(Table1[[#This Row],[Area]]="Lucknow",Table1[[#This Row],[Income]],0)</f>
        <v>0</v>
      </c>
      <c r="BK126">
        <f ca="1">IF(Table1[[#This Row],[Area]]="Hyderabad",Table1[[#This Row],[Income]],0)</f>
        <v>0</v>
      </c>
      <c r="BL126">
        <f ca="1">IF(Table1[[#This Row],[Area]]="Udaipur",Table1[[#This Row],[Income]],0)</f>
        <v>0</v>
      </c>
      <c r="BM126">
        <f ca="1">IF(Table1[[#This Row],[Area]]="Pune",Table1[[#This Row],[Income]],0)</f>
        <v>0</v>
      </c>
      <c r="BN126">
        <f ca="1">IF(Table1[[#This Row],[Area]]="Kolkata",Table1[[#This Row],[Income]],0)</f>
        <v>0</v>
      </c>
      <c r="BO126">
        <f ca="1">IF(Table1[[#This Row],[Area]]="Ranchi",Table1[[#This Row],[Income]],0)</f>
        <v>0</v>
      </c>
      <c r="BP126">
        <f ca="1">IF(Table1[[#This Row],[Area]]="Dhanbad",Table1[[#This Row],[Income]],0)</f>
        <v>0</v>
      </c>
      <c r="BQ126">
        <f ca="1">IF(Table1[[#This Row],[Area]]="Agra",Table1[[#This Row],[Income]],0)</f>
        <v>74661</v>
      </c>
      <c r="BR126">
        <f ca="1">IF(Table1[[#This Row],[Area]]="Mumbai",Table1[[#This Row],[Income]],0)</f>
        <v>0</v>
      </c>
      <c r="BS126">
        <f ca="1">IF(Table1[[#This Row],[Area]]="Srinagar",Table1[[#This Row],[Income]],0)</f>
        <v>0</v>
      </c>
      <c r="BT126">
        <f ca="1">IF(Table1[[#This Row],[Area]]="Delhi",Table1[[#This Row],[Income]],0)</f>
        <v>0</v>
      </c>
      <c r="BU126">
        <f ca="1">IF(Table1[[#This Row],[Area]]="Jaipur",Table1[[#This Row],[Income]],0)</f>
        <v>0</v>
      </c>
      <c r="BW126">
        <f ca="1">IF(Table1[[#This Row],[Field of Work]]="IT",Table1[[#This Row],[Income]],0)</f>
        <v>0</v>
      </c>
      <c r="BX126">
        <f ca="1">IF(Table1[[#This Row],[Field of Work]]="Healthcare",Table1[[#This Row],[Income]],0)</f>
        <v>0</v>
      </c>
      <c r="BY126">
        <f ca="1">IF(Table1[[#This Row],[Field of Work]]="Agriculture",Table1[[#This Row],[Income]],0)</f>
        <v>0</v>
      </c>
      <c r="BZ126">
        <f ca="1">IF(Table1[[#This Row],[Field of Work]]="Teaching",Table1[[#This Row],[Income]],0)</f>
        <v>74661</v>
      </c>
      <c r="CA126">
        <f ca="1">IF(Table1[[#This Row],[Field of Work]]="General Work",Table1[[#This Row],[Income]],0)</f>
        <v>0</v>
      </c>
      <c r="CB126">
        <f ca="1">IF(Table1[[#This Row],[Field of Work]]="Construction",Table1[[#This Row],[Income]],0)</f>
        <v>0</v>
      </c>
      <c r="CD126" s="2">
        <f ca="1">IF(Table1[[#This Row],[Value of debts ]]&gt;Table1[[#This Row],[Income]],1,0)</f>
        <v>1</v>
      </c>
      <c r="CE126" s="1"/>
      <c r="CG126">
        <f ca="1">IF(Table1[[#This Row],[Net worth of person]]&gt;$CH$3,Table1[[#This Row],[Age]],0)</f>
        <v>24</v>
      </c>
    </row>
    <row r="127" spans="1:85" x14ac:dyDescent="0.3">
      <c r="A127">
        <f t="shared" ca="1" si="45"/>
        <v>2</v>
      </c>
      <c r="B127" t="str">
        <f t="shared" ca="1" si="46"/>
        <v>Men</v>
      </c>
      <c r="C127">
        <f t="shared" ca="1" si="47"/>
        <v>26</v>
      </c>
      <c r="D127">
        <f t="shared" ca="1" si="48"/>
        <v>2</v>
      </c>
      <c r="E127" t="str">
        <f t="shared" ca="1" si="49"/>
        <v>Construction</v>
      </c>
      <c r="F127">
        <f t="shared" ca="1" si="50"/>
        <v>3</v>
      </c>
      <c r="G127" t="str">
        <f t="shared" ca="1" si="51"/>
        <v>Bachelors</v>
      </c>
      <c r="H127">
        <f t="shared" ca="1" si="52"/>
        <v>0</v>
      </c>
      <c r="I127">
        <f t="shared" ca="1" si="53"/>
        <v>3</v>
      </c>
      <c r="J127">
        <f t="shared" ca="1" si="54"/>
        <v>71358</v>
      </c>
      <c r="K127">
        <f t="shared" ca="1" si="55"/>
        <v>12</v>
      </c>
      <c r="L127" t="str">
        <f t="shared" ca="1" si="56"/>
        <v>Srinagar</v>
      </c>
      <c r="M127">
        <f t="shared" ca="1" si="57"/>
        <v>214074</v>
      </c>
      <c r="N127">
        <f t="shared" ca="1" si="58"/>
        <v>40148.698709306002</v>
      </c>
      <c r="O127">
        <f t="shared" ca="1" si="59"/>
        <v>166022.19551773902</v>
      </c>
      <c r="P127">
        <f t="shared" ca="1" si="60"/>
        <v>27756</v>
      </c>
      <c r="Q127">
        <f t="shared" ca="1" si="61"/>
        <v>62905.442746994748</v>
      </c>
      <c r="R127">
        <f t="shared" ca="1" si="62"/>
        <v>46596.435810737981</v>
      </c>
      <c r="S127">
        <f t="shared" ca="1" si="63"/>
        <v>426692.63132847706</v>
      </c>
      <c r="T127">
        <f t="shared" ca="1" si="64"/>
        <v>130810.14145630074</v>
      </c>
      <c r="U127">
        <f t="shared" ca="1" si="65"/>
        <v>295882.48987217632</v>
      </c>
      <c r="AF127" s="2">
        <f ca="1">IF(Table1[[#This Row],[Gender]]="Women",1,0)</f>
        <v>0</v>
      </c>
      <c r="AG127">
        <f ca="1">IF(Table1[[#This Row],[Gender]]="Men",1,0)</f>
        <v>1</v>
      </c>
      <c r="AI127" s="1"/>
      <c r="AK127" s="2">
        <f ca="1">IF(Table1[[#This Row],[Field of Work]]="IT",1,0)</f>
        <v>0</v>
      </c>
      <c r="AL127">
        <f ca="1">IF(Table1[[#This Row],[Field of Work]]="Agriculture",1,0)</f>
        <v>0</v>
      </c>
      <c r="AM127">
        <f ca="1">IF(Table1[[#This Row],[Field of Work]]="Construction",1,0)</f>
        <v>1</v>
      </c>
      <c r="AN127">
        <f ca="1">IF(Table1[[#This Row],[Field of Work]]="Healthcare",1,0)</f>
        <v>0</v>
      </c>
      <c r="AO127">
        <f ca="1">IF(Table1[[#This Row],[Field of Work]]="General Work",1,0)</f>
        <v>0</v>
      </c>
      <c r="AP127">
        <f ca="1">IF(Table1[[#This Row],[Field of Work]]="Teaching",1,0)</f>
        <v>0</v>
      </c>
      <c r="AV127" s="1"/>
      <c r="AX127" s="2">
        <f ca="1">Table1[[#This Row],[Car Value]]/Table1[[#This Row],[Cars]]</f>
        <v>55340.731839246342</v>
      </c>
      <c r="AY127" s="1"/>
      <c r="AZ127" s="2">
        <f ca="1">IF(Table1[[#This Row],[Value of debts ]]&gt;$BA$3,1,0)</f>
        <v>1</v>
      </c>
      <c r="BA127" s="1"/>
      <c r="BB127" s="1"/>
      <c r="BC127" s="15">
        <f ca="1">Table1[[#This Row],[Mortage Left]]/Table1[[#This Row],[Value of House]]</f>
        <v>0.18754588931540497</v>
      </c>
      <c r="BD127">
        <f t="shared" ca="1" si="44"/>
        <v>1</v>
      </c>
      <c r="BF127" s="1"/>
      <c r="BH127">
        <f ca="1">IF(Table1[[#This Row],[Area]]="Patna",Table1[[#This Row],[Income]],0)</f>
        <v>0</v>
      </c>
      <c r="BI127">
        <f ca="1">IF(Table1[[#This Row],[Area]]="Bangalore",Table1[[#This Row],[Income]],0)</f>
        <v>0</v>
      </c>
      <c r="BJ127">
        <f ca="1">IF(Table1[[#This Row],[Area]]="Lucknow",Table1[[#This Row],[Income]],0)</f>
        <v>0</v>
      </c>
      <c r="BK127">
        <f ca="1">IF(Table1[[#This Row],[Area]]="Hyderabad",Table1[[#This Row],[Income]],0)</f>
        <v>0</v>
      </c>
      <c r="BL127">
        <f ca="1">IF(Table1[[#This Row],[Area]]="Udaipur",Table1[[#This Row],[Income]],0)</f>
        <v>0</v>
      </c>
      <c r="BM127">
        <f ca="1">IF(Table1[[#This Row],[Area]]="Pune",Table1[[#This Row],[Income]],0)</f>
        <v>0</v>
      </c>
      <c r="BN127">
        <f ca="1">IF(Table1[[#This Row],[Area]]="Kolkata",Table1[[#This Row],[Income]],0)</f>
        <v>0</v>
      </c>
      <c r="BO127">
        <f ca="1">IF(Table1[[#This Row],[Area]]="Ranchi",Table1[[#This Row],[Income]],0)</f>
        <v>0</v>
      </c>
      <c r="BP127">
        <f ca="1">IF(Table1[[#This Row],[Area]]="Dhanbad",Table1[[#This Row],[Income]],0)</f>
        <v>0</v>
      </c>
      <c r="BQ127">
        <f ca="1">IF(Table1[[#This Row],[Area]]="Agra",Table1[[#This Row],[Income]],0)</f>
        <v>0</v>
      </c>
      <c r="BR127">
        <f ca="1">IF(Table1[[#This Row],[Area]]="Mumbai",Table1[[#This Row],[Income]],0)</f>
        <v>0</v>
      </c>
      <c r="BS127">
        <f ca="1">IF(Table1[[#This Row],[Area]]="Srinagar",Table1[[#This Row],[Income]],0)</f>
        <v>71358</v>
      </c>
      <c r="BT127">
        <f ca="1">IF(Table1[[#This Row],[Area]]="Delhi",Table1[[#This Row],[Income]],0)</f>
        <v>0</v>
      </c>
      <c r="BU127">
        <f ca="1">IF(Table1[[#This Row],[Area]]="Jaipur",Table1[[#This Row],[Income]],0)</f>
        <v>0</v>
      </c>
      <c r="BW127">
        <f ca="1">IF(Table1[[#This Row],[Field of Work]]="IT",Table1[[#This Row],[Income]],0)</f>
        <v>0</v>
      </c>
      <c r="BX127">
        <f ca="1">IF(Table1[[#This Row],[Field of Work]]="Healthcare",Table1[[#This Row],[Income]],0)</f>
        <v>0</v>
      </c>
      <c r="BY127">
        <f ca="1">IF(Table1[[#This Row],[Field of Work]]="Agriculture",Table1[[#This Row],[Income]],0)</f>
        <v>0</v>
      </c>
      <c r="BZ127">
        <f ca="1">IF(Table1[[#This Row],[Field of Work]]="Teaching",Table1[[#This Row],[Income]],0)</f>
        <v>0</v>
      </c>
      <c r="CA127">
        <f ca="1">IF(Table1[[#This Row],[Field of Work]]="General Work",Table1[[#This Row],[Income]],0)</f>
        <v>0</v>
      </c>
      <c r="CB127">
        <f ca="1">IF(Table1[[#This Row],[Field of Work]]="Construction",Table1[[#This Row],[Income]],0)</f>
        <v>71358</v>
      </c>
      <c r="CD127" s="2">
        <f ca="1">IF(Table1[[#This Row],[Value of debts ]]&gt;Table1[[#This Row],[Income]],1,0)</f>
        <v>1</v>
      </c>
      <c r="CE127" s="1"/>
      <c r="CG127">
        <f ca="1">IF(Table1[[#This Row],[Net worth of person]]&gt;$CH$3,Table1[[#This Row],[Age]],0)</f>
        <v>26</v>
      </c>
    </row>
    <row r="128" spans="1:85" x14ac:dyDescent="0.3">
      <c r="A128">
        <f t="shared" ca="1" si="45"/>
        <v>2</v>
      </c>
      <c r="B128" t="str">
        <f t="shared" ca="1" si="46"/>
        <v>Men</v>
      </c>
      <c r="C128">
        <f t="shared" ca="1" si="47"/>
        <v>33</v>
      </c>
      <c r="D128">
        <f t="shared" ca="1" si="48"/>
        <v>5</v>
      </c>
      <c r="E128" t="str">
        <f t="shared" ca="1" si="49"/>
        <v>Agriculture</v>
      </c>
      <c r="F128">
        <f t="shared" ca="1" si="50"/>
        <v>4</v>
      </c>
      <c r="G128" t="str">
        <f t="shared" ca="1" si="51"/>
        <v>Masters</v>
      </c>
      <c r="H128">
        <f t="shared" ca="1" si="52"/>
        <v>3</v>
      </c>
      <c r="I128">
        <f t="shared" ca="1" si="53"/>
        <v>3</v>
      </c>
      <c r="J128">
        <f t="shared" ca="1" si="54"/>
        <v>85219</v>
      </c>
      <c r="K128">
        <f t="shared" ca="1" si="55"/>
        <v>12</v>
      </c>
      <c r="L128" t="str">
        <f t="shared" ca="1" si="56"/>
        <v>Srinagar</v>
      </c>
      <c r="M128">
        <f t="shared" ca="1" si="57"/>
        <v>511314</v>
      </c>
      <c r="N128">
        <f t="shared" ca="1" si="58"/>
        <v>20338.277344607217</v>
      </c>
      <c r="O128">
        <f t="shared" ca="1" si="59"/>
        <v>31665.967995025865</v>
      </c>
      <c r="P128">
        <f t="shared" ca="1" si="60"/>
        <v>18749</v>
      </c>
      <c r="Q128">
        <f t="shared" ca="1" si="61"/>
        <v>33887.157280787651</v>
      </c>
      <c r="R128">
        <f t="shared" ca="1" si="62"/>
        <v>69575.077610402266</v>
      </c>
      <c r="S128">
        <f t="shared" ca="1" si="63"/>
        <v>612555.04560542817</v>
      </c>
      <c r="T128">
        <f t="shared" ca="1" si="64"/>
        <v>72974.434625394875</v>
      </c>
      <c r="U128">
        <f t="shared" ca="1" si="65"/>
        <v>539580.61098003329</v>
      </c>
      <c r="AF128" s="2">
        <f ca="1">IF(Table1[[#This Row],[Gender]]="Women",1,0)</f>
        <v>0</v>
      </c>
      <c r="AG128">
        <f ca="1">IF(Table1[[#This Row],[Gender]]="Men",1,0)</f>
        <v>1</v>
      </c>
      <c r="AI128" s="1"/>
      <c r="AK128" s="2">
        <f ca="1">IF(Table1[[#This Row],[Field of Work]]="IT",1,0)</f>
        <v>0</v>
      </c>
      <c r="AL128">
        <f ca="1">IF(Table1[[#This Row],[Field of Work]]="Agriculture",1,0)</f>
        <v>1</v>
      </c>
      <c r="AM128">
        <f ca="1">IF(Table1[[#This Row],[Field of Work]]="Construction",1,0)</f>
        <v>0</v>
      </c>
      <c r="AN128">
        <f ca="1">IF(Table1[[#This Row],[Field of Work]]="Healthcare",1,0)</f>
        <v>0</v>
      </c>
      <c r="AO128">
        <f ca="1">IF(Table1[[#This Row],[Field of Work]]="General Work",1,0)</f>
        <v>0</v>
      </c>
      <c r="AP128">
        <f ca="1">IF(Table1[[#This Row],[Field of Work]]="Teaching",1,0)</f>
        <v>0</v>
      </c>
      <c r="AV128" s="1"/>
      <c r="AX128" s="2">
        <f ca="1">Table1[[#This Row],[Car Value]]/Table1[[#This Row],[Cars]]</f>
        <v>10555.322665008622</v>
      </c>
      <c r="AY128" s="1"/>
      <c r="AZ128" s="2">
        <f ca="1">IF(Table1[[#This Row],[Value of debts ]]&gt;$BA$3,1,0)</f>
        <v>1</v>
      </c>
      <c r="BA128" s="1"/>
      <c r="BB128" s="1"/>
      <c r="BC128" s="15">
        <f ca="1">Table1[[#This Row],[Mortage Left]]/Table1[[#This Row],[Value of House]]</f>
        <v>3.9776492223188131E-2</v>
      </c>
      <c r="BD128">
        <f t="shared" ca="1" si="44"/>
        <v>1</v>
      </c>
      <c r="BF128" s="1"/>
      <c r="BH128">
        <f ca="1">IF(Table1[[#This Row],[Area]]="Patna",Table1[[#This Row],[Income]],0)</f>
        <v>0</v>
      </c>
      <c r="BI128">
        <f ca="1">IF(Table1[[#This Row],[Area]]="Bangalore",Table1[[#This Row],[Income]],0)</f>
        <v>0</v>
      </c>
      <c r="BJ128">
        <f ca="1">IF(Table1[[#This Row],[Area]]="Lucknow",Table1[[#This Row],[Income]],0)</f>
        <v>0</v>
      </c>
      <c r="BK128">
        <f ca="1">IF(Table1[[#This Row],[Area]]="Hyderabad",Table1[[#This Row],[Income]],0)</f>
        <v>0</v>
      </c>
      <c r="BL128">
        <f ca="1">IF(Table1[[#This Row],[Area]]="Udaipur",Table1[[#This Row],[Income]],0)</f>
        <v>0</v>
      </c>
      <c r="BM128">
        <f ca="1">IF(Table1[[#This Row],[Area]]="Pune",Table1[[#This Row],[Income]],0)</f>
        <v>0</v>
      </c>
      <c r="BN128">
        <f ca="1">IF(Table1[[#This Row],[Area]]="Kolkata",Table1[[#This Row],[Income]],0)</f>
        <v>0</v>
      </c>
      <c r="BO128">
        <f ca="1">IF(Table1[[#This Row],[Area]]="Ranchi",Table1[[#This Row],[Income]],0)</f>
        <v>0</v>
      </c>
      <c r="BP128">
        <f ca="1">IF(Table1[[#This Row],[Area]]="Dhanbad",Table1[[#This Row],[Income]],0)</f>
        <v>0</v>
      </c>
      <c r="BQ128">
        <f ca="1">IF(Table1[[#This Row],[Area]]="Agra",Table1[[#This Row],[Income]],0)</f>
        <v>0</v>
      </c>
      <c r="BR128">
        <f ca="1">IF(Table1[[#This Row],[Area]]="Mumbai",Table1[[#This Row],[Income]],0)</f>
        <v>0</v>
      </c>
      <c r="BS128">
        <f ca="1">IF(Table1[[#This Row],[Area]]="Srinagar",Table1[[#This Row],[Income]],0)</f>
        <v>85219</v>
      </c>
      <c r="BT128">
        <f ca="1">IF(Table1[[#This Row],[Area]]="Delhi",Table1[[#This Row],[Income]],0)</f>
        <v>0</v>
      </c>
      <c r="BU128">
        <f ca="1">IF(Table1[[#This Row],[Area]]="Jaipur",Table1[[#This Row],[Income]],0)</f>
        <v>0</v>
      </c>
      <c r="BW128">
        <f ca="1">IF(Table1[[#This Row],[Field of Work]]="IT",Table1[[#This Row],[Income]],0)</f>
        <v>0</v>
      </c>
      <c r="BX128">
        <f ca="1">IF(Table1[[#This Row],[Field of Work]]="Healthcare",Table1[[#This Row],[Income]],0)</f>
        <v>0</v>
      </c>
      <c r="BY128">
        <f ca="1">IF(Table1[[#This Row],[Field of Work]]="Agriculture",Table1[[#This Row],[Income]],0)</f>
        <v>85219</v>
      </c>
      <c r="BZ128">
        <f ca="1">IF(Table1[[#This Row],[Field of Work]]="Teaching",Table1[[#This Row],[Income]],0)</f>
        <v>0</v>
      </c>
      <c r="CA128">
        <f ca="1">IF(Table1[[#This Row],[Field of Work]]="General Work",Table1[[#This Row],[Income]],0)</f>
        <v>0</v>
      </c>
      <c r="CB128">
        <f ca="1">IF(Table1[[#This Row],[Field of Work]]="Construction",Table1[[#This Row],[Income]],0)</f>
        <v>0</v>
      </c>
      <c r="CD128" s="2">
        <f ca="1">IF(Table1[[#This Row],[Value of debts ]]&gt;Table1[[#This Row],[Income]],1,0)</f>
        <v>0</v>
      </c>
      <c r="CE128" s="1"/>
      <c r="CG128">
        <f ca="1">IF(Table1[[#This Row],[Net worth of person]]&gt;$CH$3,Table1[[#This Row],[Age]],0)</f>
        <v>33</v>
      </c>
    </row>
    <row r="129" spans="1:85" x14ac:dyDescent="0.3">
      <c r="A129">
        <f t="shared" ca="1" si="45"/>
        <v>2</v>
      </c>
      <c r="B129" t="str">
        <f t="shared" ca="1" si="46"/>
        <v>Men</v>
      </c>
      <c r="C129">
        <f t="shared" ca="1" si="47"/>
        <v>28</v>
      </c>
      <c r="D129">
        <f t="shared" ca="1" si="48"/>
        <v>4</v>
      </c>
      <c r="E129" t="str">
        <f t="shared" ca="1" si="49"/>
        <v>Teaching</v>
      </c>
      <c r="F129">
        <f t="shared" ca="1" si="50"/>
        <v>3</v>
      </c>
      <c r="G129" t="str">
        <f t="shared" ca="1" si="51"/>
        <v>Bachelors</v>
      </c>
      <c r="H129">
        <f t="shared" ca="1" si="52"/>
        <v>3</v>
      </c>
      <c r="I129">
        <f t="shared" ca="1" si="53"/>
        <v>1</v>
      </c>
      <c r="J129">
        <f t="shared" ca="1" si="54"/>
        <v>41134</v>
      </c>
      <c r="K129">
        <f t="shared" ca="1" si="55"/>
        <v>11</v>
      </c>
      <c r="L129" t="str">
        <f t="shared" ca="1" si="56"/>
        <v>Mumbai</v>
      </c>
      <c r="M129">
        <f t="shared" ca="1" si="57"/>
        <v>164536</v>
      </c>
      <c r="N129">
        <f t="shared" ca="1" si="58"/>
        <v>75938.261185424592</v>
      </c>
      <c r="O129">
        <f t="shared" ca="1" si="59"/>
        <v>31712.235824428539</v>
      </c>
      <c r="P129">
        <f t="shared" ca="1" si="60"/>
        <v>19773</v>
      </c>
      <c r="Q129">
        <f t="shared" ca="1" si="61"/>
        <v>73808.713167732581</v>
      </c>
      <c r="R129">
        <f t="shared" ca="1" si="62"/>
        <v>21501.854939148889</v>
      </c>
      <c r="S129">
        <f t="shared" ca="1" si="63"/>
        <v>217750.09076357741</v>
      </c>
      <c r="T129">
        <f t="shared" ca="1" si="64"/>
        <v>169519.97435315716</v>
      </c>
      <c r="U129">
        <f t="shared" ca="1" si="65"/>
        <v>48230.116410420247</v>
      </c>
      <c r="AF129" s="2">
        <f ca="1">IF(Table1[[#This Row],[Gender]]="Women",1,0)</f>
        <v>0</v>
      </c>
      <c r="AG129">
        <f ca="1">IF(Table1[[#This Row],[Gender]]="Men",1,0)</f>
        <v>1</v>
      </c>
      <c r="AI129" s="1"/>
      <c r="AK129" s="2">
        <f ca="1">IF(Table1[[#This Row],[Field of Work]]="IT",1,0)</f>
        <v>0</v>
      </c>
      <c r="AL129">
        <f ca="1">IF(Table1[[#This Row],[Field of Work]]="Agriculture",1,0)</f>
        <v>0</v>
      </c>
      <c r="AM129">
        <f ca="1">IF(Table1[[#This Row],[Field of Work]]="Construction",1,0)</f>
        <v>0</v>
      </c>
      <c r="AN129">
        <f ca="1">IF(Table1[[#This Row],[Field of Work]]="Healthcare",1,0)</f>
        <v>0</v>
      </c>
      <c r="AO129">
        <f ca="1">IF(Table1[[#This Row],[Field of Work]]="General Work",1,0)</f>
        <v>0</v>
      </c>
      <c r="AP129">
        <f ca="1">IF(Table1[[#This Row],[Field of Work]]="Teaching",1,0)</f>
        <v>1</v>
      </c>
      <c r="AV129" s="1"/>
      <c r="AX129" s="2">
        <f ca="1">Table1[[#This Row],[Car Value]]/Table1[[#This Row],[Cars]]</f>
        <v>31712.235824428539</v>
      </c>
      <c r="AY129" s="1"/>
      <c r="AZ129" s="2">
        <f ca="1">IF(Table1[[#This Row],[Value of debts ]]&gt;$BA$3,1,0)</f>
        <v>1</v>
      </c>
      <c r="BA129" s="1"/>
      <c r="BB129" s="1"/>
      <c r="BC129" s="15">
        <f ca="1">Table1[[#This Row],[Mortage Left]]/Table1[[#This Row],[Value of House]]</f>
        <v>0.46152976361054476</v>
      </c>
      <c r="BD129">
        <f t="shared" ca="1" si="44"/>
        <v>0</v>
      </c>
      <c r="BF129" s="1"/>
      <c r="BH129">
        <f ca="1">IF(Table1[[#This Row],[Area]]="Patna",Table1[[#This Row],[Income]],0)</f>
        <v>0</v>
      </c>
      <c r="BI129">
        <f ca="1">IF(Table1[[#This Row],[Area]]="Bangalore",Table1[[#This Row],[Income]],0)</f>
        <v>0</v>
      </c>
      <c r="BJ129">
        <f ca="1">IF(Table1[[#This Row],[Area]]="Lucknow",Table1[[#This Row],[Income]],0)</f>
        <v>0</v>
      </c>
      <c r="BK129">
        <f ca="1">IF(Table1[[#This Row],[Area]]="Hyderabad",Table1[[#This Row],[Income]],0)</f>
        <v>0</v>
      </c>
      <c r="BL129">
        <f ca="1">IF(Table1[[#This Row],[Area]]="Udaipur",Table1[[#This Row],[Income]],0)</f>
        <v>0</v>
      </c>
      <c r="BM129">
        <f ca="1">IF(Table1[[#This Row],[Area]]="Pune",Table1[[#This Row],[Income]],0)</f>
        <v>0</v>
      </c>
      <c r="BN129">
        <f ca="1">IF(Table1[[#This Row],[Area]]="Kolkata",Table1[[#This Row],[Income]],0)</f>
        <v>0</v>
      </c>
      <c r="BO129">
        <f ca="1">IF(Table1[[#This Row],[Area]]="Ranchi",Table1[[#This Row],[Income]],0)</f>
        <v>0</v>
      </c>
      <c r="BP129">
        <f ca="1">IF(Table1[[#This Row],[Area]]="Dhanbad",Table1[[#This Row],[Income]],0)</f>
        <v>0</v>
      </c>
      <c r="BQ129">
        <f ca="1">IF(Table1[[#This Row],[Area]]="Agra",Table1[[#This Row],[Income]],0)</f>
        <v>0</v>
      </c>
      <c r="BR129">
        <f ca="1">IF(Table1[[#This Row],[Area]]="Mumbai",Table1[[#This Row],[Income]],0)</f>
        <v>41134</v>
      </c>
      <c r="BS129">
        <f ca="1">IF(Table1[[#This Row],[Area]]="Srinagar",Table1[[#This Row],[Income]],0)</f>
        <v>0</v>
      </c>
      <c r="BT129">
        <f ca="1">IF(Table1[[#This Row],[Area]]="Delhi",Table1[[#This Row],[Income]],0)</f>
        <v>0</v>
      </c>
      <c r="BU129">
        <f ca="1">IF(Table1[[#This Row],[Area]]="Jaipur",Table1[[#This Row],[Income]],0)</f>
        <v>0</v>
      </c>
      <c r="BW129">
        <f ca="1">IF(Table1[[#This Row],[Field of Work]]="IT",Table1[[#This Row],[Income]],0)</f>
        <v>0</v>
      </c>
      <c r="BX129">
        <f ca="1">IF(Table1[[#This Row],[Field of Work]]="Healthcare",Table1[[#This Row],[Income]],0)</f>
        <v>0</v>
      </c>
      <c r="BY129">
        <f ca="1">IF(Table1[[#This Row],[Field of Work]]="Agriculture",Table1[[#This Row],[Income]],0)</f>
        <v>0</v>
      </c>
      <c r="BZ129">
        <f ca="1">IF(Table1[[#This Row],[Field of Work]]="Teaching",Table1[[#This Row],[Income]],0)</f>
        <v>41134</v>
      </c>
      <c r="CA129">
        <f ca="1">IF(Table1[[#This Row],[Field of Work]]="General Work",Table1[[#This Row],[Income]],0)</f>
        <v>0</v>
      </c>
      <c r="CB129">
        <f ca="1">IF(Table1[[#This Row],[Field of Work]]="Construction",Table1[[#This Row],[Income]],0)</f>
        <v>0</v>
      </c>
      <c r="CD129" s="2">
        <f ca="1">IF(Table1[[#This Row],[Value of debts ]]&gt;Table1[[#This Row],[Income]],1,0)</f>
        <v>1</v>
      </c>
      <c r="CE129" s="1"/>
      <c r="CG129">
        <f ca="1">IF(Table1[[#This Row],[Net worth of person]]&gt;$CH$3,Table1[[#This Row],[Age]],0)</f>
        <v>0</v>
      </c>
    </row>
    <row r="130" spans="1:85" x14ac:dyDescent="0.3">
      <c r="A130">
        <f t="shared" ca="1" si="45"/>
        <v>1</v>
      </c>
      <c r="B130" t="str">
        <f t="shared" ca="1" si="46"/>
        <v>Women</v>
      </c>
      <c r="C130">
        <f t="shared" ca="1" si="47"/>
        <v>31</v>
      </c>
      <c r="D130">
        <f t="shared" ca="1" si="48"/>
        <v>4</v>
      </c>
      <c r="E130" t="str">
        <f t="shared" ca="1" si="49"/>
        <v>Teaching</v>
      </c>
      <c r="F130">
        <f t="shared" ca="1" si="50"/>
        <v>2</v>
      </c>
      <c r="G130" t="str">
        <f t="shared" ca="1" si="51"/>
        <v>12th</v>
      </c>
      <c r="H130">
        <f t="shared" ca="1" si="52"/>
        <v>1</v>
      </c>
      <c r="I130">
        <f t="shared" ca="1" si="53"/>
        <v>1</v>
      </c>
      <c r="J130">
        <f t="shared" ca="1" si="54"/>
        <v>55528</v>
      </c>
      <c r="K130">
        <f t="shared" ca="1" si="55"/>
        <v>3</v>
      </c>
      <c r="L130" t="str">
        <f t="shared" ca="1" si="56"/>
        <v>Lucknow</v>
      </c>
      <c r="M130">
        <f t="shared" ca="1" si="57"/>
        <v>166584</v>
      </c>
      <c r="N130">
        <f t="shared" ca="1" si="58"/>
        <v>97762.962390651606</v>
      </c>
      <c r="O130">
        <f t="shared" ca="1" si="59"/>
        <v>16975.195252611655</v>
      </c>
      <c r="P130">
        <f t="shared" ca="1" si="60"/>
        <v>4867</v>
      </c>
      <c r="Q130">
        <f t="shared" ca="1" si="61"/>
        <v>90094.185882099919</v>
      </c>
      <c r="R130">
        <f t="shared" ca="1" si="62"/>
        <v>37347.635861368712</v>
      </c>
      <c r="S130">
        <f t="shared" ca="1" si="63"/>
        <v>220906.83111398036</v>
      </c>
      <c r="T130">
        <f t="shared" ca="1" si="64"/>
        <v>192724.14827275154</v>
      </c>
      <c r="U130">
        <f t="shared" ca="1" si="65"/>
        <v>28182.682841228816</v>
      </c>
      <c r="AF130" s="2">
        <f ca="1">IF(Table1[[#This Row],[Gender]]="Women",1,0)</f>
        <v>1</v>
      </c>
      <c r="AG130">
        <f ca="1">IF(Table1[[#This Row],[Gender]]="Men",1,0)</f>
        <v>0</v>
      </c>
      <c r="AI130" s="1"/>
      <c r="AK130" s="2">
        <f ca="1">IF(Table1[[#This Row],[Field of Work]]="IT",1,0)</f>
        <v>0</v>
      </c>
      <c r="AL130">
        <f ca="1">IF(Table1[[#This Row],[Field of Work]]="Agriculture",1,0)</f>
        <v>0</v>
      </c>
      <c r="AM130">
        <f ca="1">IF(Table1[[#This Row],[Field of Work]]="Construction",1,0)</f>
        <v>0</v>
      </c>
      <c r="AN130">
        <f ca="1">IF(Table1[[#This Row],[Field of Work]]="Healthcare",1,0)</f>
        <v>0</v>
      </c>
      <c r="AO130">
        <f ca="1">IF(Table1[[#This Row],[Field of Work]]="General Work",1,0)</f>
        <v>0</v>
      </c>
      <c r="AP130">
        <f ca="1">IF(Table1[[#This Row],[Field of Work]]="Teaching",1,0)</f>
        <v>1</v>
      </c>
      <c r="AV130" s="1"/>
      <c r="AX130" s="2">
        <f ca="1">Table1[[#This Row],[Car Value]]/Table1[[#This Row],[Cars]]</f>
        <v>16975.195252611655</v>
      </c>
      <c r="AY130" s="1"/>
      <c r="AZ130" s="2">
        <f ca="1">IF(Table1[[#This Row],[Value of debts ]]&gt;$BA$3,1,0)</f>
        <v>1</v>
      </c>
      <c r="BA130" s="1"/>
      <c r="BB130" s="1"/>
      <c r="BC130" s="15">
        <f ca="1">Table1[[#This Row],[Mortage Left]]/Table1[[#This Row],[Value of House]]</f>
        <v>0.58686886129911398</v>
      </c>
      <c r="BD130">
        <f t="shared" ca="1" si="44"/>
        <v>0</v>
      </c>
      <c r="BF130" s="1"/>
      <c r="BH130">
        <f ca="1">IF(Table1[[#This Row],[Area]]="Patna",Table1[[#This Row],[Income]],0)</f>
        <v>0</v>
      </c>
      <c r="BI130">
        <f ca="1">IF(Table1[[#This Row],[Area]]="Bangalore",Table1[[#This Row],[Income]],0)</f>
        <v>0</v>
      </c>
      <c r="BJ130">
        <f ca="1">IF(Table1[[#This Row],[Area]]="Lucknow",Table1[[#This Row],[Income]],0)</f>
        <v>55528</v>
      </c>
      <c r="BK130">
        <f ca="1">IF(Table1[[#This Row],[Area]]="Hyderabad",Table1[[#This Row],[Income]],0)</f>
        <v>0</v>
      </c>
      <c r="BL130">
        <f ca="1">IF(Table1[[#This Row],[Area]]="Udaipur",Table1[[#This Row],[Income]],0)</f>
        <v>0</v>
      </c>
      <c r="BM130">
        <f ca="1">IF(Table1[[#This Row],[Area]]="Pune",Table1[[#This Row],[Income]],0)</f>
        <v>0</v>
      </c>
      <c r="BN130">
        <f ca="1">IF(Table1[[#This Row],[Area]]="Kolkata",Table1[[#This Row],[Income]],0)</f>
        <v>0</v>
      </c>
      <c r="BO130">
        <f ca="1">IF(Table1[[#This Row],[Area]]="Ranchi",Table1[[#This Row],[Income]],0)</f>
        <v>0</v>
      </c>
      <c r="BP130">
        <f ca="1">IF(Table1[[#This Row],[Area]]="Dhanbad",Table1[[#This Row],[Income]],0)</f>
        <v>0</v>
      </c>
      <c r="BQ130">
        <f ca="1">IF(Table1[[#This Row],[Area]]="Agra",Table1[[#This Row],[Income]],0)</f>
        <v>0</v>
      </c>
      <c r="BR130">
        <f ca="1">IF(Table1[[#This Row],[Area]]="Mumbai",Table1[[#This Row],[Income]],0)</f>
        <v>0</v>
      </c>
      <c r="BS130">
        <f ca="1">IF(Table1[[#This Row],[Area]]="Srinagar",Table1[[#This Row],[Income]],0)</f>
        <v>0</v>
      </c>
      <c r="BT130">
        <f ca="1">IF(Table1[[#This Row],[Area]]="Delhi",Table1[[#This Row],[Income]],0)</f>
        <v>0</v>
      </c>
      <c r="BU130">
        <f ca="1">IF(Table1[[#This Row],[Area]]="Jaipur",Table1[[#This Row],[Income]],0)</f>
        <v>0</v>
      </c>
      <c r="BW130">
        <f ca="1">IF(Table1[[#This Row],[Field of Work]]="IT",Table1[[#This Row],[Income]],0)</f>
        <v>0</v>
      </c>
      <c r="BX130">
        <f ca="1">IF(Table1[[#This Row],[Field of Work]]="Healthcare",Table1[[#This Row],[Income]],0)</f>
        <v>0</v>
      </c>
      <c r="BY130">
        <f ca="1">IF(Table1[[#This Row],[Field of Work]]="Agriculture",Table1[[#This Row],[Income]],0)</f>
        <v>0</v>
      </c>
      <c r="BZ130">
        <f ca="1">IF(Table1[[#This Row],[Field of Work]]="Teaching",Table1[[#This Row],[Income]],0)</f>
        <v>55528</v>
      </c>
      <c r="CA130">
        <f ca="1">IF(Table1[[#This Row],[Field of Work]]="General Work",Table1[[#This Row],[Income]],0)</f>
        <v>0</v>
      </c>
      <c r="CB130">
        <f ca="1">IF(Table1[[#This Row],[Field of Work]]="Construction",Table1[[#This Row],[Income]],0)</f>
        <v>0</v>
      </c>
      <c r="CD130" s="2">
        <f ca="1">IF(Table1[[#This Row],[Value of debts ]]&gt;Table1[[#This Row],[Income]],1,0)</f>
        <v>1</v>
      </c>
      <c r="CE130" s="1"/>
      <c r="CG130">
        <f ca="1">IF(Table1[[#This Row],[Net worth of person]]&gt;$CH$3,Table1[[#This Row],[Age]],0)</f>
        <v>0</v>
      </c>
    </row>
    <row r="131" spans="1:85" x14ac:dyDescent="0.3">
      <c r="A131">
        <f t="shared" ca="1" si="45"/>
        <v>2</v>
      </c>
      <c r="B131" t="str">
        <f t="shared" ca="1" si="46"/>
        <v>Men</v>
      </c>
      <c r="C131">
        <f t="shared" ca="1" si="47"/>
        <v>38</v>
      </c>
      <c r="D131">
        <f t="shared" ca="1" si="48"/>
        <v>2</v>
      </c>
      <c r="E131" t="str">
        <f t="shared" ca="1" si="49"/>
        <v>Construction</v>
      </c>
      <c r="F131">
        <f t="shared" ca="1" si="50"/>
        <v>2</v>
      </c>
      <c r="G131" t="str">
        <f t="shared" ca="1" si="51"/>
        <v>12th</v>
      </c>
      <c r="H131">
        <f t="shared" ca="1" si="52"/>
        <v>4</v>
      </c>
      <c r="I131">
        <f t="shared" ca="1" si="53"/>
        <v>1</v>
      </c>
      <c r="J131">
        <f t="shared" ca="1" si="54"/>
        <v>50567</v>
      </c>
      <c r="K131">
        <f t="shared" ca="1" si="55"/>
        <v>10</v>
      </c>
      <c r="L131" t="str">
        <f t="shared" ca="1" si="56"/>
        <v>Kolkata</v>
      </c>
      <c r="M131">
        <f t="shared" ca="1" si="57"/>
        <v>252835</v>
      </c>
      <c r="N131">
        <f t="shared" ca="1" si="58"/>
        <v>151600.00556407621</v>
      </c>
      <c r="O131">
        <f t="shared" ca="1" si="59"/>
        <v>21568.997816725783</v>
      </c>
      <c r="P131">
        <f t="shared" ca="1" si="60"/>
        <v>16320</v>
      </c>
      <c r="Q131">
        <f t="shared" ca="1" si="61"/>
        <v>95524.75141716162</v>
      </c>
      <c r="R131">
        <f t="shared" ca="1" si="62"/>
        <v>71180.869511843746</v>
      </c>
      <c r="S131">
        <f t="shared" ca="1" si="63"/>
        <v>345584.86732856953</v>
      </c>
      <c r="T131">
        <f t="shared" ca="1" si="64"/>
        <v>263444.75698123785</v>
      </c>
      <c r="U131">
        <f t="shared" ca="1" si="65"/>
        <v>82140.110347331676</v>
      </c>
      <c r="AF131" s="2">
        <f ca="1">IF(Table1[[#This Row],[Gender]]="Women",1,0)</f>
        <v>0</v>
      </c>
      <c r="AG131">
        <f ca="1">IF(Table1[[#This Row],[Gender]]="Men",1,0)</f>
        <v>1</v>
      </c>
      <c r="AI131" s="1"/>
      <c r="AK131" s="2">
        <f ca="1">IF(Table1[[#This Row],[Field of Work]]="IT",1,0)</f>
        <v>0</v>
      </c>
      <c r="AL131">
        <f ca="1">IF(Table1[[#This Row],[Field of Work]]="Agriculture",1,0)</f>
        <v>0</v>
      </c>
      <c r="AM131">
        <f ca="1">IF(Table1[[#This Row],[Field of Work]]="Construction",1,0)</f>
        <v>1</v>
      </c>
      <c r="AN131">
        <f ca="1">IF(Table1[[#This Row],[Field of Work]]="Healthcare",1,0)</f>
        <v>0</v>
      </c>
      <c r="AO131">
        <f ca="1">IF(Table1[[#This Row],[Field of Work]]="General Work",1,0)</f>
        <v>0</v>
      </c>
      <c r="AP131">
        <f ca="1">IF(Table1[[#This Row],[Field of Work]]="Teaching",1,0)</f>
        <v>0</v>
      </c>
      <c r="AV131" s="1"/>
      <c r="AX131" s="2">
        <f ca="1">Table1[[#This Row],[Car Value]]/Table1[[#This Row],[Cars]]</f>
        <v>21568.997816725783</v>
      </c>
      <c r="AY131" s="1"/>
      <c r="AZ131" s="2">
        <f ca="1">IF(Table1[[#This Row],[Value of debts ]]&gt;$BA$3,1,0)</f>
        <v>1</v>
      </c>
      <c r="BA131" s="1"/>
      <c r="BB131" s="1"/>
      <c r="BC131" s="15">
        <f ca="1">Table1[[#This Row],[Mortage Left]]/Table1[[#This Row],[Value of House]]</f>
        <v>0.59960055199666273</v>
      </c>
      <c r="BD131">
        <f t="shared" ca="1" si="44"/>
        <v>0</v>
      </c>
      <c r="BF131" s="1"/>
      <c r="BH131">
        <f ca="1">IF(Table1[[#This Row],[Area]]="Patna",Table1[[#This Row],[Income]],0)</f>
        <v>0</v>
      </c>
      <c r="BI131">
        <f ca="1">IF(Table1[[#This Row],[Area]]="Bangalore",Table1[[#This Row],[Income]],0)</f>
        <v>0</v>
      </c>
      <c r="BJ131">
        <f ca="1">IF(Table1[[#This Row],[Area]]="Lucknow",Table1[[#This Row],[Income]],0)</f>
        <v>0</v>
      </c>
      <c r="BK131">
        <f ca="1">IF(Table1[[#This Row],[Area]]="Hyderabad",Table1[[#This Row],[Income]],0)</f>
        <v>0</v>
      </c>
      <c r="BL131">
        <f ca="1">IF(Table1[[#This Row],[Area]]="Udaipur",Table1[[#This Row],[Income]],0)</f>
        <v>0</v>
      </c>
      <c r="BM131">
        <f ca="1">IF(Table1[[#This Row],[Area]]="Pune",Table1[[#This Row],[Income]],0)</f>
        <v>0</v>
      </c>
      <c r="BN131">
        <f ca="1">IF(Table1[[#This Row],[Area]]="Kolkata",Table1[[#This Row],[Income]],0)</f>
        <v>50567</v>
      </c>
      <c r="BO131">
        <f ca="1">IF(Table1[[#This Row],[Area]]="Ranchi",Table1[[#This Row],[Income]],0)</f>
        <v>0</v>
      </c>
      <c r="BP131">
        <f ca="1">IF(Table1[[#This Row],[Area]]="Dhanbad",Table1[[#This Row],[Income]],0)</f>
        <v>0</v>
      </c>
      <c r="BQ131">
        <f ca="1">IF(Table1[[#This Row],[Area]]="Agra",Table1[[#This Row],[Income]],0)</f>
        <v>0</v>
      </c>
      <c r="BR131">
        <f ca="1">IF(Table1[[#This Row],[Area]]="Mumbai",Table1[[#This Row],[Income]],0)</f>
        <v>0</v>
      </c>
      <c r="BS131">
        <f ca="1">IF(Table1[[#This Row],[Area]]="Srinagar",Table1[[#This Row],[Income]],0)</f>
        <v>0</v>
      </c>
      <c r="BT131">
        <f ca="1">IF(Table1[[#This Row],[Area]]="Delhi",Table1[[#This Row],[Income]],0)</f>
        <v>0</v>
      </c>
      <c r="BU131">
        <f ca="1">IF(Table1[[#This Row],[Area]]="Jaipur",Table1[[#This Row],[Income]],0)</f>
        <v>0</v>
      </c>
      <c r="BW131">
        <f ca="1">IF(Table1[[#This Row],[Field of Work]]="IT",Table1[[#This Row],[Income]],0)</f>
        <v>0</v>
      </c>
      <c r="BX131">
        <f ca="1">IF(Table1[[#This Row],[Field of Work]]="Healthcare",Table1[[#This Row],[Income]],0)</f>
        <v>0</v>
      </c>
      <c r="BY131">
        <f ca="1">IF(Table1[[#This Row],[Field of Work]]="Agriculture",Table1[[#This Row],[Income]],0)</f>
        <v>0</v>
      </c>
      <c r="BZ131">
        <f ca="1">IF(Table1[[#This Row],[Field of Work]]="Teaching",Table1[[#This Row],[Income]],0)</f>
        <v>0</v>
      </c>
      <c r="CA131">
        <f ca="1">IF(Table1[[#This Row],[Field of Work]]="General Work",Table1[[#This Row],[Income]],0)</f>
        <v>0</v>
      </c>
      <c r="CB131">
        <f ca="1">IF(Table1[[#This Row],[Field of Work]]="Construction",Table1[[#This Row],[Income]],0)</f>
        <v>50567</v>
      </c>
      <c r="CD131" s="2">
        <f ca="1">IF(Table1[[#This Row],[Value of debts ]]&gt;Table1[[#This Row],[Income]],1,0)</f>
        <v>1</v>
      </c>
      <c r="CE131" s="1"/>
      <c r="CG131">
        <f ca="1">IF(Table1[[#This Row],[Net worth of person]]&gt;$CH$3,Table1[[#This Row],[Age]],0)</f>
        <v>38</v>
      </c>
    </row>
    <row r="132" spans="1:85" x14ac:dyDescent="0.3">
      <c r="A132">
        <f t="shared" ca="1" si="45"/>
        <v>1</v>
      </c>
      <c r="B132" t="str">
        <f t="shared" ca="1" si="46"/>
        <v>Women</v>
      </c>
      <c r="C132">
        <f t="shared" ca="1" si="47"/>
        <v>25</v>
      </c>
      <c r="D132">
        <f t="shared" ca="1" si="48"/>
        <v>4</v>
      </c>
      <c r="E132" t="str">
        <f t="shared" ca="1" si="49"/>
        <v>Teaching</v>
      </c>
      <c r="F132">
        <f t="shared" ca="1" si="50"/>
        <v>1</v>
      </c>
      <c r="G132" t="str">
        <f t="shared" ca="1" si="51"/>
        <v>10th</v>
      </c>
      <c r="H132">
        <f t="shared" ca="1" si="52"/>
        <v>3</v>
      </c>
      <c r="I132">
        <f t="shared" ca="1" si="53"/>
        <v>2</v>
      </c>
      <c r="J132">
        <f t="shared" ca="1" si="54"/>
        <v>42021</v>
      </c>
      <c r="K132">
        <f t="shared" ca="1" si="55"/>
        <v>11</v>
      </c>
      <c r="L132" t="str">
        <f t="shared" ca="1" si="56"/>
        <v>Mumbai</v>
      </c>
      <c r="M132">
        <f t="shared" ca="1" si="57"/>
        <v>210105</v>
      </c>
      <c r="N132">
        <f t="shared" ca="1" si="58"/>
        <v>151593.40518483359</v>
      </c>
      <c r="O132">
        <f t="shared" ca="1" si="59"/>
        <v>666.53820895721753</v>
      </c>
      <c r="P132">
        <f t="shared" ca="1" si="60"/>
        <v>27</v>
      </c>
      <c r="Q132">
        <f t="shared" ca="1" si="61"/>
        <v>30274.137745032855</v>
      </c>
      <c r="R132">
        <f t="shared" ca="1" si="62"/>
        <v>51857.764253783331</v>
      </c>
      <c r="S132">
        <f t="shared" ca="1" si="63"/>
        <v>262629.30246274057</v>
      </c>
      <c r="T132">
        <f t="shared" ca="1" si="64"/>
        <v>181894.54292986644</v>
      </c>
      <c r="U132">
        <f t="shared" ca="1" si="65"/>
        <v>80734.75953287413</v>
      </c>
      <c r="AF132" s="2">
        <f ca="1">IF(Table1[[#This Row],[Gender]]="Women",1,0)</f>
        <v>1</v>
      </c>
      <c r="AG132">
        <f ca="1">IF(Table1[[#This Row],[Gender]]="Men",1,0)</f>
        <v>0</v>
      </c>
      <c r="AI132" s="1"/>
      <c r="AK132" s="2">
        <f ca="1">IF(Table1[[#This Row],[Field of Work]]="IT",1,0)</f>
        <v>0</v>
      </c>
      <c r="AL132">
        <f ca="1">IF(Table1[[#This Row],[Field of Work]]="Agriculture",1,0)</f>
        <v>0</v>
      </c>
      <c r="AM132">
        <f ca="1">IF(Table1[[#This Row],[Field of Work]]="Construction",1,0)</f>
        <v>0</v>
      </c>
      <c r="AN132">
        <f ca="1">IF(Table1[[#This Row],[Field of Work]]="Healthcare",1,0)</f>
        <v>0</v>
      </c>
      <c r="AO132">
        <f ca="1">IF(Table1[[#This Row],[Field of Work]]="General Work",1,0)</f>
        <v>0</v>
      </c>
      <c r="AP132">
        <f ca="1">IF(Table1[[#This Row],[Field of Work]]="Teaching",1,0)</f>
        <v>1</v>
      </c>
      <c r="AV132" s="1"/>
      <c r="AX132" s="2">
        <f ca="1">Table1[[#This Row],[Car Value]]/Table1[[#This Row],[Cars]]</f>
        <v>333.26910447860877</v>
      </c>
      <c r="AY132" s="1"/>
      <c r="AZ132" s="2">
        <f ca="1">IF(Table1[[#This Row],[Value of debts ]]&gt;$BA$3,1,0)</f>
        <v>1</v>
      </c>
      <c r="BA132" s="1"/>
      <c r="BB132" s="1"/>
      <c r="BC132" s="15">
        <f ca="1">Table1[[#This Row],[Mortage Left]]/Table1[[#This Row],[Value of House]]</f>
        <v>0.72151260172215603</v>
      </c>
      <c r="BD132">
        <f t="shared" ca="1" si="44"/>
        <v>0</v>
      </c>
      <c r="BF132" s="1"/>
      <c r="BH132">
        <f ca="1">IF(Table1[[#This Row],[Area]]="Patna",Table1[[#This Row],[Income]],0)</f>
        <v>0</v>
      </c>
      <c r="BI132">
        <f ca="1">IF(Table1[[#This Row],[Area]]="Bangalore",Table1[[#This Row],[Income]],0)</f>
        <v>0</v>
      </c>
      <c r="BJ132">
        <f ca="1">IF(Table1[[#This Row],[Area]]="Lucknow",Table1[[#This Row],[Income]],0)</f>
        <v>0</v>
      </c>
      <c r="BK132">
        <f ca="1">IF(Table1[[#This Row],[Area]]="Hyderabad",Table1[[#This Row],[Income]],0)</f>
        <v>0</v>
      </c>
      <c r="BL132">
        <f ca="1">IF(Table1[[#This Row],[Area]]="Udaipur",Table1[[#This Row],[Income]],0)</f>
        <v>0</v>
      </c>
      <c r="BM132">
        <f ca="1">IF(Table1[[#This Row],[Area]]="Pune",Table1[[#This Row],[Income]],0)</f>
        <v>0</v>
      </c>
      <c r="BN132">
        <f ca="1">IF(Table1[[#This Row],[Area]]="Kolkata",Table1[[#This Row],[Income]],0)</f>
        <v>0</v>
      </c>
      <c r="BO132">
        <f ca="1">IF(Table1[[#This Row],[Area]]="Ranchi",Table1[[#This Row],[Income]],0)</f>
        <v>0</v>
      </c>
      <c r="BP132">
        <f ca="1">IF(Table1[[#This Row],[Area]]="Dhanbad",Table1[[#This Row],[Income]],0)</f>
        <v>0</v>
      </c>
      <c r="BQ132">
        <f ca="1">IF(Table1[[#This Row],[Area]]="Agra",Table1[[#This Row],[Income]],0)</f>
        <v>0</v>
      </c>
      <c r="BR132">
        <f ca="1">IF(Table1[[#This Row],[Area]]="Mumbai",Table1[[#This Row],[Income]],0)</f>
        <v>42021</v>
      </c>
      <c r="BS132">
        <f ca="1">IF(Table1[[#This Row],[Area]]="Srinagar",Table1[[#This Row],[Income]],0)</f>
        <v>0</v>
      </c>
      <c r="BT132">
        <f ca="1">IF(Table1[[#This Row],[Area]]="Delhi",Table1[[#This Row],[Income]],0)</f>
        <v>0</v>
      </c>
      <c r="BU132">
        <f ca="1">IF(Table1[[#This Row],[Area]]="Jaipur",Table1[[#This Row],[Income]],0)</f>
        <v>0</v>
      </c>
      <c r="BW132">
        <f ca="1">IF(Table1[[#This Row],[Field of Work]]="IT",Table1[[#This Row],[Income]],0)</f>
        <v>0</v>
      </c>
      <c r="BX132">
        <f ca="1">IF(Table1[[#This Row],[Field of Work]]="Healthcare",Table1[[#This Row],[Income]],0)</f>
        <v>0</v>
      </c>
      <c r="BY132">
        <f ca="1">IF(Table1[[#This Row],[Field of Work]]="Agriculture",Table1[[#This Row],[Income]],0)</f>
        <v>0</v>
      </c>
      <c r="BZ132">
        <f ca="1">IF(Table1[[#This Row],[Field of Work]]="Teaching",Table1[[#This Row],[Income]],0)</f>
        <v>42021</v>
      </c>
      <c r="CA132">
        <f ca="1">IF(Table1[[#This Row],[Field of Work]]="General Work",Table1[[#This Row],[Income]],0)</f>
        <v>0</v>
      </c>
      <c r="CB132">
        <f ca="1">IF(Table1[[#This Row],[Field of Work]]="Construction",Table1[[#This Row],[Income]],0)</f>
        <v>0</v>
      </c>
      <c r="CD132" s="2">
        <f ca="1">IF(Table1[[#This Row],[Value of debts ]]&gt;Table1[[#This Row],[Income]],1,0)</f>
        <v>1</v>
      </c>
      <c r="CE132" s="1"/>
      <c r="CG132">
        <f ca="1">IF(Table1[[#This Row],[Net worth of person]]&gt;$CH$3,Table1[[#This Row],[Age]],0)</f>
        <v>25</v>
      </c>
    </row>
    <row r="133" spans="1:85" x14ac:dyDescent="0.3">
      <c r="A133">
        <f t="shared" ca="1" si="45"/>
        <v>2</v>
      </c>
      <c r="B133" t="str">
        <f t="shared" ca="1" si="46"/>
        <v>Men</v>
      </c>
      <c r="C133">
        <f t="shared" ca="1" si="47"/>
        <v>21</v>
      </c>
      <c r="D133">
        <f t="shared" ca="1" si="48"/>
        <v>2</v>
      </c>
      <c r="E133" t="str">
        <f t="shared" ca="1" si="49"/>
        <v>Construction</v>
      </c>
      <c r="F133">
        <f t="shared" ca="1" si="50"/>
        <v>1</v>
      </c>
      <c r="G133" t="str">
        <f t="shared" ca="1" si="51"/>
        <v>10th</v>
      </c>
      <c r="H133">
        <f t="shared" ca="1" si="52"/>
        <v>4</v>
      </c>
      <c r="I133">
        <f t="shared" ca="1" si="53"/>
        <v>1</v>
      </c>
      <c r="J133">
        <f t="shared" ca="1" si="54"/>
        <v>48619</v>
      </c>
      <c r="K133">
        <f t="shared" ca="1" si="55"/>
        <v>8</v>
      </c>
      <c r="L133" t="str">
        <f t="shared" ca="1" si="56"/>
        <v>Agra</v>
      </c>
      <c r="M133">
        <f t="shared" ca="1" si="57"/>
        <v>194476</v>
      </c>
      <c r="N133">
        <f t="shared" ca="1" si="58"/>
        <v>88627.771844284885</v>
      </c>
      <c r="O133">
        <f t="shared" ca="1" si="59"/>
        <v>10901.539019830863</v>
      </c>
      <c r="P133">
        <f t="shared" ca="1" si="60"/>
        <v>8498</v>
      </c>
      <c r="Q133">
        <f t="shared" ca="1" si="61"/>
        <v>14454.215135891913</v>
      </c>
      <c r="R133">
        <f t="shared" ca="1" si="62"/>
        <v>38061.443604177133</v>
      </c>
      <c r="S133">
        <f t="shared" ca="1" si="63"/>
        <v>243438.982624008</v>
      </c>
      <c r="T133">
        <f t="shared" ca="1" si="64"/>
        <v>111579.98698017679</v>
      </c>
      <c r="U133">
        <f t="shared" ca="1" si="65"/>
        <v>131858.99564383121</v>
      </c>
      <c r="AF133" s="2">
        <f ca="1">IF(Table1[[#This Row],[Gender]]="Women",1,0)</f>
        <v>0</v>
      </c>
      <c r="AG133">
        <f ca="1">IF(Table1[[#This Row],[Gender]]="Men",1,0)</f>
        <v>1</v>
      </c>
      <c r="AI133" s="1"/>
      <c r="AK133" s="2">
        <f ca="1">IF(Table1[[#This Row],[Field of Work]]="IT",1,0)</f>
        <v>0</v>
      </c>
      <c r="AL133">
        <f ca="1">IF(Table1[[#This Row],[Field of Work]]="Agriculture",1,0)</f>
        <v>0</v>
      </c>
      <c r="AM133">
        <f ca="1">IF(Table1[[#This Row],[Field of Work]]="Construction",1,0)</f>
        <v>1</v>
      </c>
      <c r="AN133">
        <f ca="1">IF(Table1[[#This Row],[Field of Work]]="Healthcare",1,0)</f>
        <v>0</v>
      </c>
      <c r="AO133">
        <f ca="1">IF(Table1[[#This Row],[Field of Work]]="General Work",1,0)</f>
        <v>0</v>
      </c>
      <c r="AP133">
        <f ca="1">IF(Table1[[#This Row],[Field of Work]]="Teaching",1,0)</f>
        <v>0</v>
      </c>
      <c r="AV133" s="1"/>
      <c r="AX133" s="2">
        <f ca="1">Table1[[#This Row],[Car Value]]/Table1[[#This Row],[Cars]]</f>
        <v>10901.539019830863</v>
      </c>
      <c r="AY133" s="1"/>
      <c r="AZ133" s="2">
        <f ca="1">IF(Table1[[#This Row],[Value of debts ]]&gt;$BA$3,1,0)</f>
        <v>1</v>
      </c>
      <c r="BA133" s="1"/>
      <c r="BB133" s="1"/>
      <c r="BC133" s="15">
        <f ca="1">Table1[[#This Row],[Mortage Left]]/Table1[[#This Row],[Value of House]]</f>
        <v>0.45572601166357229</v>
      </c>
      <c r="BD133">
        <f t="shared" ref="BD133:BD196" ca="1" si="66">IF(BC133&lt;$BE$3,1,0)</f>
        <v>0</v>
      </c>
      <c r="BF133" s="1"/>
      <c r="BH133">
        <f ca="1">IF(Table1[[#This Row],[Area]]="Patna",Table1[[#This Row],[Income]],0)</f>
        <v>0</v>
      </c>
      <c r="BI133">
        <f ca="1">IF(Table1[[#This Row],[Area]]="Bangalore",Table1[[#This Row],[Income]],0)</f>
        <v>0</v>
      </c>
      <c r="BJ133">
        <f ca="1">IF(Table1[[#This Row],[Area]]="Lucknow",Table1[[#This Row],[Income]],0)</f>
        <v>0</v>
      </c>
      <c r="BK133">
        <f ca="1">IF(Table1[[#This Row],[Area]]="Hyderabad",Table1[[#This Row],[Income]],0)</f>
        <v>0</v>
      </c>
      <c r="BL133">
        <f ca="1">IF(Table1[[#This Row],[Area]]="Udaipur",Table1[[#This Row],[Income]],0)</f>
        <v>0</v>
      </c>
      <c r="BM133">
        <f ca="1">IF(Table1[[#This Row],[Area]]="Pune",Table1[[#This Row],[Income]],0)</f>
        <v>0</v>
      </c>
      <c r="BN133">
        <f ca="1">IF(Table1[[#This Row],[Area]]="Kolkata",Table1[[#This Row],[Income]],0)</f>
        <v>0</v>
      </c>
      <c r="BO133">
        <f ca="1">IF(Table1[[#This Row],[Area]]="Ranchi",Table1[[#This Row],[Income]],0)</f>
        <v>0</v>
      </c>
      <c r="BP133">
        <f ca="1">IF(Table1[[#This Row],[Area]]="Dhanbad",Table1[[#This Row],[Income]],0)</f>
        <v>0</v>
      </c>
      <c r="BQ133">
        <f ca="1">IF(Table1[[#This Row],[Area]]="Agra",Table1[[#This Row],[Income]],0)</f>
        <v>48619</v>
      </c>
      <c r="BR133">
        <f ca="1">IF(Table1[[#This Row],[Area]]="Mumbai",Table1[[#This Row],[Income]],0)</f>
        <v>0</v>
      </c>
      <c r="BS133">
        <f ca="1">IF(Table1[[#This Row],[Area]]="Srinagar",Table1[[#This Row],[Income]],0)</f>
        <v>0</v>
      </c>
      <c r="BT133">
        <f ca="1">IF(Table1[[#This Row],[Area]]="Delhi",Table1[[#This Row],[Income]],0)</f>
        <v>0</v>
      </c>
      <c r="BU133">
        <f ca="1">IF(Table1[[#This Row],[Area]]="Jaipur",Table1[[#This Row],[Income]],0)</f>
        <v>0</v>
      </c>
      <c r="BW133">
        <f ca="1">IF(Table1[[#This Row],[Field of Work]]="IT",Table1[[#This Row],[Income]],0)</f>
        <v>0</v>
      </c>
      <c r="BX133">
        <f ca="1">IF(Table1[[#This Row],[Field of Work]]="Healthcare",Table1[[#This Row],[Income]],0)</f>
        <v>0</v>
      </c>
      <c r="BY133">
        <f ca="1">IF(Table1[[#This Row],[Field of Work]]="Agriculture",Table1[[#This Row],[Income]],0)</f>
        <v>0</v>
      </c>
      <c r="BZ133">
        <f ca="1">IF(Table1[[#This Row],[Field of Work]]="Teaching",Table1[[#This Row],[Income]],0)</f>
        <v>0</v>
      </c>
      <c r="CA133">
        <f ca="1">IF(Table1[[#This Row],[Field of Work]]="General Work",Table1[[#This Row],[Income]],0)</f>
        <v>0</v>
      </c>
      <c r="CB133">
        <f ca="1">IF(Table1[[#This Row],[Field of Work]]="Construction",Table1[[#This Row],[Income]],0)</f>
        <v>48619</v>
      </c>
      <c r="CD133" s="2">
        <f ca="1">IF(Table1[[#This Row],[Value of debts ]]&gt;Table1[[#This Row],[Income]],1,0)</f>
        <v>1</v>
      </c>
      <c r="CE133" s="1"/>
      <c r="CG133">
        <f ca="1">IF(Table1[[#This Row],[Net worth of person]]&gt;$CH$3,Table1[[#This Row],[Age]],0)</f>
        <v>21</v>
      </c>
    </row>
    <row r="134" spans="1:85" x14ac:dyDescent="0.3">
      <c r="A134">
        <f t="shared" ca="1" si="45"/>
        <v>1</v>
      </c>
      <c r="B134" t="str">
        <f t="shared" ca="1" si="46"/>
        <v>Women</v>
      </c>
      <c r="C134">
        <f t="shared" ca="1" si="47"/>
        <v>28</v>
      </c>
      <c r="D134">
        <f t="shared" ca="1" si="48"/>
        <v>4</v>
      </c>
      <c r="E134" t="str">
        <f t="shared" ca="1" si="49"/>
        <v>Teaching</v>
      </c>
      <c r="F134">
        <f t="shared" ca="1" si="50"/>
        <v>4</v>
      </c>
      <c r="G134" t="str">
        <f t="shared" ca="1" si="51"/>
        <v>Masters</v>
      </c>
      <c r="H134">
        <f t="shared" ca="1" si="52"/>
        <v>1</v>
      </c>
      <c r="I134">
        <f t="shared" ca="1" si="53"/>
        <v>3</v>
      </c>
      <c r="J134">
        <f t="shared" ca="1" si="54"/>
        <v>89959</v>
      </c>
      <c r="K134">
        <f t="shared" ca="1" si="55"/>
        <v>6</v>
      </c>
      <c r="L134" t="str">
        <f t="shared" ca="1" si="56"/>
        <v>Ranchi</v>
      </c>
      <c r="M134">
        <f t="shared" ca="1" si="57"/>
        <v>449795</v>
      </c>
      <c r="N134">
        <f t="shared" ca="1" si="58"/>
        <v>127058.04819286124</v>
      </c>
      <c r="O134">
        <f t="shared" ca="1" si="59"/>
        <v>93482.209865817582</v>
      </c>
      <c r="P134">
        <f t="shared" ca="1" si="60"/>
        <v>23613</v>
      </c>
      <c r="Q134">
        <f t="shared" ca="1" si="61"/>
        <v>125581.36575362047</v>
      </c>
      <c r="R134">
        <f t="shared" ca="1" si="62"/>
        <v>89293.006079474988</v>
      </c>
      <c r="S134">
        <f t="shared" ca="1" si="63"/>
        <v>632570.2159452925</v>
      </c>
      <c r="T134">
        <f t="shared" ca="1" si="64"/>
        <v>276252.41394648171</v>
      </c>
      <c r="U134">
        <f t="shared" ca="1" si="65"/>
        <v>356317.80199881078</v>
      </c>
      <c r="AF134" s="2">
        <f ca="1">IF(Table1[[#This Row],[Gender]]="Women",1,0)</f>
        <v>1</v>
      </c>
      <c r="AG134">
        <f ca="1">IF(Table1[[#This Row],[Gender]]="Men",1,0)</f>
        <v>0</v>
      </c>
      <c r="AI134" s="1"/>
      <c r="AK134" s="2">
        <f ca="1">IF(Table1[[#This Row],[Field of Work]]="IT",1,0)</f>
        <v>0</v>
      </c>
      <c r="AL134">
        <f ca="1">IF(Table1[[#This Row],[Field of Work]]="Agriculture",1,0)</f>
        <v>0</v>
      </c>
      <c r="AM134">
        <f ca="1">IF(Table1[[#This Row],[Field of Work]]="Construction",1,0)</f>
        <v>0</v>
      </c>
      <c r="AN134">
        <f ca="1">IF(Table1[[#This Row],[Field of Work]]="Healthcare",1,0)</f>
        <v>0</v>
      </c>
      <c r="AO134">
        <f ca="1">IF(Table1[[#This Row],[Field of Work]]="General Work",1,0)</f>
        <v>0</v>
      </c>
      <c r="AP134">
        <f ca="1">IF(Table1[[#This Row],[Field of Work]]="Teaching",1,0)</f>
        <v>1</v>
      </c>
      <c r="AV134" s="1"/>
      <c r="AX134" s="2">
        <f ca="1">Table1[[#This Row],[Car Value]]/Table1[[#This Row],[Cars]]</f>
        <v>31160.736621939195</v>
      </c>
      <c r="AY134" s="1"/>
      <c r="AZ134" s="2">
        <f ca="1">IF(Table1[[#This Row],[Value of debts ]]&gt;$BA$3,1,0)</f>
        <v>1</v>
      </c>
      <c r="BA134" s="1"/>
      <c r="BB134" s="1"/>
      <c r="BC134" s="15">
        <f ca="1">Table1[[#This Row],[Mortage Left]]/Table1[[#This Row],[Value of House]]</f>
        <v>0.2824799034957286</v>
      </c>
      <c r="BD134">
        <f t="shared" ca="1" si="66"/>
        <v>0</v>
      </c>
      <c r="BF134" s="1"/>
      <c r="BH134">
        <f ca="1">IF(Table1[[#This Row],[Area]]="Patna",Table1[[#This Row],[Income]],0)</f>
        <v>0</v>
      </c>
      <c r="BI134">
        <f ca="1">IF(Table1[[#This Row],[Area]]="Bangalore",Table1[[#This Row],[Income]],0)</f>
        <v>0</v>
      </c>
      <c r="BJ134">
        <f ca="1">IF(Table1[[#This Row],[Area]]="Lucknow",Table1[[#This Row],[Income]],0)</f>
        <v>0</v>
      </c>
      <c r="BK134">
        <f ca="1">IF(Table1[[#This Row],[Area]]="Hyderabad",Table1[[#This Row],[Income]],0)</f>
        <v>0</v>
      </c>
      <c r="BL134">
        <f ca="1">IF(Table1[[#This Row],[Area]]="Udaipur",Table1[[#This Row],[Income]],0)</f>
        <v>0</v>
      </c>
      <c r="BM134">
        <f ca="1">IF(Table1[[#This Row],[Area]]="Pune",Table1[[#This Row],[Income]],0)</f>
        <v>0</v>
      </c>
      <c r="BN134">
        <f ca="1">IF(Table1[[#This Row],[Area]]="Kolkata",Table1[[#This Row],[Income]],0)</f>
        <v>0</v>
      </c>
      <c r="BO134">
        <f ca="1">IF(Table1[[#This Row],[Area]]="Ranchi",Table1[[#This Row],[Income]],0)</f>
        <v>89959</v>
      </c>
      <c r="BP134">
        <f ca="1">IF(Table1[[#This Row],[Area]]="Dhanbad",Table1[[#This Row],[Income]],0)</f>
        <v>0</v>
      </c>
      <c r="BQ134">
        <f ca="1">IF(Table1[[#This Row],[Area]]="Agra",Table1[[#This Row],[Income]],0)</f>
        <v>0</v>
      </c>
      <c r="BR134">
        <f ca="1">IF(Table1[[#This Row],[Area]]="Mumbai",Table1[[#This Row],[Income]],0)</f>
        <v>0</v>
      </c>
      <c r="BS134">
        <f ca="1">IF(Table1[[#This Row],[Area]]="Srinagar",Table1[[#This Row],[Income]],0)</f>
        <v>0</v>
      </c>
      <c r="BT134">
        <f ca="1">IF(Table1[[#This Row],[Area]]="Delhi",Table1[[#This Row],[Income]],0)</f>
        <v>0</v>
      </c>
      <c r="BU134">
        <f ca="1">IF(Table1[[#This Row],[Area]]="Jaipur",Table1[[#This Row],[Income]],0)</f>
        <v>0</v>
      </c>
      <c r="BW134">
        <f ca="1">IF(Table1[[#This Row],[Field of Work]]="IT",Table1[[#This Row],[Income]],0)</f>
        <v>0</v>
      </c>
      <c r="BX134">
        <f ca="1">IF(Table1[[#This Row],[Field of Work]]="Healthcare",Table1[[#This Row],[Income]],0)</f>
        <v>0</v>
      </c>
      <c r="BY134">
        <f ca="1">IF(Table1[[#This Row],[Field of Work]]="Agriculture",Table1[[#This Row],[Income]],0)</f>
        <v>0</v>
      </c>
      <c r="BZ134">
        <f ca="1">IF(Table1[[#This Row],[Field of Work]]="Teaching",Table1[[#This Row],[Income]],0)</f>
        <v>89959</v>
      </c>
      <c r="CA134">
        <f ca="1">IF(Table1[[#This Row],[Field of Work]]="General Work",Table1[[#This Row],[Income]],0)</f>
        <v>0</v>
      </c>
      <c r="CB134">
        <f ca="1">IF(Table1[[#This Row],[Field of Work]]="Construction",Table1[[#This Row],[Income]],0)</f>
        <v>0</v>
      </c>
      <c r="CD134" s="2">
        <f ca="1">IF(Table1[[#This Row],[Value of debts ]]&gt;Table1[[#This Row],[Income]],1,0)</f>
        <v>1</v>
      </c>
      <c r="CE134" s="1"/>
      <c r="CG134">
        <f ca="1">IF(Table1[[#This Row],[Net worth of person]]&gt;$CH$3,Table1[[#This Row],[Age]],0)</f>
        <v>28</v>
      </c>
    </row>
    <row r="135" spans="1:85" x14ac:dyDescent="0.3">
      <c r="A135">
        <f t="shared" ca="1" si="45"/>
        <v>2</v>
      </c>
      <c r="B135" t="str">
        <f t="shared" ca="1" si="46"/>
        <v>Men</v>
      </c>
      <c r="C135">
        <f t="shared" ca="1" si="47"/>
        <v>22</v>
      </c>
      <c r="D135">
        <f t="shared" ca="1" si="48"/>
        <v>6</v>
      </c>
      <c r="E135" t="str">
        <f t="shared" ca="1" si="49"/>
        <v>General Work</v>
      </c>
      <c r="F135">
        <f t="shared" ca="1" si="50"/>
        <v>2</v>
      </c>
      <c r="G135" t="str">
        <f t="shared" ca="1" si="51"/>
        <v>12th</v>
      </c>
      <c r="H135">
        <f t="shared" ca="1" si="52"/>
        <v>1</v>
      </c>
      <c r="I135">
        <f t="shared" ca="1" si="53"/>
        <v>2</v>
      </c>
      <c r="J135">
        <f t="shared" ca="1" si="54"/>
        <v>26826</v>
      </c>
      <c r="K135">
        <f t="shared" ca="1" si="55"/>
        <v>8</v>
      </c>
      <c r="L135" t="str">
        <f t="shared" ca="1" si="56"/>
        <v>Agra</v>
      </c>
      <c r="M135">
        <f t="shared" ca="1" si="57"/>
        <v>134130</v>
      </c>
      <c r="N135">
        <f t="shared" ca="1" si="58"/>
        <v>15115.611404043</v>
      </c>
      <c r="O135">
        <f t="shared" ca="1" si="59"/>
        <v>40183.802152697041</v>
      </c>
      <c r="P135">
        <f t="shared" ca="1" si="60"/>
        <v>800</v>
      </c>
      <c r="Q135">
        <f t="shared" ca="1" si="61"/>
        <v>4626.2883756117035</v>
      </c>
      <c r="R135">
        <f t="shared" ca="1" si="62"/>
        <v>23319.100623988023</v>
      </c>
      <c r="S135">
        <f t="shared" ca="1" si="63"/>
        <v>197632.90277668508</v>
      </c>
      <c r="T135">
        <f t="shared" ca="1" si="64"/>
        <v>20541.899779654705</v>
      </c>
      <c r="U135">
        <f t="shared" ca="1" si="65"/>
        <v>177091.00299703039</v>
      </c>
      <c r="AF135" s="2">
        <f ca="1">IF(Table1[[#This Row],[Gender]]="Women",1,0)</f>
        <v>0</v>
      </c>
      <c r="AG135">
        <f ca="1">IF(Table1[[#This Row],[Gender]]="Men",1,0)</f>
        <v>1</v>
      </c>
      <c r="AI135" s="1"/>
      <c r="AK135" s="2">
        <f ca="1">IF(Table1[[#This Row],[Field of Work]]="IT",1,0)</f>
        <v>0</v>
      </c>
      <c r="AL135">
        <f ca="1">IF(Table1[[#This Row],[Field of Work]]="Agriculture",1,0)</f>
        <v>0</v>
      </c>
      <c r="AM135">
        <f ca="1">IF(Table1[[#This Row],[Field of Work]]="Construction",1,0)</f>
        <v>0</v>
      </c>
      <c r="AN135">
        <f ca="1">IF(Table1[[#This Row],[Field of Work]]="Healthcare",1,0)</f>
        <v>0</v>
      </c>
      <c r="AO135">
        <f ca="1">IF(Table1[[#This Row],[Field of Work]]="General Work",1,0)</f>
        <v>1</v>
      </c>
      <c r="AP135">
        <f ca="1">IF(Table1[[#This Row],[Field of Work]]="Teaching",1,0)</f>
        <v>0</v>
      </c>
      <c r="AV135" s="1"/>
      <c r="AX135" s="2">
        <f ca="1">Table1[[#This Row],[Car Value]]/Table1[[#This Row],[Cars]]</f>
        <v>20091.90107634852</v>
      </c>
      <c r="AY135" s="1"/>
      <c r="AZ135" s="2">
        <f ca="1">IF(Table1[[#This Row],[Value of debts ]]&gt;$BA$3,1,0)</f>
        <v>0</v>
      </c>
      <c r="BA135" s="1"/>
      <c r="BB135" s="1"/>
      <c r="BC135" s="15">
        <f ca="1">Table1[[#This Row],[Mortage Left]]/Table1[[#This Row],[Value of House]]</f>
        <v>0.1126937404312458</v>
      </c>
      <c r="BD135">
        <f t="shared" ca="1" si="66"/>
        <v>1</v>
      </c>
      <c r="BF135" s="1"/>
      <c r="BH135">
        <f ca="1">IF(Table1[[#This Row],[Area]]="Patna",Table1[[#This Row],[Income]],0)</f>
        <v>0</v>
      </c>
      <c r="BI135">
        <f ca="1">IF(Table1[[#This Row],[Area]]="Bangalore",Table1[[#This Row],[Income]],0)</f>
        <v>0</v>
      </c>
      <c r="BJ135">
        <f ca="1">IF(Table1[[#This Row],[Area]]="Lucknow",Table1[[#This Row],[Income]],0)</f>
        <v>0</v>
      </c>
      <c r="BK135">
        <f ca="1">IF(Table1[[#This Row],[Area]]="Hyderabad",Table1[[#This Row],[Income]],0)</f>
        <v>0</v>
      </c>
      <c r="BL135">
        <f ca="1">IF(Table1[[#This Row],[Area]]="Udaipur",Table1[[#This Row],[Income]],0)</f>
        <v>0</v>
      </c>
      <c r="BM135">
        <f ca="1">IF(Table1[[#This Row],[Area]]="Pune",Table1[[#This Row],[Income]],0)</f>
        <v>0</v>
      </c>
      <c r="BN135">
        <f ca="1">IF(Table1[[#This Row],[Area]]="Kolkata",Table1[[#This Row],[Income]],0)</f>
        <v>0</v>
      </c>
      <c r="BO135">
        <f ca="1">IF(Table1[[#This Row],[Area]]="Ranchi",Table1[[#This Row],[Income]],0)</f>
        <v>0</v>
      </c>
      <c r="BP135">
        <f ca="1">IF(Table1[[#This Row],[Area]]="Dhanbad",Table1[[#This Row],[Income]],0)</f>
        <v>0</v>
      </c>
      <c r="BQ135">
        <f ca="1">IF(Table1[[#This Row],[Area]]="Agra",Table1[[#This Row],[Income]],0)</f>
        <v>26826</v>
      </c>
      <c r="BR135">
        <f ca="1">IF(Table1[[#This Row],[Area]]="Mumbai",Table1[[#This Row],[Income]],0)</f>
        <v>0</v>
      </c>
      <c r="BS135">
        <f ca="1">IF(Table1[[#This Row],[Area]]="Srinagar",Table1[[#This Row],[Income]],0)</f>
        <v>0</v>
      </c>
      <c r="BT135">
        <f ca="1">IF(Table1[[#This Row],[Area]]="Delhi",Table1[[#This Row],[Income]],0)</f>
        <v>0</v>
      </c>
      <c r="BU135">
        <f ca="1">IF(Table1[[#This Row],[Area]]="Jaipur",Table1[[#This Row],[Income]],0)</f>
        <v>0</v>
      </c>
      <c r="BW135">
        <f ca="1">IF(Table1[[#This Row],[Field of Work]]="IT",Table1[[#This Row],[Income]],0)</f>
        <v>0</v>
      </c>
      <c r="BX135">
        <f ca="1">IF(Table1[[#This Row],[Field of Work]]="Healthcare",Table1[[#This Row],[Income]],0)</f>
        <v>0</v>
      </c>
      <c r="BY135">
        <f ca="1">IF(Table1[[#This Row],[Field of Work]]="Agriculture",Table1[[#This Row],[Income]],0)</f>
        <v>0</v>
      </c>
      <c r="BZ135">
        <f ca="1">IF(Table1[[#This Row],[Field of Work]]="Teaching",Table1[[#This Row],[Income]],0)</f>
        <v>0</v>
      </c>
      <c r="CA135">
        <f ca="1">IF(Table1[[#This Row],[Field of Work]]="General Work",Table1[[#This Row],[Income]],0)</f>
        <v>26826</v>
      </c>
      <c r="CB135">
        <f ca="1">IF(Table1[[#This Row],[Field of Work]]="Construction",Table1[[#This Row],[Income]],0)</f>
        <v>0</v>
      </c>
      <c r="CD135" s="2">
        <f ca="1">IF(Table1[[#This Row],[Value of debts ]]&gt;Table1[[#This Row],[Income]],1,0)</f>
        <v>0</v>
      </c>
      <c r="CE135" s="1"/>
      <c r="CG135">
        <f ca="1">IF(Table1[[#This Row],[Net worth of person]]&gt;$CH$3,Table1[[#This Row],[Age]],0)</f>
        <v>22</v>
      </c>
    </row>
    <row r="136" spans="1:85" x14ac:dyDescent="0.3">
      <c r="A136">
        <f t="shared" ca="1" si="45"/>
        <v>2</v>
      </c>
      <c r="B136" t="str">
        <f t="shared" ca="1" si="46"/>
        <v>Men</v>
      </c>
      <c r="C136">
        <f t="shared" ca="1" si="47"/>
        <v>21</v>
      </c>
      <c r="D136">
        <f t="shared" ca="1" si="48"/>
        <v>5</v>
      </c>
      <c r="E136" t="str">
        <f t="shared" ca="1" si="49"/>
        <v>Agriculture</v>
      </c>
      <c r="F136">
        <f t="shared" ca="1" si="50"/>
        <v>2</v>
      </c>
      <c r="G136" t="str">
        <f t="shared" ca="1" si="51"/>
        <v>12th</v>
      </c>
      <c r="H136">
        <f t="shared" ca="1" si="52"/>
        <v>3</v>
      </c>
      <c r="I136">
        <f t="shared" ca="1" si="53"/>
        <v>3</v>
      </c>
      <c r="J136">
        <f t="shared" ca="1" si="54"/>
        <v>57798</v>
      </c>
      <c r="K136">
        <f t="shared" ca="1" si="55"/>
        <v>8</v>
      </c>
      <c r="L136" t="str">
        <f t="shared" ca="1" si="56"/>
        <v>Agra</v>
      </c>
      <c r="M136">
        <f t="shared" ca="1" si="57"/>
        <v>288990</v>
      </c>
      <c r="N136">
        <f t="shared" ca="1" si="58"/>
        <v>169415.89653761906</v>
      </c>
      <c r="O136">
        <f t="shared" ca="1" si="59"/>
        <v>21126.453030694229</v>
      </c>
      <c r="P136">
        <f t="shared" ca="1" si="60"/>
        <v>14031</v>
      </c>
      <c r="Q136">
        <f t="shared" ca="1" si="61"/>
        <v>14615.260920833671</v>
      </c>
      <c r="R136">
        <f t="shared" ca="1" si="62"/>
        <v>64899.762290668048</v>
      </c>
      <c r="S136">
        <f t="shared" ca="1" si="63"/>
        <v>375016.21532136225</v>
      </c>
      <c r="T136">
        <f t="shared" ca="1" si="64"/>
        <v>198062.15745845274</v>
      </c>
      <c r="U136">
        <f t="shared" ca="1" si="65"/>
        <v>176954.05786290951</v>
      </c>
      <c r="AF136" s="2">
        <f ca="1">IF(Table1[[#This Row],[Gender]]="Women",1,0)</f>
        <v>0</v>
      </c>
      <c r="AG136">
        <f ca="1">IF(Table1[[#This Row],[Gender]]="Men",1,0)</f>
        <v>1</v>
      </c>
      <c r="AI136" s="1"/>
      <c r="AK136" s="2">
        <f ca="1">IF(Table1[[#This Row],[Field of Work]]="IT",1,0)</f>
        <v>0</v>
      </c>
      <c r="AL136">
        <f ca="1">IF(Table1[[#This Row],[Field of Work]]="Agriculture",1,0)</f>
        <v>1</v>
      </c>
      <c r="AM136">
        <f ca="1">IF(Table1[[#This Row],[Field of Work]]="Construction",1,0)</f>
        <v>0</v>
      </c>
      <c r="AN136">
        <f ca="1">IF(Table1[[#This Row],[Field of Work]]="Healthcare",1,0)</f>
        <v>0</v>
      </c>
      <c r="AO136">
        <f ca="1">IF(Table1[[#This Row],[Field of Work]]="General Work",1,0)</f>
        <v>0</v>
      </c>
      <c r="AP136">
        <f ca="1">IF(Table1[[#This Row],[Field of Work]]="Teaching",1,0)</f>
        <v>0</v>
      </c>
      <c r="AV136" s="1"/>
      <c r="AX136" s="2">
        <f ca="1">Table1[[#This Row],[Car Value]]/Table1[[#This Row],[Cars]]</f>
        <v>7042.1510102314096</v>
      </c>
      <c r="AY136" s="1"/>
      <c r="AZ136" s="2">
        <f ca="1">IF(Table1[[#This Row],[Value of debts ]]&gt;$BA$3,1,0)</f>
        <v>1</v>
      </c>
      <c r="BA136" s="1"/>
      <c r="BB136" s="1"/>
      <c r="BC136" s="15">
        <f ca="1">Table1[[#This Row],[Mortage Left]]/Table1[[#This Row],[Value of House]]</f>
        <v>0.58623445980005906</v>
      </c>
      <c r="BD136">
        <f t="shared" ca="1" si="66"/>
        <v>0</v>
      </c>
      <c r="BF136" s="1"/>
      <c r="BH136">
        <f ca="1">IF(Table1[[#This Row],[Area]]="Patna",Table1[[#This Row],[Income]],0)</f>
        <v>0</v>
      </c>
      <c r="BI136">
        <f ca="1">IF(Table1[[#This Row],[Area]]="Bangalore",Table1[[#This Row],[Income]],0)</f>
        <v>0</v>
      </c>
      <c r="BJ136">
        <f ca="1">IF(Table1[[#This Row],[Area]]="Lucknow",Table1[[#This Row],[Income]],0)</f>
        <v>0</v>
      </c>
      <c r="BK136">
        <f ca="1">IF(Table1[[#This Row],[Area]]="Hyderabad",Table1[[#This Row],[Income]],0)</f>
        <v>0</v>
      </c>
      <c r="BL136">
        <f ca="1">IF(Table1[[#This Row],[Area]]="Udaipur",Table1[[#This Row],[Income]],0)</f>
        <v>0</v>
      </c>
      <c r="BM136">
        <f ca="1">IF(Table1[[#This Row],[Area]]="Pune",Table1[[#This Row],[Income]],0)</f>
        <v>0</v>
      </c>
      <c r="BN136">
        <f ca="1">IF(Table1[[#This Row],[Area]]="Kolkata",Table1[[#This Row],[Income]],0)</f>
        <v>0</v>
      </c>
      <c r="BO136">
        <f ca="1">IF(Table1[[#This Row],[Area]]="Ranchi",Table1[[#This Row],[Income]],0)</f>
        <v>0</v>
      </c>
      <c r="BP136">
        <f ca="1">IF(Table1[[#This Row],[Area]]="Dhanbad",Table1[[#This Row],[Income]],0)</f>
        <v>0</v>
      </c>
      <c r="BQ136">
        <f ca="1">IF(Table1[[#This Row],[Area]]="Agra",Table1[[#This Row],[Income]],0)</f>
        <v>57798</v>
      </c>
      <c r="BR136">
        <f ca="1">IF(Table1[[#This Row],[Area]]="Mumbai",Table1[[#This Row],[Income]],0)</f>
        <v>0</v>
      </c>
      <c r="BS136">
        <f ca="1">IF(Table1[[#This Row],[Area]]="Srinagar",Table1[[#This Row],[Income]],0)</f>
        <v>0</v>
      </c>
      <c r="BT136">
        <f ca="1">IF(Table1[[#This Row],[Area]]="Delhi",Table1[[#This Row],[Income]],0)</f>
        <v>0</v>
      </c>
      <c r="BU136">
        <f ca="1">IF(Table1[[#This Row],[Area]]="Jaipur",Table1[[#This Row],[Income]],0)</f>
        <v>0</v>
      </c>
      <c r="BW136">
        <f ca="1">IF(Table1[[#This Row],[Field of Work]]="IT",Table1[[#This Row],[Income]],0)</f>
        <v>0</v>
      </c>
      <c r="BX136">
        <f ca="1">IF(Table1[[#This Row],[Field of Work]]="Healthcare",Table1[[#This Row],[Income]],0)</f>
        <v>0</v>
      </c>
      <c r="BY136">
        <f ca="1">IF(Table1[[#This Row],[Field of Work]]="Agriculture",Table1[[#This Row],[Income]],0)</f>
        <v>57798</v>
      </c>
      <c r="BZ136">
        <f ca="1">IF(Table1[[#This Row],[Field of Work]]="Teaching",Table1[[#This Row],[Income]],0)</f>
        <v>0</v>
      </c>
      <c r="CA136">
        <f ca="1">IF(Table1[[#This Row],[Field of Work]]="General Work",Table1[[#This Row],[Income]],0)</f>
        <v>0</v>
      </c>
      <c r="CB136">
        <f ca="1">IF(Table1[[#This Row],[Field of Work]]="Construction",Table1[[#This Row],[Income]],0)</f>
        <v>0</v>
      </c>
      <c r="CD136" s="2">
        <f ca="1">IF(Table1[[#This Row],[Value of debts ]]&gt;Table1[[#This Row],[Income]],1,0)</f>
        <v>1</v>
      </c>
      <c r="CE136" s="1"/>
      <c r="CG136">
        <f ca="1">IF(Table1[[#This Row],[Net worth of person]]&gt;$CH$3,Table1[[#This Row],[Age]],0)</f>
        <v>21</v>
      </c>
    </row>
    <row r="137" spans="1:85" x14ac:dyDescent="0.3">
      <c r="A137">
        <f t="shared" ca="1" si="45"/>
        <v>2</v>
      </c>
      <c r="B137" t="str">
        <f t="shared" ca="1" si="46"/>
        <v>Men</v>
      </c>
      <c r="C137">
        <f t="shared" ca="1" si="47"/>
        <v>25</v>
      </c>
      <c r="D137">
        <f t="shared" ca="1" si="48"/>
        <v>6</v>
      </c>
      <c r="E137" t="str">
        <f t="shared" ca="1" si="49"/>
        <v>General Work</v>
      </c>
      <c r="F137">
        <f t="shared" ca="1" si="50"/>
        <v>1</v>
      </c>
      <c r="G137" t="str">
        <f t="shared" ca="1" si="51"/>
        <v>10th</v>
      </c>
      <c r="H137">
        <f t="shared" ca="1" si="52"/>
        <v>1</v>
      </c>
      <c r="I137">
        <f t="shared" ca="1" si="53"/>
        <v>2</v>
      </c>
      <c r="J137">
        <f t="shared" ca="1" si="54"/>
        <v>40329</v>
      </c>
      <c r="K137">
        <f t="shared" ca="1" si="55"/>
        <v>9</v>
      </c>
      <c r="L137" t="str">
        <f t="shared" ca="1" si="56"/>
        <v>Pune</v>
      </c>
      <c r="M137">
        <f t="shared" ca="1" si="57"/>
        <v>161316</v>
      </c>
      <c r="N137">
        <f t="shared" ca="1" si="58"/>
        <v>50073.682624088702</v>
      </c>
      <c r="O137">
        <f t="shared" ca="1" si="59"/>
        <v>67774.88049124286</v>
      </c>
      <c r="P137">
        <f t="shared" ca="1" si="60"/>
        <v>30481</v>
      </c>
      <c r="Q137">
        <f t="shared" ca="1" si="61"/>
        <v>35370.342478656254</v>
      </c>
      <c r="R137">
        <f t="shared" ca="1" si="62"/>
        <v>53242.198888811778</v>
      </c>
      <c r="S137">
        <f t="shared" ca="1" si="63"/>
        <v>282333.07938005461</v>
      </c>
      <c r="T137">
        <f t="shared" ca="1" si="64"/>
        <v>115925.02510274496</v>
      </c>
      <c r="U137">
        <f t="shared" ca="1" si="65"/>
        <v>166408.05427730965</v>
      </c>
      <c r="AF137" s="2">
        <f ca="1">IF(Table1[[#This Row],[Gender]]="Women",1,0)</f>
        <v>0</v>
      </c>
      <c r="AG137">
        <f ca="1">IF(Table1[[#This Row],[Gender]]="Men",1,0)</f>
        <v>1</v>
      </c>
      <c r="AI137" s="1"/>
      <c r="AK137" s="2">
        <f ca="1">IF(Table1[[#This Row],[Field of Work]]="IT",1,0)</f>
        <v>0</v>
      </c>
      <c r="AL137">
        <f ca="1">IF(Table1[[#This Row],[Field of Work]]="Agriculture",1,0)</f>
        <v>0</v>
      </c>
      <c r="AM137">
        <f ca="1">IF(Table1[[#This Row],[Field of Work]]="Construction",1,0)</f>
        <v>0</v>
      </c>
      <c r="AN137">
        <f ca="1">IF(Table1[[#This Row],[Field of Work]]="Healthcare",1,0)</f>
        <v>0</v>
      </c>
      <c r="AO137">
        <f ca="1">IF(Table1[[#This Row],[Field of Work]]="General Work",1,0)</f>
        <v>1</v>
      </c>
      <c r="AP137">
        <f ca="1">IF(Table1[[#This Row],[Field of Work]]="Teaching",1,0)</f>
        <v>0</v>
      </c>
      <c r="AV137" s="1"/>
      <c r="AX137" s="2">
        <f ca="1">Table1[[#This Row],[Car Value]]/Table1[[#This Row],[Cars]]</f>
        <v>33887.44024562143</v>
      </c>
      <c r="AY137" s="1"/>
      <c r="AZ137" s="2">
        <f ca="1">IF(Table1[[#This Row],[Value of debts ]]&gt;$BA$3,1,0)</f>
        <v>1</v>
      </c>
      <c r="BA137" s="1"/>
      <c r="BB137" s="1"/>
      <c r="BC137" s="15">
        <f ca="1">Table1[[#This Row],[Mortage Left]]/Table1[[#This Row],[Value of House]]</f>
        <v>0.31040741540881689</v>
      </c>
      <c r="BD137">
        <f t="shared" ca="1" si="66"/>
        <v>0</v>
      </c>
      <c r="BF137" s="1"/>
      <c r="BH137">
        <f ca="1">IF(Table1[[#This Row],[Area]]="Patna",Table1[[#This Row],[Income]],0)</f>
        <v>0</v>
      </c>
      <c r="BI137">
        <f ca="1">IF(Table1[[#This Row],[Area]]="Bangalore",Table1[[#This Row],[Income]],0)</f>
        <v>0</v>
      </c>
      <c r="BJ137">
        <f ca="1">IF(Table1[[#This Row],[Area]]="Lucknow",Table1[[#This Row],[Income]],0)</f>
        <v>0</v>
      </c>
      <c r="BK137">
        <f ca="1">IF(Table1[[#This Row],[Area]]="Hyderabad",Table1[[#This Row],[Income]],0)</f>
        <v>0</v>
      </c>
      <c r="BL137">
        <f ca="1">IF(Table1[[#This Row],[Area]]="Udaipur",Table1[[#This Row],[Income]],0)</f>
        <v>0</v>
      </c>
      <c r="BM137">
        <f ca="1">IF(Table1[[#This Row],[Area]]="Pune",Table1[[#This Row],[Income]],0)</f>
        <v>40329</v>
      </c>
      <c r="BN137">
        <f ca="1">IF(Table1[[#This Row],[Area]]="Kolkata",Table1[[#This Row],[Income]],0)</f>
        <v>0</v>
      </c>
      <c r="BO137">
        <f ca="1">IF(Table1[[#This Row],[Area]]="Ranchi",Table1[[#This Row],[Income]],0)</f>
        <v>0</v>
      </c>
      <c r="BP137">
        <f ca="1">IF(Table1[[#This Row],[Area]]="Dhanbad",Table1[[#This Row],[Income]],0)</f>
        <v>0</v>
      </c>
      <c r="BQ137">
        <f ca="1">IF(Table1[[#This Row],[Area]]="Agra",Table1[[#This Row],[Income]],0)</f>
        <v>0</v>
      </c>
      <c r="BR137">
        <f ca="1">IF(Table1[[#This Row],[Area]]="Mumbai",Table1[[#This Row],[Income]],0)</f>
        <v>0</v>
      </c>
      <c r="BS137">
        <f ca="1">IF(Table1[[#This Row],[Area]]="Srinagar",Table1[[#This Row],[Income]],0)</f>
        <v>0</v>
      </c>
      <c r="BT137">
        <f ca="1">IF(Table1[[#This Row],[Area]]="Delhi",Table1[[#This Row],[Income]],0)</f>
        <v>0</v>
      </c>
      <c r="BU137">
        <f ca="1">IF(Table1[[#This Row],[Area]]="Jaipur",Table1[[#This Row],[Income]],0)</f>
        <v>0</v>
      </c>
      <c r="BW137">
        <f ca="1">IF(Table1[[#This Row],[Field of Work]]="IT",Table1[[#This Row],[Income]],0)</f>
        <v>0</v>
      </c>
      <c r="BX137">
        <f ca="1">IF(Table1[[#This Row],[Field of Work]]="Healthcare",Table1[[#This Row],[Income]],0)</f>
        <v>0</v>
      </c>
      <c r="BY137">
        <f ca="1">IF(Table1[[#This Row],[Field of Work]]="Agriculture",Table1[[#This Row],[Income]],0)</f>
        <v>0</v>
      </c>
      <c r="BZ137">
        <f ca="1">IF(Table1[[#This Row],[Field of Work]]="Teaching",Table1[[#This Row],[Income]],0)</f>
        <v>0</v>
      </c>
      <c r="CA137">
        <f ca="1">IF(Table1[[#This Row],[Field of Work]]="General Work",Table1[[#This Row],[Income]],0)</f>
        <v>40329</v>
      </c>
      <c r="CB137">
        <f ca="1">IF(Table1[[#This Row],[Field of Work]]="Construction",Table1[[#This Row],[Income]],0)</f>
        <v>0</v>
      </c>
      <c r="CD137" s="2">
        <f ca="1">IF(Table1[[#This Row],[Value of debts ]]&gt;Table1[[#This Row],[Income]],1,0)</f>
        <v>1</v>
      </c>
      <c r="CE137" s="1"/>
      <c r="CG137">
        <f ca="1">IF(Table1[[#This Row],[Net worth of person]]&gt;$CH$3,Table1[[#This Row],[Age]],0)</f>
        <v>25</v>
      </c>
    </row>
    <row r="138" spans="1:85" x14ac:dyDescent="0.3">
      <c r="A138">
        <f t="shared" ca="1" si="45"/>
        <v>1</v>
      </c>
      <c r="B138" t="str">
        <f t="shared" ca="1" si="46"/>
        <v>Women</v>
      </c>
      <c r="C138">
        <f t="shared" ca="1" si="47"/>
        <v>24</v>
      </c>
      <c r="D138">
        <f t="shared" ca="1" si="48"/>
        <v>2</v>
      </c>
      <c r="E138" t="str">
        <f t="shared" ca="1" si="49"/>
        <v>Construction</v>
      </c>
      <c r="F138">
        <f t="shared" ca="1" si="50"/>
        <v>2</v>
      </c>
      <c r="G138" t="str">
        <f t="shared" ca="1" si="51"/>
        <v>12th</v>
      </c>
      <c r="H138">
        <f t="shared" ca="1" si="52"/>
        <v>3</v>
      </c>
      <c r="I138">
        <f t="shared" ca="1" si="53"/>
        <v>1</v>
      </c>
      <c r="J138">
        <f t="shared" ca="1" si="54"/>
        <v>53299</v>
      </c>
      <c r="K138">
        <f t="shared" ca="1" si="55"/>
        <v>5</v>
      </c>
      <c r="L138" t="str">
        <f t="shared" ca="1" si="56"/>
        <v>Udaipur</v>
      </c>
      <c r="M138">
        <f t="shared" ca="1" si="57"/>
        <v>159897</v>
      </c>
      <c r="N138">
        <f t="shared" ca="1" si="58"/>
        <v>124612.03177251741</v>
      </c>
      <c r="O138">
        <f t="shared" ca="1" si="59"/>
        <v>4717.7798887793233</v>
      </c>
      <c r="P138">
        <f t="shared" ca="1" si="60"/>
        <v>2096</v>
      </c>
      <c r="Q138">
        <f t="shared" ca="1" si="61"/>
        <v>68834.091781504787</v>
      </c>
      <c r="R138">
        <f t="shared" ca="1" si="62"/>
        <v>46605.08502579137</v>
      </c>
      <c r="S138">
        <f t="shared" ca="1" si="63"/>
        <v>211219.8649145707</v>
      </c>
      <c r="T138">
        <f t="shared" ca="1" si="64"/>
        <v>195542.1235540222</v>
      </c>
      <c r="U138">
        <f t="shared" ca="1" si="65"/>
        <v>15677.741360548505</v>
      </c>
      <c r="AF138" s="2">
        <f ca="1">IF(Table1[[#This Row],[Gender]]="Women",1,0)</f>
        <v>1</v>
      </c>
      <c r="AG138">
        <f ca="1">IF(Table1[[#This Row],[Gender]]="Men",1,0)</f>
        <v>0</v>
      </c>
      <c r="AI138" s="1"/>
      <c r="AK138" s="2">
        <f ca="1">IF(Table1[[#This Row],[Field of Work]]="IT",1,0)</f>
        <v>0</v>
      </c>
      <c r="AL138">
        <f ca="1">IF(Table1[[#This Row],[Field of Work]]="Agriculture",1,0)</f>
        <v>0</v>
      </c>
      <c r="AM138">
        <f ca="1">IF(Table1[[#This Row],[Field of Work]]="Construction",1,0)</f>
        <v>1</v>
      </c>
      <c r="AN138">
        <f ca="1">IF(Table1[[#This Row],[Field of Work]]="Healthcare",1,0)</f>
        <v>0</v>
      </c>
      <c r="AO138">
        <f ca="1">IF(Table1[[#This Row],[Field of Work]]="General Work",1,0)</f>
        <v>0</v>
      </c>
      <c r="AP138">
        <f ca="1">IF(Table1[[#This Row],[Field of Work]]="Teaching",1,0)</f>
        <v>0</v>
      </c>
      <c r="AV138" s="1"/>
      <c r="AX138" s="2">
        <f ca="1">Table1[[#This Row],[Car Value]]/Table1[[#This Row],[Cars]]</f>
        <v>4717.7798887793233</v>
      </c>
      <c r="AY138" s="1"/>
      <c r="AZ138" s="2">
        <f ca="1">IF(Table1[[#This Row],[Value of debts ]]&gt;$BA$3,1,0)</f>
        <v>1</v>
      </c>
      <c r="BA138" s="1"/>
      <c r="BB138" s="1"/>
      <c r="BC138" s="15">
        <f ca="1">Table1[[#This Row],[Mortage Left]]/Table1[[#This Row],[Value of House]]</f>
        <v>0.77932689026384117</v>
      </c>
      <c r="BD138">
        <f t="shared" ca="1" si="66"/>
        <v>0</v>
      </c>
      <c r="BF138" s="1"/>
      <c r="BH138">
        <f ca="1">IF(Table1[[#This Row],[Area]]="Patna",Table1[[#This Row],[Income]],0)</f>
        <v>0</v>
      </c>
      <c r="BI138">
        <f ca="1">IF(Table1[[#This Row],[Area]]="Bangalore",Table1[[#This Row],[Income]],0)</f>
        <v>0</v>
      </c>
      <c r="BJ138">
        <f ca="1">IF(Table1[[#This Row],[Area]]="Lucknow",Table1[[#This Row],[Income]],0)</f>
        <v>0</v>
      </c>
      <c r="BK138">
        <f ca="1">IF(Table1[[#This Row],[Area]]="Hyderabad",Table1[[#This Row],[Income]],0)</f>
        <v>0</v>
      </c>
      <c r="BL138">
        <f ca="1">IF(Table1[[#This Row],[Area]]="Udaipur",Table1[[#This Row],[Income]],0)</f>
        <v>53299</v>
      </c>
      <c r="BM138">
        <f ca="1">IF(Table1[[#This Row],[Area]]="Pune",Table1[[#This Row],[Income]],0)</f>
        <v>0</v>
      </c>
      <c r="BN138">
        <f ca="1">IF(Table1[[#This Row],[Area]]="Kolkata",Table1[[#This Row],[Income]],0)</f>
        <v>0</v>
      </c>
      <c r="BO138">
        <f ca="1">IF(Table1[[#This Row],[Area]]="Ranchi",Table1[[#This Row],[Income]],0)</f>
        <v>0</v>
      </c>
      <c r="BP138">
        <f ca="1">IF(Table1[[#This Row],[Area]]="Dhanbad",Table1[[#This Row],[Income]],0)</f>
        <v>0</v>
      </c>
      <c r="BQ138">
        <f ca="1">IF(Table1[[#This Row],[Area]]="Agra",Table1[[#This Row],[Income]],0)</f>
        <v>0</v>
      </c>
      <c r="BR138">
        <f ca="1">IF(Table1[[#This Row],[Area]]="Mumbai",Table1[[#This Row],[Income]],0)</f>
        <v>0</v>
      </c>
      <c r="BS138">
        <f ca="1">IF(Table1[[#This Row],[Area]]="Srinagar",Table1[[#This Row],[Income]],0)</f>
        <v>0</v>
      </c>
      <c r="BT138">
        <f ca="1">IF(Table1[[#This Row],[Area]]="Delhi",Table1[[#This Row],[Income]],0)</f>
        <v>0</v>
      </c>
      <c r="BU138">
        <f ca="1">IF(Table1[[#This Row],[Area]]="Jaipur",Table1[[#This Row],[Income]],0)</f>
        <v>0</v>
      </c>
      <c r="BW138">
        <f ca="1">IF(Table1[[#This Row],[Field of Work]]="IT",Table1[[#This Row],[Income]],0)</f>
        <v>0</v>
      </c>
      <c r="BX138">
        <f ca="1">IF(Table1[[#This Row],[Field of Work]]="Healthcare",Table1[[#This Row],[Income]],0)</f>
        <v>0</v>
      </c>
      <c r="BY138">
        <f ca="1">IF(Table1[[#This Row],[Field of Work]]="Agriculture",Table1[[#This Row],[Income]],0)</f>
        <v>0</v>
      </c>
      <c r="BZ138">
        <f ca="1">IF(Table1[[#This Row],[Field of Work]]="Teaching",Table1[[#This Row],[Income]],0)</f>
        <v>0</v>
      </c>
      <c r="CA138">
        <f ca="1">IF(Table1[[#This Row],[Field of Work]]="General Work",Table1[[#This Row],[Income]],0)</f>
        <v>0</v>
      </c>
      <c r="CB138">
        <f ca="1">IF(Table1[[#This Row],[Field of Work]]="Construction",Table1[[#This Row],[Income]],0)</f>
        <v>53299</v>
      </c>
      <c r="CD138" s="2">
        <f ca="1">IF(Table1[[#This Row],[Value of debts ]]&gt;Table1[[#This Row],[Income]],1,0)</f>
        <v>1</v>
      </c>
      <c r="CE138" s="1"/>
      <c r="CG138">
        <f ca="1">IF(Table1[[#This Row],[Net worth of person]]&gt;$CH$3,Table1[[#This Row],[Age]],0)</f>
        <v>0</v>
      </c>
    </row>
    <row r="139" spans="1:85" x14ac:dyDescent="0.3">
      <c r="A139">
        <f t="shared" ca="1" si="45"/>
        <v>1</v>
      </c>
      <c r="B139" t="str">
        <f t="shared" ca="1" si="46"/>
        <v>Women</v>
      </c>
      <c r="C139">
        <f t="shared" ca="1" si="47"/>
        <v>29</v>
      </c>
      <c r="D139">
        <f t="shared" ca="1" si="48"/>
        <v>5</v>
      </c>
      <c r="E139" t="str">
        <f t="shared" ca="1" si="49"/>
        <v>Agriculture</v>
      </c>
      <c r="F139">
        <f t="shared" ca="1" si="50"/>
        <v>2</v>
      </c>
      <c r="G139" t="str">
        <f t="shared" ca="1" si="51"/>
        <v>12th</v>
      </c>
      <c r="H139">
        <f t="shared" ca="1" si="52"/>
        <v>2</v>
      </c>
      <c r="I139">
        <f t="shared" ca="1" si="53"/>
        <v>1</v>
      </c>
      <c r="J139">
        <f t="shared" ca="1" si="54"/>
        <v>37090</v>
      </c>
      <c r="K139">
        <f t="shared" ca="1" si="55"/>
        <v>8</v>
      </c>
      <c r="L139" t="str">
        <f t="shared" ca="1" si="56"/>
        <v>Agra</v>
      </c>
      <c r="M139">
        <f t="shared" ca="1" si="57"/>
        <v>111270</v>
      </c>
      <c r="N139">
        <f t="shared" ca="1" si="58"/>
        <v>87727.156026450946</v>
      </c>
      <c r="O139">
        <f t="shared" ca="1" si="59"/>
        <v>17414.809415135886</v>
      </c>
      <c r="P139">
        <f t="shared" ca="1" si="60"/>
        <v>7748</v>
      </c>
      <c r="Q139">
        <f t="shared" ca="1" si="61"/>
        <v>68163.657029588183</v>
      </c>
      <c r="R139">
        <f t="shared" ca="1" si="62"/>
        <v>52111.865173664468</v>
      </c>
      <c r="S139">
        <f t="shared" ca="1" si="63"/>
        <v>180796.67458880035</v>
      </c>
      <c r="T139">
        <f t="shared" ca="1" si="64"/>
        <v>163638.81305603913</v>
      </c>
      <c r="U139">
        <f t="shared" ca="1" si="65"/>
        <v>17157.861532761221</v>
      </c>
      <c r="AF139" s="2">
        <f ca="1">IF(Table1[[#This Row],[Gender]]="Women",1,0)</f>
        <v>1</v>
      </c>
      <c r="AG139">
        <f ca="1">IF(Table1[[#This Row],[Gender]]="Men",1,0)</f>
        <v>0</v>
      </c>
      <c r="AI139" s="1"/>
      <c r="AK139" s="2">
        <f ca="1">IF(Table1[[#This Row],[Field of Work]]="IT",1,0)</f>
        <v>0</v>
      </c>
      <c r="AL139">
        <f ca="1">IF(Table1[[#This Row],[Field of Work]]="Agriculture",1,0)</f>
        <v>1</v>
      </c>
      <c r="AM139">
        <f ca="1">IF(Table1[[#This Row],[Field of Work]]="Construction",1,0)</f>
        <v>0</v>
      </c>
      <c r="AN139">
        <f ca="1">IF(Table1[[#This Row],[Field of Work]]="Healthcare",1,0)</f>
        <v>0</v>
      </c>
      <c r="AO139">
        <f ca="1">IF(Table1[[#This Row],[Field of Work]]="General Work",1,0)</f>
        <v>0</v>
      </c>
      <c r="AP139">
        <f ca="1">IF(Table1[[#This Row],[Field of Work]]="Teaching",1,0)</f>
        <v>0</v>
      </c>
      <c r="AV139" s="1"/>
      <c r="AX139" s="2">
        <f ca="1">Table1[[#This Row],[Car Value]]/Table1[[#This Row],[Cars]]</f>
        <v>17414.809415135886</v>
      </c>
      <c r="AY139" s="1"/>
      <c r="AZ139" s="2">
        <f ca="1">IF(Table1[[#This Row],[Value of debts ]]&gt;$BA$3,1,0)</f>
        <v>1</v>
      </c>
      <c r="BA139" s="1"/>
      <c r="BB139" s="1"/>
      <c r="BC139" s="15">
        <f ca="1">Table1[[#This Row],[Mortage Left]]/Table1[[#This Row],[Value of House]]</f>
        <v>0.78841696797385585</v>
      </c>
      <c r="BD139">
        <f t="shared" ca="1" si="66"/>
        <v>0</v>
      </c>
      <c r="BF139" s="1"/>
      <c r="BH139">
        <f ca="1">IF(Table1[[#This Row],[Area]]="Patna",Table1[[#This Row],[Income]],0)</f>
        <v>0</v>
      </c>
      <c r="BI139">
        <f ca="1">IF(Table1[[#This Row],[Area]]="Bangalore",Table1[[#This Row],[Income]],0)</f>
        <v>0</v>
      </c>
      <c r="BJ139">
        <f ca="1">IF(Table1[[#This Row],[Area]]="Lucknow",Table1[[#This Row],[Income]],0)</f>
        <v>0</v>
      </c>
      <c r="BK139">
        <f ca="1">IF(Table1[[#This Row],[Area]]="Hyderabad",Table1[[#This Row],[Income]],0)</f>
        <v>0</v>
      </c>
      <c r="BL139">
        <f ca="1">IF(Table1[[#This Row],[Area]]="Udaipur",Table1[[#This Row],[Income]],0)</f>
        <v>0</v>
      </c>
      <c r="BM139">
        <f ca="1">IF(Table1[[#This Row],[Area]]="Pune",Table1[[#This Row],[Income]],0)</f>
        <v>0</v>
      </c>
      <c r="BN139">
        <f ca="1">IF(Table1[[#This Row],[Area]]="Kolkata",Table1[[#This Row],[Income]],0)</f>
        <v>0</v>
      </c>
      <c r="BO139">
        <f ca="1">IF(Table1[[#This Row],[Area]]="Ranchi",Table1[[#This Row],[Income]],0)</f>
        <v>0</v>
      </c>
      <c r="BP139">
        <f ca="1">IF(Table1[[#This Row],[Area]]="Dhanbad",Table1[[#This Row],[Income]],0)</f>
        <v>0</v>
      </c>
      <c r="BQ139">
        <f ca="1">IF(Table1[[#This Row],[Area]]="Agra",Table1[[#This Row],[Income]],0)</f>
        <v>37090</v>
      </c>
      <c r="BR139">
        <f ca="1">IF(Table1[[#This Row],[Area]]="Mumbai",Table1[[#This Row],[Income]],0)</f>
        <v>0</v>
      </c>
      <c r="BS139">
        <f ca="1">IF(Table1[[#This Row],[Area]]="Srinagar",Table1[[#This Row],[Income]],0)</f>
        <v>0</v>
      </c>
      <c r="BT139">
        <f ca="1">IF(Table1[[#This Row],[Area]]="Delhi",Table1[[#This Row],[Income]],0)</f>
        <v>0</v>
      </c>
      <c r="BU139">
        <f ca="1">IF(Table1[[#This Row],[Area]]="Jaipur",Table1[[#This Row],[Income]],0)</f>
        <v>0</v>
      </c>
      <c r="BW139">
        <f ca="1">IF(Table1[[#This Row],[Field of Work]]="IT",Table1[[#This Row],[Income]],0)</f>
        <v>0</v>
      </c>
      <c r="BX139">
        <f ca="1">IF(Table1[[#This Row],[Field of Work]]="Healthcare",Table1[[#This Row],[Income]],0)</f>
        <v>0</v>
      </c>
      <c r="BY139">
        <f ca="1">IF(Table1[[#This Row],[Field of Work]]="Agriculture",Table1[[#This Row],[Income]],0)</f>
        <v>37090</v>
      </c>
      <c r="BZ139">
        <f ca="1">IF(Table1[[#This Row],[Field of Work]]="Teaching",Table1[[#This Row],[Income]],0)</f>
        <v>0</v>
      </c>
      <c r="CA139">
        <f ca="1">IF(Table1[[#This Row],[Field of Work]]="General Work",Table1[[#This Row],[Income]],0)</f>
        <v>0</v>
      </c>
      <c r="CB139">
        <f ca="1">IF(Table1[[#This Row],[Field of Work]]="Construction",Table1[[#This Row],[Income]],0)</f>
        <v>0</v>
      </c>
      <c r="CD139" s="2">
        <f ca="1">IF(Table1[[#This Row],[Value of debts ]]&gt;Table1[[#This Row],[Income]],1,0)</f>
        <v>1</v>
      </c>
      <c r="CE139" s="1"/>
      <c r="CG139">
        <f ca="1">IF(Table1[[#This Row],[Net worth of person]]&gt;$CH$3,Table1[[#This Row],[Age]],0)</f>
        <v>0</v>
      </c>
    </row>
    <row r="140" spans="1:85" x14ac:dyDescent="0.3">
      <c r="A140">
        <f t="shared" ca="1" si="45"/>
        <v>2</v>
      </c>
      <c r="B140" t="str">
        <f t="shared" ca="1" si="46"/>
        <v>Men</v>
      </c>
      <c r="C140">
        <f t="shared" ca="1" si="47"/>
        <v>35</v>
      </c>
      <c r="D140">
        <f t="shared" ca="1" si="48"/>
        <v>6</v>
      </c>
      <c r="E140" t="str">
        <f t="shared" ca="1" si="49"/>
        <v>General Work</v>
      </c>
      <c r="F140">
        <f t="shared" ca="1" si="50"/>
        <v>5</v>
      </c>
      <c r="G140" t="str">
        <f t="shared" ca="1" si="51"/>
        <v>Others</v>
      </c>
      <c r="H140">
        <f t="shared" ca="1" si="52"/>
        <v>3</v>
      </c>
      <c r="I140">
        <f t="shared" ca="1" si="53"/>
        <v>1</v>
      </c>
      <c r="J140">
        <f t="shared" ca="1" si="54"/>
        <v>47100</v>
      </c>
      <c r="K140">
        <f t="shared" ca="1" si="55"/>
        <v>9</v>
      </c>
      <c r="L140" t="str">
        <f t="shared" ca="1" si="56"/>
        <v>Pune</v>
      </c>
      <c r="M140">
        <f t="shared" ca="1" si="57"/>
        <v>282600</v>
      </c>
      <c r="N140">
        <f t="shared" ca="1" si="58"/>
        <v>2778.0679115752641</v>
      </c>
      <c r="O140">
        <f t="shared" ca="1" si="59"/>
        <v>25707.157969532178</v>
      </c>
      <c r="P140">
        <f t="shared" ca="1" si="60"/>
        <v>20204</v>
      </c>
      <c r="Q140">
        <f t="shared" ca="1" si="61"/>
        <v>90147.680776519992</v>
      </c>
      <c r="R140">
        <f t="shared" ca="1" si="62"/>
        <v>47115.848081152741</v>
      </c>
      <c r="S140">
        <f t="shared" ca="1" si="63"/>
        <v>355423.00605068495</v>
      </c>
      <c r="T140">
        <f t="shared" ca="1" si="64"/>
        <v>113129.74868809525</v>
      </c>
      <c r="U140">
        <f t="shared" ca="1" si="65"/>
        <v>242293.25736258971</v>
      </c>
      <c r="AF140" s="2">
        <f ca="1">IF(Table1[[#This Row],[Gender]]="Women",1,0)</f>
        <v>0</v>
      </c>
      <c r="AG140">
        <f ca="1">IF(Table1[[#This Row],[Gender]]="Men",1,0)</f>
        <v>1</v>
      </c>
      <c r="AI140" s="1"/>
      <c r="AK140" s="2">
        <f ca="1">IF(Table1[[#This Row],[Field of Work]]="IT",1,0)</f>
        <v>0</v>
      </c>
      <c r="AL140">
        <f ca="1">IF(Table1[[#This Row],[Field of Work]]="Agriculture",1,0)</f>
        <v>0</v>
      </c>
      <c r="AM140">
        <f ca="1">IF(Table1[[#This Row],[Field of Work]]="Construction",1,0)</f>
        <v>0</v>
      </c>
      <c r="AN140">
        <f ca="1">IF(Table1[[#This Row],[Field of Work]]="Healthcare",1,0)</f>
        <v>0</v>
      </c>
      <c r="AO140">
        <f ca="1">IF(Table1[[#This Row],[Field of Work]]="General Work",1,0)</f>
        <v>1</v>
      </c>
      <c r="AP140">
        <f ca="1">IF(Table1[[#This Row],[Field of Work]]="Teaching",1,0)</f>
        <v>0</v>
      </c>
      <c r="AV140" s="1"/>
      <c r="AX140" s="2">
        <f ca="1">Table1[[#This Row],[Car Value]]/Table1[[#This Row],[Cars]]</f>
        <v>25707.157969532178</v>
      </c>
      <c r="AY140" s="1"/>
      <c r="AZ140" s="2">
        <f ca="1">IF(Table1[[#This Row],[Value of debts ]]&gt;$BA$3,1,0)</f>
        <v>1</v>
      </c>
      <c r="BA140" s="1"/>
      <c r="BB140" s="1"/>
      <c r="BC140" s="15">
        <f ca="1">Table1[[#This Row],[Mortage Left]]/Table1[[#This Row],[Value of House]]</f>
        <v>9.8303889298487768E-3</v>
      </c>
      <c r="BD140">
        <f t="shared" ca="1" si="66"/>
        <v>1</v>
      </c>
      <c r="BF140" s="1"/>
      <c r="BH140">
        <f ca="1">IF(Table1[[#This Row],[Area]]="Patna",Table1[[#This Row],[Income]],0)</f>
        <v>0</v>
      </c>
      <c r="BI140">
        <f ca="1">IF(Table1[[#This Row],[Area]]="Bangalore",Table1[[#This Row],[Income]],0)</f>
        <v>0</v>
      </c>
      <c r="BJ140">
        <f ca="1">IF(Table1[[#This Row],[Area]]="Lucknow",Table1[[#This Row],[Income]],0)</f>
        <v>0</v>
      </c>
      <c r="BK140">
        <f ca="1">IF(Table1[[#This Row],[Area]]="Hyderabad",Table1[[#This Row],[Income]],0)</f>
        <v>0</v>
      </c>
      <c r="BL140">
        <f ca="1">IF(Table1[[#This Row],[Area]]="Udaipur",Table1[[#This Row],[Income]],0)</f>
        <v>0</v>
      </c>
      <c r="BM140">
        <f ca="1">IF(Table1[[#This Row],[Area]]="Pune",Table1[[#This Row],[Income]],0)</f>
        <v>47100</v>
      </c>
      <c r="BN140">
        <f ca="1">IF(Table1[[#This Row],[Area]]="Kolkata",Table1[[#This Row],[Income]],0)</f>
        <v>0</v>
      </c>
      <c r="BO140">
        <f ca="1">IF(Table1[[#This Row],[Area]]="Ranchi",Table1[[#This Row],[Income]],0)</f>
        <v>0</v>
      </c>
      <c r="BP140">
        <f ca="1">IF(Table1[[#This Row],[Area]]="Dhanbad",Table1[[#This Row],[Income]],0)</f>
        <v>0</v>
      </c>
      <c r="BQ140">
        <f ca="1">IF(Table1[[#This Row],[Area]]="Agra",Table1[[#This Row],[Income]],0)</f>
        <v>0</v>
      </c>
      <c r="BR140">
        <f ca="1">IF(Table1[[#This Row],[Area]]="Mumbai",Table1[[#This Row],[Income]],0)</f>
        <v>0</v>
      </c>
      <c r="BS140">
        <f ca="1">IF(Table1[[#This Row],[Area]]="Srinagar",Table1[[#This Row],[Income]],0)</f>
        <v>0</v>
      </c>
      <c r="BT140">
        <f ca="1">IF(Table1[[#This Row],[Area]]="Delhi",Table1[[#This Row],[Income]],0)</f>
        <v>0</v>
      </c>
      <c r="BU140">
        <f ca="1">IF(Table1[[#This Row],[Area]]="Jaipur",Table1[[#This Row],[Income]],0)</f>
        <v>0</v>
      </c>
      <c r="BW140">
        <f ca="1">IF(Table1[[#This Row],[Field of Work]]="IT",Table1[[#This Row],[Income]],0)</f>
        <v>0</v>
      </c>
      <c r="BX140">
        <f ca="1">IF(Table1[[#This Row],[Field of Work]]="Healthcare",Table1[[#This Row],[Income]],0)</f>
        <v>0</v>
      </c>
      <c r="BY140">
        <f ca="1">IF(Table1[[#This Row],[Field of Work]]="Agriculture",Table1[[#This Row],[Income]],0)</f>
        <v>0</v>
      </c>
      <c r="BZ140">
        <f ca="1">IF(Table1[[#This Row],[Field of Work]]="Teaching",Table1[[#This Row],[Income]],0)</f>
        <v>0</v>
      </c>
      <c r="CA140">
        <f ca="1">IF(Table1[[#This Row],[Field of Work]]="General Work",Table1[[#This Row],[Income]],0)</f>
        <v>47100</v>
      </c>
      <c r="CB140">
        <f ca="1">IF(Table1[[#This Row],[Field of Work]]="Construction",Table1[[#This Row],[Income]],0)</f>
        <v>0</v>
      </c>
      <c r="CD140" s="2">
        <f ca="1">IF(Table1[[#This Row],[Value of debts ]]&gt;Table1[[#This Row],[Income]],1,0)</f>
        <v>1</v>
      </c>
      <c r="CE140" s="1"/>
      <c r="CG140">
        <f ca="1">IF(Table1[[#This Row],[Net worth of person]]&gt;$CH$3,Table1[[#This Row],[Age]],0)</f>
        <v>35</v>
      </c>
    </row>
    <row r="141" spans="1:85" x14ac:dyDescent="0.3">
      <c r="A141">
        <f t="shared" ca="1" si="45"/>
        <v>2</v>
      </c>
      <c r="B141" t="str">
        <f t="shared" ca="1" si="46"/>
        <v>Men</v>
      </c>
      <c r="C141">
        <f t="shared" ca="1" si="47"/>
        <v>21</v>
      </c>
      <c r="D141">
        <f t="shared" ca="1" si="48"/>
        <v>1</v>
      </c>
      <c r="E141" t="str">
        <f t="shared" ca="1" si="49"/>
        <v>IT</v>
      </c>
      <c r="F141">
        <f t="shared" ca="1" si="50"/>
        <v>3</v>
      </c>
      <c r="G141" t="str">
        <f t="shared" ca="1" si="51"/>
        <v>Bachelors</v>
      </c>
      <c r="H141">
        <f t="shared" ca="1" si="52"/>
        <v>0</v>
      </c>
      <c r="I141">
        <f t="shared" ca="1" si="53"/>
        <v>1</v>
      </c>
      <c r="J141">
        <f t="shared" ca="1" si="54"/>
        <v>53650</v>
      </c>
      <c r="K141">
        <f t="shared" ca="1" si="55"/>
        <v>10</v>
      </c>
      <c r="L141" t="str">
        <f t="shared" ca="1" si="56"/>
        <v>Kolkata</v>
      </c>
      <c r="M141">
        <f t="shared" ca="1" si="57"/>
        <v>160950</v>
      </c>
      <c r="N141">
        <f t="shared" ca="1" si="58"/>
        <v>100832.71304749697</v>
      </c>
      <c r="O141">
        <f t="shared" ca="1" si="59"/>
        <v>3630.0485526916841</v>
      </c>
      <c r="P141">
        <f t="shared" ca="1" si="60"/>
        <v>2591</v>
      </c>
      <c r="Q141">
        <f t="shared" ca="1" si="61"/>
        <v>16663.19349789037</v>
      </c>
      <c r="R141">
        <f t="shared" ca="1" si="62"/>
        <v>52044.788714561495</v>
      </c>
      <c r="S141">
        <f t="shared" ca="1" si="63"/>
        <v>216624.83726725317</v>
      </c>
      <c r="T141">
        <f t="shared" ca="1" si="64"/>
        <v>120086.90654538735</v>
      </c>
      <c r="U141">
        <f t="shared" ca="1" si="65"/>
        <v>96537.930721865821</v>
      </c>
      <c r="AF141" s="2">
        <f ca="1">IF(Table1[[#This Row],[Gender]]="Women",1,0)</f>
        <v>0</v>
      </c>
      <c r="AG141">
        <f ca="1">IF(Table1[[#This Row],[Gender]]="Men",1,0)</f>
        <v>1</v>
      </c>
      <c r="AI141" s="1"/>
      <c r="AK141" s="2">
        <f ca="1">IF(Table1[[#This Row],[Field of Work]]="IT",1,0)</f>
        <v>1</v>
      </c>
      <c r="AL141">
        <f ca="1">IF(Table1[[#This Row],[Field of Work]]="Agriculture",1,0)</f>
        <v>0</v>
      </c>
      <c r="AM141">
        <f ca="1">IF(Table1[[#This Row],[Field of Work]]="Construction",1,0)</f>
        <v>0</v>
      </c>
      <c r="AN141">
        <f ca="1">IF(Table1[[#This Row],[Field of Work]]="Healthcare",1,0)</f>
        <v>0</v>
      </c>
      <c r="AO141">
        <f ca="1">IF(Table1[[#This Row],[Field of Work]]="General Work",1,0)</f>
        <v>0</v>
      </c>
      <c r="AP141">
        <f ca="1">IF(Table1[[#This Row],[Field of Work]]="Teaching",1,0)</f>
        <v>0</v>
      </c>
      <c r="AV141" s="1"/>
      <c r="AX141" s="2">
        <f ca="1">Table1[[#This Row],[Car Value]]/Table1[[#This Row],[Cars]]</f>
        <v>3630.0485526916841</v>
      </c>
      <c r="AY141" s="1"/>
      <c r="AZ141" s="2">
        <f ca="1">IF(Table1[[#This Row],[Value of debts ]]&gt;$BA$3,1,0)</f>
        <v>1</v>
      </c>
      <c r="BA141" s="1"/>
      <c r="BB141" s="1"/>
      <c r="BC141" s="15">
        <f ca="1">Table1[[#This Row],[Mortage Left]]/Table1[[#This Row],[Value of House]]</f>
        <v>0.62648470361911757</v>
      </c>
      <c r="BD141">
        <f t="shared" ca="1" si="66"/>
        <v>0</v>
      </c>
      <c r="BF141" s="1"/>
      <c r="BH141">
        <f ca="1">IF(Table1[[#This Row],[Area]]="Patna",Table1[[#This Row],[Income]],0)</f>
        <v>0</v>
      </c>
      <c r="BI141">
        <f ca="1">IF(Table1[[#This Row],[Area]]="Bangalore",Table1[[#This Row],[Income]],0)</f>
        <v>0</v>
      </c>
      <c r="BJ141">
        <f ca="1">IF(Table1[[#This Row],[Area]]="Lucknow",Table1[[#This Row],[Income]],0)</f>
        <v>0</v>
      </c>
      <c r="BK141">
        <f ca="1">IF(Table1[[#This Row],[Area]]="Hyderabad",Table1[[#This Row],[Income]],0)</f>
        <v>0</v>
      </c>
      <c r="BL141">
        <f ca="1">IF(Table1[[#This Row],[Area]]="Udaipur",Table1[[#This Row],[Income]],0)</f>
        <v>0</v>
      </c>
      <c r="BM141">
        <f ca="1">IF(Table1[[#This Row],[Area]]="Pune",Table1[[#This Row],[Income]],0)</f>
        <v>0</v>
      </c>
      <c r="BN141">
        <f ca="1">IF(Table1[[#This Row],[Area]]="Kolkata",Table1[[#This Row],[Income]],0)</f>
        <v>53650</v>
      </c>
      <c r="BO141">
        <f ca="1">IF(Table1[[#This Row],[Area]]="Ranchi",Table1[[#This Row],[Income]],0)</f>
        <v>0</v>
      </c>
      <c r="BP141">
        <f ca="1">IF(Table1[[#This Row],[Area]]="Dhanbad",Table1[[#This Row],[Income]],0)</f>
        <v>0</v>
      </c>
      <c r="BQ141">
        <f ca="1">IF(Table1[[#This Row],[Area]]="Agra",Table1[[#This Row],[Income]],0)</f>
        <v>0</v>
      </c>
      <c r="BR141">
        <f ca="1">IF(Table1[[#This Row],[Area]]="Mumbai",Table1[[#This Row],[Income]],0)</f>
        <v>0</v>
      </c>
      <c r="BS141">
        <f ca="1">IF(Table1[[#This Row],[Area]]="Srinagar",Table1[[#This Row],[Income]],0)</f>
        <v>0</v>
      </c>
      <c r="BT141">
        <f ca="1">IF(Table1[[#This Row],[Area]]="Delhi",Table1[[#This Row],[Income]],0)</f>
        <v>0</v>
      </c>
      <c r="BU141">
        <f ca="1">IF(Table1[[#This Row],[Area]]="Jaipur",Table1[[#This Row],[Income]],0)</f>
        <v>0</v>
      </c>
      <c r="BW141">
        <f ca="1">IF(Table1[[#This Row],[Field of Work]]="IT",Table1[[#This Row],[Income]],0)</f>
        <v>53650</v>
      </c>
      <c r="BX141">
        <f ca="1">IF(Table1[[#This Row],[Field of Work]]="Healthcare",Table1[[#This Row],[Income]],0)</f>
        <v>0</v>
      </c>
      <c r="BY141">
        <f ca="1">IF(Table1[[#This Row],[Field of Work]]="Agriculture",Table1[[#This Row],[Income]],0)</f>
        <v>0</v>
      </c>
      <c r="BZ141">
        <f ca="1">IF(Table1[[#This Row],[Field of Work]]="Teaching",Table1[[#This Row],[Income]],0)</f>
        <v>0</v>
      </c>
      <c r="CA141">
        <f ca="1">IF(Table1[[#This Row],[Field of Work]]="General Work",Table1[[#This Row],[Income]],0)</f>
        <v>0</v>
      </c>
      <c r="CB141">
        <f ca="1">IF(Table1[[#This Row],[Field of Work]]="Construction",Table1[[#This Row],[Income]],0)</f>
        <v>0</v>
      </c>
      <c r="CD141" s="2">
        <f ca="1">IF(Table1[[#This Row],[Value of debts ]]&gt;Table1[[#This Row],[Income]],1,0)</f>
        <v>1</v>
      </c>
      <c r="CE141" s="1"/>
      <c r="CG141">
        <f ca="1">IF(Table1[[#This Row],[Net worth of person]]&gt;$CH$3,Table1[[#This Row],[Age]],0)</f>
        <v>21</v>
      </c>
    </row>
    <row r="142" spans="1:85" x14ac:dyDescent="0.3">
      <c r="A142">
        <f t="shared" ca="1" si="45"/>
        <v>1</v>
      </c>
      <c r="B142" t="str">
        <f t="shared" ca="1" si="46"/>
        <v>Women</v>
      </c>
      <c r="C142">
        <f t="shared" ca="1" si="47"/>
        <v>22</v>
      </c>
      <c r="D142">
        <f t="shared" ca="1" si="48"/>
        <v>4</v>
      </c>
      <c r="E142" t="str">
        <f t="shared" ca="1" si="49"/>
        <v>Teaching</v>
      </c>
      <c r="F142">
        <f t="shared" ca="1" si="50"/>
        <v>4</v>
      </c>
      <c r="G142" t="str">
        <f t="shared" ca="1" si="51"/>
        <v>Masters</v>
      </c>
      <c r="H142">
        <f t="shared" ca="1" si="52"/>
        <v>1</v>
      </c>
      <c r="I142">
        <f t="shared" ca="1" si="53"/>
        <v>1</v>
      </c>
      <c r="J142">
        <f t="shared" ca="1" si="54"/>
        <v>86939</v>
      </c>
      <c r="K142">
        <f t="shared" ca="1" si="55"/>
        <v>8</v>
      </c>
      <c r="L142" t="str">
        <f t="shared" ca="1" si="56"/>
        <v>Agra</v>
      </c>
      <c r="M142">
        <f t="shared" ca="1" si="57"/>
        <v>347756</v>
      </c>
      <c r="N142">
        <f t="shared" ca="1" si="58"/>
        <v>321282.71328416828</v>
      </c>
      <c r="O142">
        <f t="shared" ca="1" si="59"/>
        <v>71559.374443911598</v>
      </c>
      <c r="P142">
        <f t="shared" ca="1" si="60"/>
        <v>48207</v>
      </c>
      <c r="Q142">
        <f t="shared" ca="1" si="61"/>
        <v>8602.3931076200788</v>
      </c>
      <c r="R142">
        <f t="shared" ca="1" si="62"/>
        <v>125184.74497393297</v>
      </c>
      <c r="S142">
        <f t="shared" ca="1" si="63"/>
        <v>544500.11941784457</v>
      </c>
      <c r="T142">
        <f t="shared" ca="1" si="64"/>
        <v>378092.10639178834</v>
      </c>
      <c r="U142">
        <f t="shared" ca="1" si="65"/>
        <v>166408.01302605623</v>
      </c>
      <c r="AF142" s="2">
        <f ca="1">IF(Table1[[#This Row],[Gender]]="Women",1,0)</f>
        <v>1</v>
      </c>
      <c r="AG142">
        <f ca="1">IF(Table1[[#This Row],[Gender]]="Men",1,0)</f>
        <v>0</v>
      </c>
      <c r="AI142" s="1"/>
      <c r="AK142" s="2">
        <f ca="1">IF(Table1[[#This Row],[Field of Work]]="IT",1,0)</f>
        <v>0</v>
      </c>
      <c r="AL142">
        <f ca="1">IF(Table1[[#This Row],[Field of Work]]="Agriculture",1,0)</f>
        <v>0</v>
      </c>
      <c r="AM142">
        <f ca="1">IF(Table1[[#This Row],[Field of Work]]="Construction",1,0)</f>
        <v>0</v>
      </c>
      <c r="AN142">
        <f ca="1">IF(Table1[[#This Row],[Field of Work]]="Healthcare",1,0)</f>
        <v>0</v>
      </c>
      <c r="AO142">
        <f ca="1">IF(Table1[[#This Row],[Field of Work]]="General Work",1,0)</f>
        <v>0</v>
      </c>
      <c r="AP142">
        <f ca="1">IF(Table1[[#This Row],[Field of Work]]="Teaching",1,0)</f>
        <v>1</v>
      </c>
      <c r="AV142" s="1"/>
      <c r="AX142" s="2">
        <f ca="1">Table1[[#This Row],[Car Value]]/Table1[[#This Row],[Cars]]</f>
        <v>71559.374443911598</v>
      </c>
      <c r="AY142" s="1"/>
      <c r="AZ142" s="2">
        <f ca="1">IF(Table1[[#This Row],[Value of debts ]]&gt;$BA$3,1,0)</f>
        <v>1</v>
      </c>
      <c r="BA142" s="1"/>
      <c r="BB142" s="1"/>
      <c r="BC142" s="15">
        <f ca="1">Table1[[#This Row],[Mortage Left]]/Table1[[#This Row],[Value of House]]</f>
        <v>0.92387396129518473</v>
      </c>
      <c r="BD142">
        <f t="shared" ca="1" si="66"/>
        <v>0</v>
      </c>
      <c r="BF142" s="1"/>
      <c r="BH142">
        <f ca="1">IF(Table1[[#This Row],[Area]]="Patna",Table1[[#This Row],[Income]],0)</f>
        <v>0</v>
      </c>
      <c r="BI142">
        <f ca="1">IF(Table1[[#This Row],[Area]]="Bangalore",Table1[[#This Row],[Income]],0)</f>
        <v>0</v>
      </c>
      <c r="BJ142">
        <f ca="1">IF(Table1[[#This Row],[Area]]="Lucknow",Table1[[#This Row],[Income]],0)</f>
        <v>0</v>
      </c>
      <c r="BK142">
        <f ca="1">IF(Table1[[#This Row],[Area]]="Hyderabad",Table1[[#This Row],[Income]],0)</f>
        <v>0</v>
      </c>
      <c r="BL142">
        <f ca="1">IF(Table1[[#This Row],[Area]]="Udaipur",Table1[[#This Row],[Income]],0)</f>
        <v>0</v>
      </c>
      <c r="BM142">
        <f ca="1">IF(Table1[[#This Row],[Area]]="Pune",Table1[[#This Row],[Income]],0)</f>
        <v>0</v>
      </c>
      <c r="BN142">
        <f ca="1">IF(Table1[[#This Row],[Area]]="Kolkata",Table1[[#This Row],[Income]],0)</f>
        <v>0</v>
      </c>
      <c r="BO142">
        <f ca="1">IF(Table1[[#This Row],[Area]]="Ranchi",Table1[[#This Row],[Income]],0)</f>
        <v>0</v>
      </c>
      <c r="BP142">
        <f ca="1">IF(Table1[[#This Row],[Area]]="Dhanbad",Table1[[#This Row],[Income]],0)</f>
        <v>0</v>
      </c>
      <c r="BQ142">
        <f ca="1">IF(Table1[[#This Row],[Area]]="Agra",Table1[[#This Row],[Income]],0)</f>
        <v>86939</v>
      </c>
      <c r="BR142">
        <f ca="1">IF(Table1[[#This Row],[Area]]="Mumbai",Table1[[#This Row],[Income]],0)</f>
        <v>0</v>
      </c>
      <c r="BS142">
        <f ca="1">IF(Table1[[#This Row],[Area]]="Srinagar",Table1[[#This Row],[Income]],0)</f>
        <v>0</v>
      </c>
      <c r="BT142">
        <f ca="1">IF(Table1[[#This Row],[Area]]="Delhi",Table1[[#This Row],[Income]],0)</f>
        <v>0</v>
      </c>
      <c r="BU142">
        <f ca="1">IF(Table1[[#This Row],[Area]]="Jaipur",Table1[[#This Row],[Income]],0)</f>
        <v>0</v>
      </c>
      <c r="BW142">
        <f ca="1">IF(Table1[[#This Row],[Field of Work]]="IT",Table1[[#This Row],[Income]],0)</f>
        <v>0</v>
      </c>
      <c r="BX142">
        <f ca="1">IF(Table1[[#This Row],[Field of Work]]="Healthcare",Table1[[#This Row],[Income]],0)</f>
        <v>0</v>
      </c>
      <c r="BY142">
        <f ca="1">IF(Table1[[#This Row],[Field of Work]]="Agriculture",Table1[[#This Row],[Income]],0)</f>
        <v>0</v>
      </c>
      <c r="BZ142">
        <f ca="1">IF(Table1[[#This Row],[Field of Work]]="Teaching",Table1[[#This Row],[Income]],0)</f>
        <v>86939</v>
      </c>
      <c r="CA142">
        <f ca="1">IF(Table1[[#This Row],[Field of Work]]="General Work",Table1[[#This Row],[Income]],0)</f>
        <v>0</v>
      </c>
      <c r="CB142">
        <f ca="1">IF(Table1[[#This Row],[Field of Work]]="Construction",Table1[[#This Row],[Income]],0)</f>
        <v>0</v>
      </c>
      <c r="CD142" s="2">
        <f ca="1">IF(Table1[[#This Row],[Value of debts ]]&gt;Table1[[#This Row],[Income]],1,0)</f>
        <v>1</v>
      </c>
      <c r="CE142" s="1"/>
      <c r="CG142">
        <f ca="1">IF(Table1[[#This Row],[Net worth of person]]&gt;$CH$3,Table1[[#This Row],[Age]],0)</f>
        <v>22</v>
      </c>
    </row>
    <row r="143" spans="1:85" x14ac:dyDescent="0.3">
      <c r="A143">
        <f t="shared" ca="1" si="45"/>
        <v>1</v>
      </c>
      <c r="B143" t="str">
        <f t="shared" ca="1" si="46"/>
        <v>Women</v>
      </c>
      <c r="C143">
        <f t="shared" ca="1" si="47"/>
        <v>29</v>
      </c>
      <c r="D143">
        <f t="shared" ca="1" si="48"/>
        <v>3</v>
      </c>
      <c r="E143" t="str">
        <f t="shared" ca="1" si="49"/>
        <v>Healthcare</v>
      </c>
      <c r="F143">
        <f t="shared" ca="1" si="50"/>
        <v>4</v>
      </c>
      <c r="G143" t="str">
        <f t="shared" ca="1" si="51"/>
        <v>Masters</v>
      </c>
      <c r="H143">
        <f t="shared" ca="1" si="52"/>
        <v>2</v>
      </c>
      <c r="I143">
        <f t="shared" ca="1" si="53"/>
        <v>2</v>
      </c>
      <c r="J143">
        <f t="shared" ca="1" si="54"/>
        <v>76448</v>
      </c>
      <c r="K143">
        <f t="shared" ca="1" si="55"/>
        <v>9</v>
      </c>
      <c r="L143" t="str">
        <f t="shared" ca="1" si="56"/>
        <v>Pune</v>
      </c>
      <c r="M143">
        <f t="shared" ca="1" si="57"/>
        <v>382240</v>
      </c>
      <c r="N143">
        <f t="shared" ca="1" si="58"/>
        <v>142443.59854205418</v>
      </c>
      <c r="O143">
        <f t="shared" ca="1" si="59"/>
        <v>143775.40703623867</v>
      </c>
      <c r="P143">
        <f t="shared" ca="1" si="60"/>
        <v>131751</v>
      </c>
      <c r="Q143">
        <f t="shared" ca="1" si="61"/>
        <v>122365.52304618125</v>
      </c>
      <c r="R143">
        <f t="shared" ca="1" si="62"/>
        <v>68394.513031120587</v>
      </c>
      <c r="S143">
        <f t="shared" ca="1" si="63"/>
        <v>594409.92006735923</v>
      </c>
      <c r="T143">
        <f t="shared" ca="1" si="64"/>
        <v>396560.12158823543</v>
      </c>
      <c r="U143">
        <f t="shared" ca="1" si="65"/>
        <v>197849.7984791238</v>
      </c>
      <c r="AF143" s="2">
        <f ca="1">IF(Table1[[#This Row],[Gender]]="Women",1,0)</f>
        <v>1</v>
      </c>
      <c r="AG143">
        <f ca="1">IF(Table1[[#This Row],[Gender]]="Men",1,0)</f>
        <v>0</v>
      </c>
      <c r="AI143" s="1"/>
      <c r="AK143" s="2">
        <f ca="1">IF(Table1[[#This Row],[Field of Work]]="IT",1,0)</f>
        <v>0</v>
      </c>
      <c r="AL143">
        <f ca="1">IF(Table1[[#This Row],[Field of Work]]="Agriculture",1,0)</f>
        <v>0</v>
      </c>
      <c r="AM143">
        <f ca="1">IF(Table1[[#This Row],[Field of Work]]="Construction",1,0)</f>
        <v>0</v>
      </c>
      <c r="AN143">
        <f ca="1">IF(Table1[[#This Row],[Field of Work]]="Healthcare",1,0)</f>
        <v>1</v>
      </c>
      <c r="AO143">
        <f ca="1">IF(Table1[[#This Row],[Field of Work]]="General Work",1,0)</f>
        <v>0</v>
      </c>
      <c r="AP143">
        <f ca="1">IF(Table1[[#This Row],[Field of Work]]="Teaching",1,0)</f>
        <v>0</v>
      </c>
      <c r="AV143" s="1"/>
      <c r="AX143" s="2">
        <f ca="1">Table1[[#This Row],[Car Value]]/Table1[[#This Row],[Cars]]</f>
        <v>71887.703518119335</v>
      </c>
      <c r="AY143" s="1"/>
      <c r="AZ143" s="2">
        <f ca="1">IF(Table1[[#This Row],[Value of debts ]]&gt;$BA$3,1,0)</f>
        <v>1</v>
      </c>
      <c r="BA143" s="1"/>
      <c r="BB143" s="1"/>
      <c r="BC143" s="15">
        <f ca="1">Table1[[#This Row],[Mortage Left]]/Table1[[#This Row],[Value of House]]</f>
        <v>0.37265487270315556</v>
      </c>
      <c r="BD143">
        <f t="shared" ca="1" si="66"/>
        <v>0</v>
      </c>
      <c r="BF143" s="1"/>
      <c r="BH143">
        <f ca="1">IF(Table1[[#This Row],[Area]]="Patna",Table1[[#This Row],[Income]],0)</f>
        <v>0</v>
      </c>
      <c r="BI143">
        <f ca="1">IF(Table1[[#This Row],[Area]]="Bangalore",Table1[[#This Row],[Income]],0)</f>
        <v>0</v>
      </c>
      <c r="BJ143">
        <f ca="1">IF(Table1[[#This Row],[Area]]="Lucknow",Table1[[#This Row],[Income]],0)</f>
        <v>0</v>
      </c>
      <c r="BK143">
        <f ca="1">IF(Table1[[#This Row],[Area]]="Hyderabad",Table1[[#This Row],[Income]],0)</f>
        <v>0</v>
      </c>
      <c r="BL143">
        <f ca="1">IF(Table1[[#This Row],[Area]]="Udaipur",Table1[[#This Row],[Income]],0)</f>
        <v>0</v>
      </c>
      <c r="BM143">
        <f ca="1">IF(Table1[[#This Row],[Area]]="Pune",Table1[[#This Row],[Income]],0)</f>
        <v>76448</v>
      </c>
      <c r="BN143">
        <f ca="1">IF(Table1[[#This Row],[Area]]="Kolkata",Table1[[#This Row],[Income]],0)</f>
        <v>0</v>
      </c>
      <c r="BO143">
        <f ca="1">IF(Table1[[#This Row],[Area]]="Ranchi",Table1[[#This Row],[Income]],0)</f>
        <v>0</v>
      </c>
      <c r="BP143">
        <f ca="1">IF(Table1[[#This Row],[Area]]="Dhanbad",Table1[[#This Row],[Income]],0)</f>
        <v>0</v>
      </c>
      <c r="BQ143">
        <f ca="1">IF(Table1[[#This Row],[Area]]="Agra",Table1[[#This Row],[Income]],0)</f>
        <v>0</v>
      </c>
      <c r="BR143">
        <f ca="1">IF(Table1[[#This Row],[Area]]="Mumbai",Table1[[#This Row],[Income]],0)</f>
        <v>0</v>
      </c>
      <c r="BS143">
        <f ca="1">IF(Table1[[#This Row],[Area]]="Srinagar",Table1[[#This Row],[Income]],0)</f>
        <v>0</v>
      </c>
      <c r="BT143">
        <f ca="1">IF(Table1[[#This Row],[Area]]="Delhi",Table1[[#This Row],[Income]],0)</f>
        <v>0</v>
      </c>
      <c r="BU143">
        <f ca="1">IF(Table1[[#This Row],[Area]]="Jaipur",Table1[[#This Row],[Income]],0)</f>
        <v>0</v>
      </c>
      <c r="BW143">
        <f ca="1">IF(Table1[[#This Row],[Field of Work]]="IT",Table1[[#This Row],[Income]],0)</f>
        <v>0</v>
      </c>
      <c r="BX143">
        <f ca="1">IF(Table1[[#This Row],[Field of Work]]="Healthcare",Table1[[#This Row],[Income]],0)</f>
        <v>76448</v>
      </c>
      <c r="BY143">
        <f ca="1">IF(Table1[[#This Row],[Field of Work]]="Agriculture",Table1[[#This Row],[Income]],0)</f>
        <v>0</v>
      </c>
      <c r="BZ143">
        <f ca="1">IF(Table1[[#This Row],[Field of Work]]="Teaching",Table1[[#This Row],[Income]],0)</f>
        <v>0</v>
      </c>
      <c r="CA143">
        <f ca="1">IF(Table1[[#This Row],[Field of Work]]="General Work",Table1[[#This Row],[Income]],0)</f>
        <v>0</v>
      </c>
      <c r="CB143">
        <f ca="1">IF(Table1[[#This Row],[Field of Work]]="Construction",Table1[[#This Row],[Income]],0)</f>
        <v>0</v>
      </c>
      <c r="CD143" s="2">
        <f ca="1">IF(Table1[[#This Row],[Value of debts ]]&gt;Table1[[#This Row],[Income]],1,0)</f>
        <v>1</v>
      </c>
      <c r="CE143" s="1"/>
      <c r="CG143">
        <f ca="1">IF(Table1[[#This Row],[Net worth of person]]&gt;$CH$3,Table1[[#This Row],[Age]],0)</f>
        <v>29</v>
      </c>
    </row>
    <row r="144" spans="1:85" x14ac:dyDescent="0.3">
      <c r="A144">
        <f t="shared" ca="1" si="45"/>
        <v>1</v>
      </c>
      <c r="B144" t="str">
        <f t="shared" ca="1" si="46"/>
        <v>Women</v>
      </c>
      <c r="C144">
        <f t="shared" ca="1" si="47"/>
        <v>34</v>
      </c>
      <c r="D144">
        <f t="shared" ca="1" si="48"/>
        <v>6</v>
      </c>
      <c r="E144" t="str">
        <f t="shared" ca="1" si="49"/>
        <v>General Work</v>
      </c>
      <c r="F144">
        <f t="shared" ca="1" si="50"/>
        <v>2</v>
      </c>
      <c r="G144" t="str">
        <f t="shared" ca="1" si="51"/>
        <v>12th</v>
      </c>
      <c r="H144">
        <f t="shared" ca="1" si="52"/>
        <v>1</v>
      </c>
      <c r="I144">
        <f t="shared" ca="1" si="53"/>
        <v>1</v>
      </c>
      <c r="J144">
        <f t="shared" ca="1" si="54"/>
        <v>63347</v>
      </c>
      <c r="K144">
        <f t="shared" ca="1" si="55"/>
        <v>8</v>
      </c>
      <c r="L144" t="str">
        <f t="shared" ca="1" si="56"/>
        <v>Agra</v>
      </c>
      <c r="M144">
        <f t="shared" ca="1" si="57"/>
        <v>380082</v>
      </c>
      <c r="N144">
        <f t="shared" ca="1" si="58"/>
        <v>344789.39908301074</v>
      </c>
      <c r="O144">
        <f t="shared" ca="1" si="59"/>
        <v>1873.5754528203477</v>
      </c>
      <c r="P144">
        <f t="shared" ca="1" si="60"/>
        <v>1605</v>
      </c>
      <c r="Q144">
        <f t="shared" ca="1" si="61"/>
        <v>50262.094400643466</v>
      </c>
      <c r="R144">
        <f t="shared" ca="1" si="62"/>
        <v>67702.319699825443</v>
      </c>
      <c r="S144">
        <f t="shared" ca="1" si="63"/>
        <v>449657.89515264577</v>
      </c>
      <c r="T144">
        <f t="shared" ca="1" si="64"/>
        <v>396656.49348365422</v>
      </c>
      <c r="U144">
        <f t="shared" ca="1" si="65"/>
        <v>53001.401668991544</v>
      </c>
      <c r="AF144" s="2">
        <f ca="1">IF(Table1[[#This Row],[Gender]]="Women",1,0)</f>
        <v>1</v>
      </c>
      <c r="AG144">
        <f ca="1">IF(Table1[[#This Row],[Gender]]="Men",1,0)</f>
        <v>0</v>
      </c>
      <c r="AI144" s="1"/>
      <c r="AK144" s="2">
        <f ca="1">IF(Table1[[#This Row],[Field of Work]]="IT",1,0)</f>
        <v>0</v>
      </c>
      <c r="AL144">
        <f ca="1">IF(Table1[[#This Row],[Field of Work]]="Agriculture",1,0)</f>
        <v>0</v>
      </c>
      <c r="AM144">
        <f ca="1">IF(Table1[[#This Row],[Field of Work]]="Construction",1,0)</f>
        <v>0</v>
      </c>
      <c r="AN144">
        <f ca="1">IF(Table1[[#This Row],[Field of Work]]="Healthcare",1,0)</f>
        <v>0</v>
      </c>
      <c r="AO144">
        <f ca="1">IF(Table1[[#This Row],[Field of Work]]="General Work",1,0)</f>
        <v>1</v>
      </c>
      <c r="AP144">
        <f ca="1">IF(Table1[[#This Row],[Field of Work]]="Teaching",1,0)</f>
        <v>0</v>
      </c>
      <c r="AV144" s="1"/>
      <c r="AX144" s="2">
        <f ca="1">Table1[[#This Row],[Car Value]]/Table1[[#This Row],[Cars]]</f>
        <v>1873.5754528203477</v>
      </c>
      <c r="AY144" s="1"/>
      <c r="AZ144" s="2">
        <f ca="1">IF(Table1[[#This Row],[Value of debts ]]&gt;$BA$3,1,0)</f>
        <v>1</v>
      </c>
      <c r="BA144" s="1"/>
      <c r="BB144" s="1"/>
      <c r="BC144" s="15">
        <f ca="1">Table1[[#This Row],[Mortage Left]]/Table1[[#This Row],[Value of House]]</f>
        <v>0.90714477160983875</v>
      </c>
      <c r="BD144">
        <f t="shared" ca="1" si="66"/>
        <v>0</v>
      </c>
      <c r="BF144" s="1"/>
      <c r="BH144">
        <f ca="1">IF(Table1[[#This Row],[Area]]="Patna",Table1[[#This Row],[Income]],0)</f>
        <v>0</v>
      </c>
      <c r="BI144">
        <f ca="1">IF(Table1[[#This Row],[Area]]="Bangalore",Table1[[#This Row],[Income]],0)</f>
        <v>0</v>
      </c>
      <c r="BJ144">
        <f ca="1">IF(Table1[[#This Row],[Area]]="Lucknow",Table1[[#This Row],[Income]],0)</f>
        <v>0</v>
      </c>
      <c r="BK144">
        <f ca="1">IF(Table1[[#This Row],[Area]]="Hyderabad",Table1[[#This Row],[Income]],0)</f>
        <v>0</v>
      </c>
      <c r="BL144">
        <f ca="1">IF(Table1[[#This Row],[Area]]="Udaipur",Table1[[#This Row],[Income]],0)</f>
        <v>0</v>
      </c>
      <c r="BM144">
        <f ca="1">IF(Table1[[#This Row],[Area]]="Pune",Table1[[#This Row],[Income]],0)</f>
        <v>0</v>
      </c>
      <c r="BN144">
        <f ca="1">IF(Table1[[#This Row],[Area]]="Kolkata",Table1[[#This Row],[Income]],0)</f>
        <v>0</v>
      </c>
      <c r="BO144">
        <f ca="1">IF(Table1[[#This Row],[Area]]="Ranchi",Table1[[#This Row],[Income]],0)</f>
        <v>0</v>
      </c>
      <c r="BP144">
        <f ca="1">IF(Table1[[#This Row],[Area]]="Dhanbad",Table1[[#This Row],[Income]],0)</f>
        <v>0</v>
      </c>
      <c r="BQ144">
        <f ca="1">IF(Table1[[#This Row],[Area]]="Agra",Table1[[#This Row],[Income]],0)</f>
        <v>63347</v>
      </c>
      <c r="BR144">
        <f ca="1">IF(Table1[[#This Row],[Area]]="Mumbai",Table1[[#This Row],[Income]],0)</f>
        <v>0</v>
      </c>
      <c r="BS144">
        <f ca="1">IF(Table1[[#This Row],[Area]]="Srinagar",Table1[[#This Row],[Income]],0)</f>
        <v>0</v>
      </c>
      <c r="BT144">
        <f ca="1">IF(Table1[[#This Row],[Area]]="Delhi",Table1[[#This Row],[Income]],0)</f>
        <v>0</v>
      </c>
      <c r="BU144">
        <f ca="1">IF(Table1[[#This Row],[Area]]="Jaipur",Table1[[#This Row],[Income]],0)</f>
        <v>0</v>
      </c>
      <c r="BW144">
        <f ca="1">IF(Table1[[#This Row],[Field of Work]]="IT",Table1[[#This Row],[Income]],0)</f>
        <v>0</v>
      </c>
      <c r="BX144">
        <f ca="1">IF(Table1[[#This Row],[Field of Work]]="Healthcare",Table1[[#This Row],[Income]],0)</f>
        <v>0</v>
      </c>
      <c r="BY144">
        <f ca="1">IF(Table1[[#This Row],[Field of Work]]="Agriculture",Table1[[#This Row],[Income]],0)</f>
        <v>0</v>
      </c>
      <c r="BZ144">
        <f ca="1">IF(Table1[[#This Row],[Field of Work]]="Teaching",Table1[[#This Row],[Income]],0)</f>
        <v>0</v>
      </c>
      <c r="CA144">
        <f ca="1">IF(Table1[[#This Row],[Field of Work]]="General Work",Table1[[#This Row],[Income]],0)</f>
        <v>63347</v>
      </c>
      <c r="CB144">
        <f ca="1">IF(Table1[[#This Row],[Field of Work]]="Construction",Table1[[#This Row],[Income]],0)</f>
        <v>0</v>
      </c>
      <c r="CD144" s="2">
        <f ca="1">IF(Table1[[#This Row],[Value of debts ]]&gt;Table1[[#This Row],[Income]],1,0)</f>
        <v>1</v>
      </c>
      <c r="CE144" s="1"/>
      <c r="CG144">
        <f ca="1">IF(Table1[[#This Row],[Net worth of person]]&gt;$CH$3,Table1[[#This Row],[Age]],0)</f>
        <v>0</v>
      </c>
    </row>
    <row r="145" spans="1:85" x14ac:dyDescent="0.3">
      <c r="A145">
        <f t="shared" ca="1" si="45"/>
        <v>1</v>
      </c>
      <c r="B145" t="str">
        <f t="shared" ca="1" si="46"/>
        <v>Women</v>
      </c>
      <c r="C145">
        <f t="shared" ca="1" si="47"/>
        <v>40</v>
      </c>
      <c r="D145">
        <f t="shared" ca="1" si="48"/>
        <v>3</v>
      </c>
      <c r="E145" t="str">
        <f t="shared" ca="1" si="49"/>
        <v>Healthcare</v>
      </c>
      <c r="F145">
        <f t="shared" ca="1" si="50"/>
        <v>2</v>
      </c>
      <c r="G145" t="str">
        <f t="shared" ca="1" si="51"/>
        <v>12th</v>
      </c>
      <c r="H145">
        <f t="shared" ca="1" si="52"/>
        <v>1</v>
      </c>
      <c r="I145">
        <f t="shared" ca="1" si="53"/>
        <v>3</v>
      </c>
      <c r="J145">
        <f t="shared" ca="1" si="54"/>
        <v>73603</v>
      </c>
      <c r="K145">
        <f t="shared" ca="1" si="55"/>
        <v>14</v>
      </c>
      <c r="L145" t="str">
        <f t="shared" ca="1" si="56"/>
        <v>Jaipur</v>
      </c>
      <c r="M145">
        <f t="shared" ca="1" si="57"/>
        <v>441618</v>
      </c>
      <c r="N145">
        <f t="shared" ca="1" si="58"/>
        <v>11549.850797818388</v>
      </c>
      <c r="O145">
        <f t="shared" ca="1" si="59"/>
        <v>185745.22669154196</v>
      </c>
      <c r="P145">
        <f t="shared" ca="1" si="60"/>
        <v>146081</v>
      </c>
      <c r="Q145">
        <f t="shared" ca="1" si="61"/>
        <v>69148.306623594734</v>
      </c>
      <c r="R145">
        <f t="shared" ca="1" si="62"/>
        <v>5760.9668443876726</v>
      </c>
      <c r="S145">
        <f t="shared" ca="1" si="63"/>
        <v>633124.19353592966</v>
      </c>
      <c r="T145">
        <f t="shared" ca="1" si="64"/>
        <v>226779.15742141311</v>
      </c>
      <c r="U145">
        <f t="shared" ca="1" si="65"/>
        <v>406345.03611451655</v>
      </c>
      <c r="AF145" s="2">
        <f ca="1">IF(Table1[[#This Row],[Gender]]="Women",1,0)</f>
        <v>1</v>
      </c>
      <c r="AG145">
        <f ca="1">IF(Table1[[#This Row],[Gender]]="Men",1,0)</f>
        <v>0</v>
      </c>
      <c r="AI145" s="1"/>
      <c r="AK145" s="2">
        <f ca="1">IF(Table1[[#This Row],[Field of Work]]="IT",1,0)</f>
        <v>0</v>
      </c>
      <c r="AL145">
        <f ca="1">IF(Table1[[#This Row],[Field of Work]]="Agriculture",1,0)</f>
        <v>0</v>
      </c>
      <c r="AM145">
        <f ca="1">IF(Table1[[#This Row],[Field of Work]]="Construction",1,0)</f>
        <v>0</v>
      </c>
      <c r="AN145">
        <f ca="1">IF(Table1[[#This Row],[Field of Work]]="Healthcare",1,0)</f>
        <v>1</v>
      </c>
      <c r="AO145">
        <f ca="1">IF(Table1[[#This Row],[Field of Work]]="General Work",1,0)</f>
        <v>0</v>
      </c>
      <c r="AP145">
        <f ca="1">IF(Table1[[#This Row],[Field of Work]]="Teaching",1,0)</f>
        <v>0</v>
      </c>
      <c r="AV145" s="1"/>
      <c r="AX145" s="2">
        <f ca="1">Table1[[#This Row],[Car Value]]/Table1[[#This Row],[Cars]]</f>
        <v>61915.07556384732</v>
      </c>
      <c r="AY145" s="1"/>
      <c r="AZ145" s="2">
        <f ca="1">IF(Table1[[#This Row],[Value of debts ]]&gt;$BA$3,1,0)</f>
        <v>1</v>
      </c>
      <c r="BA145" s="1"/>
      <c r="BB145" s="1"/>
      <c r="BC145" s="15">
        <f ca="1">Table1[[#This Row],[Mortage Left]]/Table1[[#This Row],[Value of House]]</f>
        <v>2.6153487398200226E-2</v>
      </c>
      <c r="BD145">
        <f t="shared" ca="1" si="66"/>
        <v>1</v>
      </c>
      <c r="BF145" s="1"/>
      <c r="BH145">
        <f ca="1">IF(Table1[[#This Row],[Area]]="Patna",Table1[[#This Row],[Income]],0)</f>
        <v>0</v>
      </c>
      <c r="BI145">
        <f ca="1">IF(Table1[[#This Row],[Area]]="Bangalore",Table1[[#This Row],[Income]],0)</f>
        <v>0</v>
      </c>
      <c r="BJ145">
        <f ca="1">IF(Table1[[#This Row],[Area]]="Lucknow",Table1[[#This Row],[Income]],0)</f>
        <v>0</v>
      </c>
      <c r="BK145">
        <f ca="1">IF(Table1[[#This Row],[Area]]="Hyderabad",Table1[[#This Row],[Income]],0)</f>
        <v>0</v>
      </c>
      <c r="BL145">
        <f ca="1">IF(Table1[[#This Row],[Area]]="Udaipur",Table1[[#This Row],[Income]],0)</f>
        <v>0</v>
      </c>
      <c r="BM145">
        <f ca="1">IF(Table1[[#This Row],[Area]]="Pune",Table1[[#This Row],[Income]],0)</f>
        <v>0</v>
      </c>
      <c r="BN145">
        <f ca="1">IF(Table1[[#This Row],[Area]]="Kolkata",Table1[[#This Row],[Income]],0)</f>
        <v>0</v>
      </c>
      <c r="BO145">
        <f ca="1">IF(Table1[[#This Row],[Area]]="Ranchi",Table1[[#This Row],[Income]],0)</f>
        <v>0</v>
      </c>
      <c r="BP145">
        <f ca="1">IF(Table1[[#This Row],[Area]]="Dhanbad",Table1[[#This Row],[Income]],0)</f>
        <v>0</v>
      </c>
      <c r="BQ145">
        <f ca="1">IF(Table1[[#This Row],[Area]]="Agra",Table1[[#This Row],[Income]],0)</f>
        <v>0</v>
      </c>
      <c r="BR145">
        <f ca="1">IF(Table1[[#This Row],[Area]]="Mumbai",Table1[[#This Row],[Income]],0)</f>
        <v>0</v>
      </c>
      <c r="BS145">
        <f ca="1">IF(Table1[[#This Row],[Area]]="Srinagar",Table1[[#This Row],[Income]],0)</f>
        <v>0</v>
      </c>
      <c r="BT145">
        <f ca="1">IF(Table1[[#This Row],[Area]]="Delhi",Table1[[#This Row],[Income]],0)</f>
        <v>0</v>
      </c>
      <c r="BU145">
        <f ca="1">IF(Table1[[#This Row],[Area]]="Jaipur",Table1[[#This Row],[Income]],0)</f>
        <v>73603</v>
      </c>
      <c r="BW145">
        <f ca="1">IF(Table1[[#This Row],[Field of Work]]="IT",Table1[[#This Row],[Income]],0)</f>
        <v>0</v>
      </c>
      <c r="BX145">
        <f ca="1">IF(Table1[[#This Row],[Field of Work]]="Healthcare",Table1[[#This Row],[Income]],0)</f>
        <v>73603</v>
      </c>
      <c r="BY145">
        <f ca="1">IF(Table1[[#This Row],[Field of Work]]="Agriculture",Table1[[#This Row],[Income]],0)</f>
        <v>0</v>
      </c>
      <c r="BZ145">
        <f ca="1">IF(Table1[[#This Row],[Field of Work]]="Teaching",Table1[[#This Row],[Income]],0)</f>
        <v>0</v>
      </c>
      <c r="CA145">
        <f ca="1">IF(Table1[[#This Row],[Field of Work]]="General Work",Table1[[#This Row],[Income]],0)</f>
        <v>0</v>
      </c>
      <c r="CB145">
        <f ca="1">IF(Table1[[#This Row],[Field of Work]]="Construction",Table1[[#This Row],[Income]],0)</f>
        <v>0</v>
      </c>
      <c r="CD145" s="2">
        <f ca="1">IF(Table1[[#This Row],[Value of debts ]]&gt;Table1[[#This Row],[Income]],1,0)</f>
        <v>1</v>
      </c>
      <c r="CE145" s="1"/>
      <c r="CG145">
        <f ca="1">IF(Table1[[#This Row],[Net worth of person]]&gt;$CH$3,Table1[[#This Row],[Age]],0)</f>
        <v>40</v>
      </c>
    </row>
    <row r="146" spans="1:85" x14ac:dyDescent="0.3">
      <c r="A146">
        <f t="shared" ca="1" si="45"/>
        <v>1</v>
      </c>
      <c r="B146" t="str">
        <f t="shared" ca="1" si="46"/>
        <v>Women</v>
      </c>
      <c r="C146">
        <f t="shared" ca="1" si="47"/>
        <v>25</v>
      </c>
      <c r="D146">
        <f t="shared" ca="1" si="48"/>
        <v>2</v>
      </c>
      <c r="E146" t="str">
        <f t="shared" ca="1" si="49"/>
        <v>Construction</v>
      </c>
      <c r="F146">
        <f t="shared" ca="1" si="50"/>
        <v>1</v>
      </c>
      <c r="G146" t="str">
        <f t="shared" ca="1" si="51"/>
        <v>10th</v>
      </c>
      <c r="H146">
        <f t="shared" ca="1" si="52"/>
        <v>2</v>
      </c>
      <c r="I146">
        <f t="shared" ca="1" si="53"/>
        <v>3</v>
      </c>
      <c r="J146">
        <f t="shared" ca="1" si="54"/>
        <v>29938</v>
      </c>
      <c r="K146">
        <f t="shared" ca="1" si="55"/>
        <v>14</v>
      </c>
      <c r="L146" t="str">
        <f t="shared" ca="1" si="56"/>
        <v>Jaipur</v>
      </c>
      <c r="M146">
        <f t="shared" ca="1" si="57"/>
        <v>89814</v>
      </c>
      <c r="N146">
        <f t="shared" ca="1" si="58"/>
        <v>51095.809452720408</v>
      </c>
      <c r="O146">
        <f t="shared" ca="1" si="59"/>
        <v>53522.518317044771</v>
      </c>
      <c r="P146">
        <f t="shared" ca="1" si="60"/>
        <v>30026</v>
      </c>
      <c r="Q146">
        <f t="shared" ca="1" si="61"/>
        <v>16163.911717730967</v>
      </c>
      <c r="R146">
        <f t="shared" ca="1" si="62"/>
        <v>15112.711086290285</v>
      </c>
      <c r="S146">
        <f t="shared" ca="1" si="63"/>
        <v>158449.22940333505</v>
      </c>
      <c r="T146">
        <f t="shared" ca="1" si="64"/>
        <v>97285.721170451376</v>
      </c>
      <c r="U146">
        <f t="shared" ca="1" si="65"/>
        <v>61163.508232883672</v>
      </c>
      <c r="AF146" s="2">
        <f ca="1">IF(Table1[[#This Row],[Gender]]="Women",1,0)</f>
        <v>1</v>
      </c>
      <c r="AG146">
        <f ca="1">IF(Table1[[#This Row],[Gender]]="Men",1,0)</f>
        <v>0</v>
      </c>
      <c r="AI146" s="1"/>
      <c r="AK146" s="2">
        <f ca="1">IF(Table1[[#This Row],[Field of Work]]="IT",1,0)</f>
        <v>0</v>
      </c>
      <c r="AL146">
        <f ca="1">IF(Table1[[#This Row],[Field of Work]]="Agriculture",1,0)</f>
        <v>0</v>
      </c>
      <c r="AM146">
        <f ca="1">IF(Table1[[#This Row],[Field of Work]]="Construction",1,0)</f>
        <v>1</v>
      </c>
      <c r="AN146">
        <f ca="1">IF(Table1[[#This Row],[Field of Work]]="Healthcare",1,0)</f>
        <v>0</v>
      </c>
      <c r="AO146">
        <f ca="1">IF(Table1[[#This Row],[Field of Work]]="General Work",1,0)</f>
        <v>0</v>
      </c>
      <c r="AP146">
        <f ca="1">IF(Table1[[#This Row],[Field of Work]]="Teaching",1,0)</f>
        <v>0</v>
      </c>
      <c r="AV146" s="1"/>
      <c r="AX146" s="2">
        <f ca="1">Table1[[#This Row],[Car Value]]/Table1[[#This Row],[Cars]]</f>
        <v>17840.839439014922</v>
      </c>
      <c r="AY146" s="1"/>
      <c r="AZ146" s="2">
        <f ca="1">IF(Table1[[#This Row],[Value of debts ]]&gt;$BA$3,1,0)</f>
        <v>1</v>
      </c>
      <c r="BA146" s="1"/>
      <c r="BB146" s="1"/>
      <c r="BC146" s="15">
        <f ca="1">Table1[[#This Row],[Mortage Left]]/Table1[[#This Row],[Value of House]]</f>
        <v>0.56890695718618933</v>
      </c>
      <c r="BD146">
        <f t="shared" ca="1" si="66"/>
        <v>0</v>
      </c>
      <c r="BF146" s="1"/>
      <c r="BH146">
        <f ca="1">IF(Table1[[#This Row],[Area]]="Patna",Table1[[#This Row],[Income]],0)</f>
        <v>0</v>
      </c>
      <c r="BI146">
        <f ca="1">IF(Table1[[#This Row],[Area]]="Bangalore",Table1[[#This Row],[Income]],0)</f>
        <v>0</v>
      </c>
      <c r="BJ146">
        <f ca="1">IF(Table1[[#This Row],[Area]]="Lucknow",Table1[[#This Row],[Income]],0)</f>
        <v>0</v>
      </c>
      <c r="BK146">
        <f ca="1">IF(Table1[[#This Row],[Area]]="Hyderabad",Table1[[#This Row],[Income]],0)</f>
        <v>0</v>
      </c>
      <c r="BL146">
        <f ca="1">IF(Table1[[#This Row],[Area]]="Udaipur",Table1[[#This Row],[Income]],0)</f>
        <v>0</v>
      </c>
      <c r="BM146">
        <f ca="1">IF(Table1[[#This Row],[Area]]="Pune",Table1[[#This Row],[Income]],0)</f>
        <v>0</v>
      </c>
      <c r="BN146">
        <f ca="1">IF(Table1[[#This Row],[Area]]="Kolkata",Table1[[#This Row],[Income]],0)</f>
        <v>0</v>
      </c>
      <c r="BO146">
        <f ca="1">IF(Table1[[#This Row],[Area]]="Ranchi",Table1[[#This Row],[Income]],0)</f>
        <v>0</v>
      </c>
      <c r="BP146">
        <f ca="1">IF(Table1[[#This Row],[Area]]="Dhanbad",Table1[[#This Row],[Income]],0)</f>
        <v>0</v>
      </c>
      <c r="BQ146">
        <f ca="1">IF(Table1[[#This Row],[Area]]="Agra",Table1[[#This Row],[Income]],0)</f>
        <v>0</v>
      </c>
      <c r="BR146">
        <f ca="1">IF(Table1[[#This Row],[Area]]="Mumbai",Table1[[#This Row],[Income]],0)</f>
        <v>0</v>
      </c>
      <c r="BS146">
        <f ca="1">IF(Table1[[#This Row],[Area]]="Srinagar",Table1[[#This Row],[Income]],0)</f>
        <v>0</v>
      </c>
      <c r="BT146">
        <f ca="1">IF(Table1[[#This Row],[Area]]="Delhi",Table1[[#This Row],[Income]],0)</f>
        <v>0</v>
      </c>
      <c r="BU146">
        <f ca="1">IF(Table1[[#This Row],[Area]]="Jaipur",Table1[[#This Row],[Income]],0)</f>
        <v>29938</v>
      </c>
      <c r="BW146">
        <f ca="1">IF(Table1[[#This Row],[Field of Work]]="IT",Table1[[#This Row],[Income]],0)</f>
        <v>0</v>
      </c>
      <c r="BX146">
        <f ca="1">IF(Table1[[#This Row],[Field of Work]]="Healthcare",Table1[[#This Row],[Income]],0)</f>
        <v>0</v>
      </c>
      <c r="BY146">
        <f ca="1">IF(Table1[[#This Row],[Field of Work]]="Agriculture",Table1[[#This Row],[Income]],0)</f>
        <v>0</v>
      </c>
      <c r="BZ146">
        <f ca="1">IF(Table1[[#This Row],[Field of Work]]="Teaching",Table1[[#This Row],[Income]],0)</f>
        <v>0</v>
      </c>
      <c r="CA146">
        <f ca="1">IF(Table1[[#This Row],[Field of Work]]="General Work",Table1[[#This Row],[Income]],0)</f>
        <v>0</v>
      </c>
      <c r="CB146">
        <f ca="1">IF(Table1[[#This Row],[Field of Work]]="Construction",Table1[[#This Row],[Income]],0)</f>
        <v>29938</v>
      </c>
      <c r="CD146" s="2">
        <f ca="1">IF(Table1[[#This Row],[Value of debts ]]&gt;Table1[[#This Row],[Income]],1,0)</f>
        <v>1</v>
      </c>
      <c r="CE146" s="1"/>
      <c r="CG146">
        <f ca="1">IF(Table1[[#This Row],[Net worth of person]]&gt;$CH$3,Table1[[#This Row],[Age]],0)</f>
        <v>25</v>
      </c>
    </row>
    <row r="147" spans="1:85" x14ac:dyDescent="0.3">
      <c r="A147">
        <f t="shared" ca="1" si="45"/>
        <v>1</v>
      </c>
      <c r="B147" t="str">
        <f t="shared" ca="1" si="46"/>
        <v>Women</v>
      </c>
      <c r="C147">
        <f t="shared" ca="1" si="47"/>
        <v>23</v>
      </c>
      <c r="D147">
        <f t="shared" ca="1" si="48"/>
        <v>3</v>
      </c>
      <c r="E147" t="str">
        <f t="shared" ca="1" si="49"/>
        <v>Healthcare</v>
      </c>
      <c r="F147">
        <f t="shared" ca="1" si="50"/>
        <v>2</v>
      </c>
      <c r="G147" t="str">
        <f t="shared" ca="1" si="51"/>
        <v>12th</v>
      </c>
      <c r="H147">
        <f t="shared" ca="1" si="52"/>
        <v>4</v>
      </c>
      <c r="I147">
        <f t="shared" ca="1" si="53"/>
        <v>1</v>
      </c>
      <c r="J147">
        <f t="shared" ca="1" si="54"/>
        <v>35963</v>
      </c>
      <c r="K147">
        <f t="shared" ca="1" si="55"/>
        <v>14</v>
      </c>
      <c r="L147" t="str">
        <f t="shared" ca="1" si="56"/>
        <v>Jaipur</v>
      </c>
      <c r="M147">
        <f t="shared" ca="1" si="57"/>
        <v>215778</v>
      </c>
      <c r="N147">
        <f t="shared" ca="1" si="58"/>
        <v>44834.252161494493</v>
      </c>
      <c r="O147">
        <f t="shared" ca="1" si="59"/>
        <v>11352.122749888142</v>
      </c>
      <c r="P147">
        <f t="shared" ca="1" si="60"/>
        <v>3367</v>
      </c>
      <c r="Q147">
        <f t="shared" ca="1" si="61"/>
        <v>59071.031819678246</v>
      </c>
      <c r="R147">
        <f t="shared" ca="1" si="62"/>
        <v>28632.411799650981</v>
      </c>
      <c r="S147">
        <f t="shared" ca="1" si="63"/>
        <v>255762.53454953912</v>
      </c>
      <c r="T147">
        <f t="shared" ca="1" si="64"/>
        <v>107272.28398117275</v>
      </c>
      <c r="U147">
        <f t="shared" ca="1" si="65"/>
        <v>148490.25056836638</v>
      </c>
      <c r="AF147" s="2">
        <f ca="1">IF(Table1[[#This Row],[Gender]]="Women",1,0)</f>
        <v>1</v>
      </c>
      <c r="AG147">
        <f ca="1">IF(Table1[[#This Row],[Gender]]="Men",1,0)</f>
        <v>0</v>
      </c>
      <c r="AI147" s="1"/>
      <c r="AK147" s="2">
        <f ca="1">IF(Table1[[#This Row],[Field of Work]]="IT",1,0)</f>
        <v>0</v>
      </c>
      <c r="AL147">
        <f ca="1">IF(Table1[[#This Row],[Field of Work]]="Agriculture",1,0)</f>
        <v>0</v>
      </c>
      <c r="AM147">
        <f ca="1">IF(Table1[[#This Row],[Field of Work]]="Construction",1,0)</f>
        <v>0</v>
      </c>
      <c r="AN147">
        <f ca="1">IF(Table1[[#This Row],[Field of Work]]="Healthcare",1,0)</f>
        <v>1</v>
      </c>
      <c r="AO147">
        <f ca="1">IF(Table1[[#This Row],[Field of Work]]="General Work",1,0)</f>
        <v>0</v>
      </c>
      <c r="AP147">
        <f ca="1">IF(Table1[[#This Row],[Field of Work]]="Teaching",1,0)</f>
        <v>0</v>
      </c>
      <c r="AV147" s="1"/>
      <c r="AX147" s="2">
        <f ca="1">Table1[[#This Row],[Car Value]]/Table1[[#This Row],[Cars]]</f>
        <v>11352.122749888142</v>
      </c>
      <c r="AY147" s="1"/>
      <c r="AZ147" s="2">
        <f ca="1">IF(Table1[[#This Row],[Value of debts ]]&gt;$BA$3,1,0)</f>
        <v>1</v>
      </c>
      <c r="BA147" s="1"/>
      <c r="BB147" s="1"/>
      <c r="BC147" s="15">
        <f ca="1">Table1[[#This Row],[Mortage Left]]/Table1[[#This Row],[Value of House]]</f>
        <v>0.20777953341626343</v>
      </c>
      <c r="BD147">
        <f t="shared" ca="1" si="66"/>
        <v>0</v>
      </c>
      <c r="BF147" s="1"/>
      <c r="BH147">
        <f ca="1">IF(Table1[[#This Row],[Area]]="Patna",Table1[[#This Row],[Income]],0)</f>
        <v>0</v>
      </c>
      <c r="BI147">
        <f ca="1">IF(Table1[[#This Row],[Area]]="Bangalore",Table1[[#This Row],[Income]],0)</f>
        <v>0</v>
      </c>
      <c r="BJ147">
        <f ca="1">IF(Table1[[#This Row],[Area]]="Lucknow",Table1[[#This Row],[Income]],0)</f>
        <v>0</v>
      </c>
      <c r="BK147">
        <f ca="1">IF(Table1[[#This Row],[Area]]="Hyderabad",Table1[[#This Row],[Income]],0)</f>
        <v>0</v>
      </c>
      <c r="BL147">
        <f ca="1">IF(Table1[[#This Row],[Area]]="Udaipur",Table1[[#This Row],[Income]],0)</f>
        <v>0</v>
      </c>
      <c r="BM147">
        <f ca="1">IF(Table1[[#This Row],[Area]]="Pune",Table1[[#This Row],[Income]],0)</f>
        <v>0</v>
      </c>
      <c r="BN147">
        <f ca="1">IF(Table1[[#This Row],[Area]]="Kolkata",Table1[[#This Row],[Income]],0)</f>
        <v>0</v>
      </c>
      <c r="BO147">
        <f ca="1">IF(Table1[[#This Row],[Area]]="Ranchi",Table1[[#This Row],[Income]],0)</f>
        <v>0</v>
      </c>
      <c r="BP147">
        <f ca="1">IF(Table1[[#This Row],[Area]]="Dhanbad",Table1[[#This Row],[Income]],0)</f>
        <v>0</v>
      </c>
      <c r="BQ147">
        <f ca="1">IF(Table1[[#This Row],[Area]]="Agra",Table1[[#This Row],[Income]],0)</f>
        <v>0</v>
      </c>
      <c r="BR147">
        <f ca="1">IF(Table1[[#This Row],[Area]]="Mumbai",Table1[[#This Row],[Income]],0)</f>
        <v>0</v>
      </c>
      <c r="BS147">
        <f ca="1">IF(Table1[[#This Row],[Area]]="Srinagar",Table1[[#This Row],[Income]],0)</f>
        <v>0</v>
      </c>
      <c r="BT147">
        <f ca="1">IF(Table1[[#This Row],[Area]]="Delhi",Table1[[#This Row],[Income]],0)</f>
        <v>0</v>
      </c>
      <c r="BU147">
        <f ca="1">IF(Table1[[#This Row],[Area]]="Jaipur",Table1[[#This Row],[Income]],0)</f>
        <v>35963</v>
      </c>
      <c r="BW147">
        <f ca="1">IF(Table1[[#This Row],[Field of Work]]="IT",Table1[[#This Row],[Income]],0)</f>
        <v>0</v>
      </c>
      <c r="BX147">
        <f ca="1">IF(Table1[[#This Row],[Field of Work]]="Healthcare",Table1[[#This Row],[Income]],0)</f>
        <v>35963</v>
      </c>
      <c r="BY147">
        <f ca="1">IF(Table1[[#This Row],[Field of Work]]="Agriculture",Table1[[#This Row],[Income]],0)</f>
        <v>0</v>
      </c>
      <c r="BZ147">
        <f ca="1">IF(Table1[[#This Row],[Field of Work]]="Teaching",Table1[[#This Row],[Income]],0)</f>
        <v>0</v>
      </c>
      <c r="CA147">
        <f ca="1">IF(Table1[[#This Row],[Field of Work]]="General Work",Table1[[#This Row],[Income]],0)</f>
        <v>0</v>
      </c>
      <c r="CB147">
        <f ca="1">IF(Table1[[#This Row],[Field of Work]]="Construction",Table1[[#This Row],[Income]],0)</f>
        <v>0</v>
      </c>
      <c r="CD147" s="2">
        <f ca="1">IF(Table1[[#This Row],[Value of debts ]]&gt;Table1[[#This Row],[Income]],1,0)</f>
        <v>1</v>
      </c>
      <c r="CE147" s="1"/>
      <c r="CG147">
        <f ca="1">IF(Table1[[#This Row],[Net worth of person]]&gt;$CH$3,Table1[[#This Row],[Age]],0)</f>
        <v>23</v>
      </c>
    </row>
    <row r="148" spans="1:85" x14ac:dyDescent="0.3">
      <c r="A148">
        <f t="shared" ca="1" si="45"/>
        <v>1</v>
      </c>
      <c r="B148" t="str">
        <f t="shared" ca="1" si="46"/>
        <v>Women</v>
      </c>
      <c r="C148">
        <f t="shared" ca="1" si="47"/>
        <v>25</v>
      </c>
      <c r="D148">
        <f t="shared" ca="1" si="48"/>
        <v>2</v>
      </c>
      <c r="E148" t="str">
        <f t="shared" ca="1" si="49"/>
        <v>Construction</v>
      </c>
      <c r="F148">
        <f t="shared" ca="1" si="50"/>
        <v>5</v>
      </c>
      <c r="G148" t="str">
        <f t="shared" ca="1" si="51"/>
        <v>Others</v>
      </c>
      <c r="H148">
        <f t="shared" ca="1" si="52"/>
        <v>3</v>
      </c>
      <c r="I148">
        <f t="shared" ca="1" si="53"/>
        <v>2</v>
      </c>
      <c r="J148">
        <f t="shared" ca="1" si="54"/>
        <v>33225</v>
      </c>
      <c r="K148">
        <f t="shared" ca="1" si="55"/>
        <v>11</v>
      </c>
      <c r="L148" t="str">
        <f t="shared" ca="1" si="56"/>
        <v>Mumbai</v>
      </c>
      <c r="M148">
        <f t="shared" ca="1" si="57"/>
        <v>199350</v>
      </c>
      <c r="N148">
        <f t="shared" ca="1" si="58"/>
        <v>142712.45235127382</v>
      </c>
      <c r="O148">
        <f t="shared" ca="1" si="59"/>
        <v>200.6676160280648</v>
      </c>
      <c r="P148">
        <f t="shared" ca="1" si="60"/>
        <v>112</v>
      </c>
      <c r="Q148">
        <f t="shared" ca="1" si="61"/>
        <v>33353.31863382036</v>
      </c>
      <c r="R148">
        <f t="shared" ca="1" si="62"/>
        <v>21757.039164853442</v>
      </c>
      <c r="S148">
        <f t="shared" ca="1" si="63"/>
        <v>221307.7067808815</v>
      </c>
      <c r="T148">
        <f t="shared" ca="1" si="64"/>
        <v>176177.77098509419</v>
      </c>
      <c r="U148">
        <f t="shared" ca="1" si="65"/>
        <v>45129.935795787314</v>
      </c>
      <c r="AF148" s="2">
        <f ca="1">IF(Table1[[#This Row],[Gender]]="Women",1,0)</f>
        <v>1</v>
      </c>
      <c r="AG148">
        <f ca="1">IF(Table1[[#This Row],[Gender]]="Men",1,0)</f>
        <v>0</v>
      </c>
      <c r="AI148" s="1"/>
      <c r="AK148" s="2">
        <f ca="1">IF(Table1[[#This Row],[Field of Work]]="IT",1,0)</f>
        <v>0</v>
      </c>
      <c r="AL148">
        <f ca="1">IF(Table1[[#This Row],[Field of Work]]="Agriculture",1,0)</f>
        <v>0</v>
      </c>
      <c r="AM148">
        <f ca="1">IF(Table1[[#This Row],[Field of Work]]="Construction",1,0)</f>
        <v>1</v>
      </c>
      <c r="AN148">
        <f ca="1">IF(Table1[[#This Row],[Field of Work]]="Healthcare",1,0)</f>
        <v>0</v>
      </c>
      <c r="AO148">
        <f ca="1">IF(Table1[[#This Row],[Field of Work]]="General Work",1,0)</f>
        <v>0</v>
      </c>
      <c r="AP148">
        <f ca="1">IF(Table1[[#This Row],[Field of Work]]="Teaching",1,0)</f>
        <v>0</v>
      </c>
      <c r="AV148" s="1"/>
      <c r="AX148" s="2">
        <f ca="1">Table1[[#This Row],[Car Value]]/Table1[[#This Row],[Cars]]</f>
        <v>100.3338080140324</v>
      </c>
      <c r="AY148" s="1"/>
      <c r="AZ148" s="2">
        <f ca="1">IF(Table1[[#This Row],[Value of debts ]]&gt;$BA$3,1,0)</f>
        <v>1</v>
      </c>
      <c r="BA148" s="1"/>
      <c r="BB148" s="1"/>
      <c r="BC148" s="15">
        <f ca="1">Table1[[#This Row],[Mortage Left]]/Table1[[#This Row],[Value of House]]</f>
        <v>0.71588890068359079</v>
      </c>
      <c r="BD148">
        <f t="shared" ca="1" si="66"/>
        <v>0</v>
      </c>
      <c r="BF148" s="1"/>
      <c r="BH148">
        <f ca="1">IF(Table1[[#This Row],[Area]]="Patna",Table1[[#This Row],[Income]],0)</f>
        <v>0</v>
      </c>
      <c r="BI148">
        <f ca="1">IF(Table1[[#This Row],[Area]]="Bangalore",Table1[[#This Row],[Income]],0)</f>
        <v>0</v>
      </c>
      <c r="BJ148">
        <f ca="1">IF(Table1[[#This Row],[Area]]="Lucknow",Table1[[#This Row],[Income]],0)</f>
        <v>0</v>
      </c>
      <c r="BK148">
        <f ca="1">IF(Table1[[#This Row],[Area]]="Hyderabad",Table1[[#This Row],[Income]],0)</f>
        <v>0</v>
      </c>
      <c r="BL148">
        <f ca="1">IF(Table1[[#This Row],[Area]]="Udaipur",Table1[[#This Row],[Income]],0)</f>
        <v>0</v>
      </c>
      <c r="BM148">
        <f ca="1">IF(Table1[[#This Row],[Area]]="Pune",Table1[[#This Row],[Income]],0)</f>
        <v>0</v>
      </c>
      <c r="BN148">
        <f ca="1">IF(Table1[[#This Row],[Area]]="Kolkata",Table1[[#This Row],[Income]],0)</f>
        <v>0</v>
      </c>
      <c r="BO148">
        <f ca="1">IF(Table1[[#This Row],[Area]]="Ranchi",Table1[[#This Row],[Income]],0)</f>
        <v>0</v>
      </c>
      <c r="BP148">
        <f ca="1">IF(Table1[[#This Row],[Area]]="Dhanbad",Table1[[#This Row],[Income]],0)</f>
        <v>0</v>
      </c>
      <c r="BQ148">
        <f ca="1">IF(Table1[[#This Row],[Area]]="Agra",Table1[[#This Row],[Income]],0)</f>
        <v>0</v>
      </c>
      <c r="BR148">
        <f ca="1">IF(Table1[[#This Row],[Area]]="Mumbai",Table1[[#This Row],[Income]],0)</f>
        <v>33225</v>
      </c>
      <c r="BS148">
        <f ca="1">IF(Table1[[#This Row],[Area]]="Srinagar",Table1[[#This Row],[Income]],0)</f>
        <v>0</v>
      </c>
      <c r="BT148">
        <f ca="1">IF(Table1[[#This Row],[Area]]="Delhi",Table1[[#This Row],[Income]],0)</f>
        <v>0</v>
      </c>
      <c r="BU148">
        <f ca="1">IF(Table1[[#This Row],[Area]]="Jaipur",Table1[[#This Row],[Income]],0)</f>
        <v>0</v>
      </c>
      <c r="BW148">
        <f ca="1">IF(Table1[[#This Row],[Field of Work]]="IT",Table1[[#This Row],[Income]],0)</f>
        <v>0</v>
      </c>
      <c r="BX148">
        <f ca="1">IF(Table1[[#This Row],[Field of Work]]="Healthcare",Table1[[#This Row],[Income]],0)</f>
        <v>0</v>
      </c>
      <c r="BY148">
        <f ca="1">IF(Table1[[#This Row],[Field of Work]]="Agriculture",Table1[[#This Row],[Income]],0)</f>
        <v>0</v>
      </c>
      <c r="BZ148">
        <f ca="1">IF(Table1[[#This Row],[Field of Work]]="Teaching",Table1[[#This Row],[Income]],0)</f>
        <v>0</v>
      </c>
      <c r="CA148">
        <f ca="1">IF(Table1[[#This Row],[Field of Work]]="General Work",Table1[[#This Row],[Income]],0)</f>
        <v>0</v>
      </c>
      <c r="CB148">
        <f ca="1">IF(Table1[[#This Row],[Field of Work]]="Construction",Table1[[#This Row],[Income]],0)</f>
        <v>33225</v>
      </c>
      <c r="CD148" s="2">
        <f ca="1">IF(Table1[[#This Row],[Value of debts ]]&gt;Table1[[#This Row],[Income]],1,0)</f>
        <v>1</v>
      </c>
      <c r="CE148" s="1"/>
      <c r="CG148">
        <f ca="1">IF(Table1[[#This Row],[Net worth of person]]&gt;$CH$3,Table1[[#This Row],[Age]],0)</f>
        <v>0</v>
      </c>
    </row>
    <row r="149" spans="1:85" x14ac:dyDescent="0.3">
      <c r="A149">
        <f t="shared" ca="1" si="45"/>
        <v>1</v>
      </c>
      <c r="B149" t="str">
        <f t="shared" ca="1" si="46"/>
        <v>Women</v>
      </c>
      <c r="C149">
        <f t="shared" ca="1" si="47"/>
        <v>36</v>
      </c>
      <c r="D149">
        <f t="shared" ca="1" si="48"/>
        <v>2</v>
      </c>
      <c r="E149" t="str">
        <f t="shared" ca="1" si="49"/>
        <v>Construction</v>
      </c>
      <c r="F149">
        <f t="shared" ca="1" si="50"/>
        <v>4</v>
      </c>
      <c r="G149" t="str">
        <f t="shared" ca="1" si="51"/>
        <v>Masters</v>
      </c>
      <c r="H149">
        <f t="shared" ca="1" si="52"/>
        <v>4</v>
      </c>
      <c r="I149">
        <f t="shared" ca="1" si="53"/>
        <v>2</v>
      </c>
      <c r="J149">
        <f t="shared" ca="1" si="54"/>
        <v>57429</v>
      </c>
      <c r="K149">
        <f t="shared" ca="1" si="55"/>
        <v>6</v>
      </c>
      <c r="L149" t="str">
        <f t="shared" ca="1" si="56"/>
        <v>Ranchi</v>
      </c>
      <c r="M149">
        <f t="shared" ca="1" si="57"/>
        <v>287145</v>
      </c>
      <c r="N149">
        <f t="shared" ca="1" si="58"/>
        <v>179442.19181740654</v>
      </c>
      <c r="O149">
        <f t="shared" ca="1" si="59"/>
        <v>76930.572132408648</v>
      </c>
      <c r="P149">
        <f t="shared" ca="1" si="60"/>
        <v>45083</v>
      </c>
      <c r="Q149">
        <f t="shared" ca="1" si="61"/>
        <v>27547.344123482577</v>
      </c>
      <c r="R149">
        <f t="shared" ca="1" si="62"/>
        <v>8316.2366962930428</v>
      </c>
      <c r="S149">
        <f t="shared" ca="1" si="63"/>
        <v>372391.80882870167</v>
      </c>
      <c r="T149">
        <f t="shared" ca="1" si="64"/>
        <v>252072.53594088912</v>
      </c>
      <c r="U149">
        <f t="shared" ca="1" si="65"/>
        <v>120319.27288781255</v>
      </c>
      <c r="AF149" s="2">
        <f ca="1">IF(Table1[[#This Row],[Gender]]="Women",1,0)</f>
        <v>1</v>
      </c>
      <c r="AG149">
        <f ca="1">IF(Table1[[#This Row],[Gender]]="Men",1,0)</f>
        <v>0</v>
      </c>
      <c r="AI149" s="1"/>
      <c r="AK149" s="2">
        <f ca="1">IF(Table1[[#This Row],[Field of Work]]="IT",1,0)</f>
        <v>0</v>
      </c>
      <c r="AL149">
        <f ca="1">IF(Table1[[#This Row],[Field of Work]]="Agriculture",1,0)</f>
        <v>0</v>
      </c>
      <c r="AM149">
        <f ca="1">IF(Table1[[#This Row],[Field of Work]]="Construction",1,0)</f>
        <v>1</v>
      </c>
      <c r="AN149">
        <f ca="1">IF(Table1[[#This Row],[Field of Work]]="Healthcare",1,0)</f>
        <v>0</v>
      </c>
      <c r="AO149">
        <f ca="1">IF(Table1[[#This Row],[Field of Work]]="General Work",1,0)</f>
        <v>0</v>
      </c>
      <c r="AP149">
        <f ca="1">IF(Table1[[#This Row],[Field of Work]]="Teaching",1,0)</f>
        <v>0</v>
      </c>
      <c r="AV149" s="1"/>
      <c r="AX149" s="2">
        <f ca="1">Table1[[#This Row],[Car Value]]/Table1[[#This Row],[Cars]]</f>
        <v>38465.286066204324</v>
      </c>
      <c r="AY149" s="1"/>
      <c r="AZ149" s="2">
        <f ca="1">IF(Table1[[#This Row],[Value of debts ]]&gt;$BA$3,1,0)</f>
        <v>1</v>
      </c>
      <c r="BA149" s="1"/>
      <c r="BB149" s="1"/>
      <c r="BC149" s="15">
        <f ca="1">Table1[[#This Row],[Mortage Left]]/Table1[[#This Row],[Value of House]]</f>
        <v>0.62491839251042691</v>
      </c>
      <c r="BD149">
        <f t="shared" ca="1" si="66"/>
        <v>0</v>
      </c>
      <c r="BF149" s="1"/>
      <c r="BH149">
        <f ca="1">IF(Table1[[#This Row],[Area]]="Patna",Table1[[#This Row],[Income]],0)</f>
        <v>0</v>
      </c>
      <c r="BI149">
        <f ca="1">IF(Table1[[#This Row],[Area]]="Bangalore",Table1[[#This Row],[Income]],0)</f>
        <v>0</v>
      </c>
      <c r="BJ149">
        <f ca="1">IF(Table1[[#This Row],[Area]]="Lucknow",Table1[[#This Row],[Income]],0)</f>
        <v>0</v>
      </c>
      <c r="BK149">
        <f ca="1">IF(Table1[[#This Row],[Area]]="Hyderabad",Table1[[#This Row],[Income]],0)</f>
        <v>0</v>
      </c>
      <c r="BL149">
        <f ca="1">IF(Table1[[#This Row],[Area]]="Udaipur",Table1[[#This Row],[Income]],0)</f>
        <v>0</v>
      </c>
      <c r="BM149">
        <f ca="1">IF(Table1[[#This Row],[Area]]="Pune",Table1[[#This Row],[Income]],0)</f>
        <v>0</v>
      </c>
      <c r="BN149">
        <f ca="1">IF(Table1[[#This Row],[Area]]="Kolkata",Table1[[#This Row],[Income]],0)</f>
        <v>0</v>
      </c>
      <c r="BO149">
        <f ca="1">IF(Table1[[#This Row],[Area]]="Ranchi",Table1[[#This Row],[Income]],0)</f>
        <v>57429</v>
      </c>
      <c r="BP149">
        <f ca="1">IF(Table1[[#This Row],[Area]]="Dhanbad",Table1[[#This Row],[Income]],0)</f>
        <v>0</v>
      </c>
      <c r="BQ149">
        <f ca="1">IF(Table1[[#This Row],[Area]]="Agra",Table1[[#This Row],[Income]],0)</f>
        <v>0</v>
      </c>
      <c r="BR149">
        <f ca="1">IF(Table1[[#This Row],[Area]]="Mumbai",Table1[[#This Row],[Income]],0)</f>
        <v>0</v>
      </c>
      <c r="BS149">
        <f ca="1">IF(Table1[[#This Row],[Area]]="Srinagar",Table1[[#This Row],[Income]],0)</f>
        <v>0</v>
      </c>
      <c r="BT149">
        <f ca="1">IF(Table1[[#This Row],[Area]]="Delhi",Table1[[#This Row],[Income]],0)</f>
        <v>0</v>
      </c>
      <c r="BU149">
        <f ca="1">IF(Table1[[#This Row],[Area]]="Jaipur",Table1[[#This Row],[Income]],0)</f>
        <v>0</v>
      </c>
      <c r="BW149">
        <f ca="1">IF(Table1[[#This Row],[Field of Work]]="IT",Table1[[#This Row],[Income]],0)</f>
        <v>0</v>
      </c>
      <c r="BX149">
        <f ca="1">IF(Table1[[#This Row],[Field of Work]]="Healthcare",Table1[[#This Row],[Income]],0)</f>
        <v>0</v>
      </c>
      <c r="BY149">
        <f ca="1">IF(Table1[[#This Row],[Field of Work]]="Agriculture",Table1[[#This Row],[Income]],0)</f>
        <v>0</v>
      </c>
      <c r="BZ149">
        <f ca="1">IF(Table1[[#This Row],[Field of Work]]="Teaching",Table1[[#This Row],[Income]],0)</f>
        <v>0</v>
      </c>
      <c r="CA149">
        <f ca="1">IF(Table1[[#This Row],[Field of Work]]="General Work",Table1[[#This Row],[Income]],0)</f>
        <v>0</v>
      </c>
      <c r="CB149">
        <f ca="1">IF(Table1[[#This Row],[Field of Work]]="Construction",Table1[[#This Row],[Income]],0)</f>
        <v>57429</v>
      </c>
      <c r="CD149" s="2">
        <f ca="1">IF(Table1[[#This Row],[Value of debts ]]&gt;Table1[[#This Row],[Income]],1,0)</f>
        <v>1</v>
      </c>
      <c r="CE149" s="1"/>
      <c r="CG149">
        <f ca="1">IF(Table1[[#This Row],[Net worth of person]]&gt;$CH$3,Table1[[#This Row],[Age]],0)</f>
        <v>36</v>
      </c>
    </row>
    <row r="150" spans="1:85" x14ac:dyDescent="0.3">
      <c r="A150">
        <f t="shared" ca="1" si="45"/>
        <v>2</v>
      </c>
      <c r="B150" t="str">
        <f t="shared" ca="1" si="46"/>
        <v>Men</v>
      </c>
      <c r="C150">
        <f t="shared" ca="1" si="47"/>
        <v>29</v>
      </c>
      <c r="D150">
        <f t="shared" ca="1" si="48"/>
        <v>2</v>
      </c>
      <c r="E150" t="str">
        <f t="shared" ca="1" si="49"/>
        <v>Construction</v>
      </c>
      <c r="F150">
        <f t="shared" ca="1" si="50"/>
        <v>1</v>
      </c>
      <c r="G150" t="str">
        <f t="shared" ca="1" si="51"/>
        <v>10th</v>
      </c>
      <c r="H150">
        <f t="shared" ca="1" si="52"/>
        <v>2</v>
      </c>
      <c r="I150">
        <f t="shared" ca="1" si="53"/>
        <v>1</v>
      </c>
      <c r="J150">
        <f t="shared" ca="1" si="54"/>
        <v>53635</v>
      </c>
      <c r="K150">
        <f t="shared" ca="1" si="55"/>
        <v>4</v>
      </c>
      <c r="L150" t="str">
        <f t="shared" ca="1" si="56"/>
        <v>Dhanbad</v>
      </c>
      <c r="M150">
        <f t="shared" ca="1" si="57"/>
        <v>160905</v>
      </c>
      <c r="N150">
        <f t="shared" ca="1" si="58"/>
        <v>142852.92951021151</v>
      </c>
      <c r="O150">
        <f t="shared" ca="1" si="59"/>
        <v>8099.3123282769575</v>
      </c>
      <c r="P150">
        <f t="shared" ca="1" si="60"/>
        <v>5798</v>
      </c>
      <c r="Q150">
        <f t="shared" ca="1" si="61"/>
        <v>47549.671611809732</v>
      </c>
      <c r="R150">
        <f t="shared" ca="1" si="62"/>
        <v>32647.011356891908</v>
      </c>
      <c r="S150">
        <f t="shared" ca="1" si="63"/>
        <v>201651.32368516887</v>
      </c>
      <c r="T150">
        <f t="shared" ca="1" si="64"/>
        <v>196200.60112202124</v>
      </c>
      <c r="U150">
        <f t="shared" ca="1" si="65"/>
        <v>5450.7225631476322</v>
      </c>
      <c r="AF150" s="2">
        <f ca="1">IF(Table1[[#This Row],[Gender]]="Women",1,0)</f>
        <v>0</v>
      </c>
      <c r="AG150">
        <f ca="1">IF(Table1[[#This Row],[Gender]]="Men",1,0)</f>
        <v>1</v>
      </c>
      <c r="AI150" s="1"/>
      <c r="AK150" s="2">
        <f ca="1">IF(Table1[[#This Row],[Field of Work]]="IT",1,0)</f>
        <v>0</v>
      </c>
      <c r="AL150">
        <f ca="1">IF(Table1[[#This Row],[Field of Work]]="Agriculture",1,0)</f>
        <v>0</v>
      </c>
      <c r="AM150">
        <f ca="1">IF(Table1[[#This Row],[Field of Work]]="Construction",1,0)</f>
        <v>1</v>
      </c>
      <c r="AN150">
        <f ca="1">IF(Table1[[#This Row],[Field of Work]]="Healthcare",1,0)</f>
        <v>0</v>
      </c>
      <c r="AO150">
        <f ca="1">IF(Table1[[#This Row],[Field of Work]]="General Work",1,0)</f>
        <v>0</v>
      </c>
      <c r="AP150">
        <f ca="1">IF(Table1[[#This Row],[Field of Work]]="Teaching",1,0)</f>
        <v>0</v>
      </c>
      <c r="AV150" s="1"/>
      <c r="AX150" s="2">
        <f ca="1">Table1[[#This Row],[Car Value]]/Table1[[#This Row],[Cars]]</f>
        <v>8099.3123282769575</v>
      </c>
      <c r="AY150" s="1"/>
      <c r="AZ150" s="2">
        <f ca="1">IF(Table1[[#This Row],[Value of debts ]]&gt;$BA$3,1,0)</f>
        <v>1</v>
      </c>
      <c r="BA150" s="1"/>
      <c r="BB150" s="1"/>
      <c r="BC150" s="15">
        <f ca="1">Table1[[#This Row],[Mortage Left]]/Table1[[#This Row],[Value of House]]</f>
        <v>0.8878091389963737</v>
      </c>
      <c r="BD150">
        <f t="shared" ca="1" si="66"/>
        <v>0</v>
      </c>
      <c r="BF150" s="1"/>
      <c r="BH150">
        <f ca="1">IF(Table1[[#This Row],[Area]]="Patna",Table1[[#This Row],[Income]],0)</f>
        <v>0</v>
      </c>
      <c r="BI150">
        <f ca="1">IF(Table1[[#This Row],[Area]]="Bangalore",Table1[[#This Row],[Income]],0)</f>
        <v>0</v>
      </c>
      <c r="BJ150">
        <f ca="1">IF(Table1[[#This Row],[Area]]="Lucknow",Table1[[#This Row],[Income]],0)</f>
        <v>0</v>
      </c>
      <c r="BK150">
        <f ca="1">IF(Table1[[#This Row],[Area]]="Hyderabad",Table1[[#This Row],[Income]],0)</f>
        <v>0</v>
      </c>
      <c r="BL150">
        <f ca="1">IF(Table1[[#This Row],[Area]]="Udaipur",Table1[[#This Row],[Income]],0)</f>
        <v>0</v>
      </c>
      <c r="BM150">
        <f ca="1">IF(Table1[[#This Row],[Area]]="Pune",Table1[[#This Row],[Income]],0)</f>
        <v>0</v>
      </c>
      <c r="BN150">
        <f ca="1">IF(Table1[[#This Row],[Area]]="Kolkata",Table1[[#This Row],[Income]],0)</f>
        <v>0</v>
      </c>
      <c r="BO150">
        <f ca="1">IF(Table1[[#This Row],[Area]]="Ranchi",Table1[[#This Row],[Income]],0)</f>
        <v>0</v>
      </c>
      <c r="BP150">
        <f ca="1">IF(Table1[[#This Row],[Area]]="Dhanbad",Table1[[#This Row],[Income]],0)</f>
        <v>53635</v>
      </c>
      <c r="BQ150">
        <f ca="1">IF(Table1[[#This Row],[Area]]="Agra",Table1[[#This Row],[Income]],0)</f>
        <v>0</v>
      </c>
      <c r="BR150">
        <f ca="1">IF(Table1[[#This Row],[Area]]="Mumbai",Table1[[#This Row],[Income]],0)</f>
        <v>0</v>
      </c>
      <c r="BS150">
        <f ca="1">IF(Table1[[#This Row],[Area]]="Srinagar",Table1[[#This Row],[Income]],0)</f>
        <v>0</v>
      </c>
      <c r="BT150">
        <f ca="1">IF(Table1[[#This Row],[Area]]="Delhi",Table1[[#This Row],[Income]],0)</f>
        <v>0</v>
      </c>
      <c r="BU150">
        <f ca="1">IF(Table1[[#This Row],[Area]]="Jaipur",Table1[[#This Row],[Income]],0)</f>
        <v>0</v>
      </c>
      <c r="BW150">
        <f ca="1">IF(Table1[[#This Row],[Field of Work]]="IT",Table1[[#This Row],[Income]],0)</f>
        <v>0</v>
      </c>
      <c r="BX150">
        <f ca="1">IF(Table1[[#This Row],[Field of Work]]="Healthcare",Table1[[#This Row],[Income]],0)</f>
        <v>0</v>
      </c>
      <c r="BY150">
        <f ca="1">IF(Table1[[#This Row],[Field of Work]]="Agriculture",Table1[[#This Row],[Income]],0)</f>
        <v>0</v>
      </c>
      <c r="BZ150">
        <f ca="1">IF(Table1[[#This Row],[Field of Work]]="Teaching",Table1[[#This Row],[Income]],0)</f>
        <v>0</v>
      </c>
      <c r="CA150">
        <f ca="1">IF(Table1[[#This Row],[Field of Work]]="General Work",Table1[[#This Row],[Income]],0)</f>
        <v>0</v>
      </c>
      <c r="CB150">
        <f ca="1">IF(Table1[[#This Row],[Field of Work]]="Construction",Table1[[#This Row],[Income]],0)</f>
        <v>53635</v>
      </c>
      <c r="CD150" s="2">
        <f ca="1">IF(Table1[[#This Row],[Value of debts ]]&gt;Table1[[#This Row],[Income]],1,0)</f>
        <v>1</v>
      </c>
      <c r="CE150" s="1"/>
      <c r="CG150">
        <f ca="1">IF(Table1[[#This Row],[Net worth of person]]&gt;$CH$3,Table1[[#This Row],[Age]],0)</f>
        <v>0</v>
      </c>
    </row>
    <row r="151" spans="1:85" x14ac:dyDescent="0.3">
      <c r="A151">
        <f t="shared" ca="1" si="45"/>
        <v>2</v>
      </c>
      <c r="B151" t="str">
        <f t="shared" ca="1" si="46"/>
        <v>Men</v>
      </c>
      <c r="C151">
        <f t="shared" ca="1" si="47"/>
        <v>29</v>
      </c>
      <c r="D151">
        <f t="shared" ca="1" si="48"/>
        <v>5</v>
      </c>
      <c r="E151" t="str">
        <f t="shared" ca="1" si="49"/>
        <v>Agriculture</v>
      </c>
      <c r="F151">
        <f t="shared" ca="1" si="50"/>
        <v>5</v>
      </c>
      <c r="G151" t="str">
        <f t="shared" ca="1" si="51"/>
        <v>Others</v>
      </c>
      <c r="H151">
        <f t="shared" ca="1" si="52"/>
        <v>4</v>
      </c>
      <c r="I151">
        <f t="shared" ca="1" si="53"/>
        <v>2</v>
      </c>
      <c r="J151">
        <f t="shared" ca="1" si="54"/>
        <v>26851</v>
      </c>
      <c r="K151">
        <f t="shared" ca="1" si="55"/>
        <v>14</v>
      </c>
      <c r="L151" t="str">
        <f t="shared" ca="1" si="56"/>
        <v>Jaipur</v>
      </c>
      <c r="M151">
        <f t="shared" ca="1" si="57"/>
        <v>80553</v>
      </c>
      <c r="N151">
        <f t="shared" ca="1" si="58"/>
        <v>21461.870755211869</v>
      </c>
      <c r="O151">
        <f t="shared" ca="1" si="59"/>
        <v>31334.470901422181</v>
      </c>
      <c r="P151">
        <f t="shared" ca="1" si="60"/>
        <v>13331</v>
      </c>
      <c r="Q151">
        <f t="shared" ca="1" si="61"/>
        <v>36352.468156000104</v>
      </c>
      <c r="R151">
        <f t="shared" ca="1" si="62"/>
        <v>26338.793372511558</v>
      </c>
      <c r="S151">
        <f t="shared" ca="1" si="63"/>
        <v>138226.26427393372</v>
      </c>
      <c r="T151">
        <f t="shared" ca="1" si="64"/>
        <v>71145.338911211977</v>
      </c>
      <c r="U151">
        <f t="shared" ca="1" si="65"/>
        <v>67080.92536272174</v>
      </c>
      <c r="AF151" s="2">
        <f ca="1">IF(Table1[[#This Row],[Gender]]="Women",1,0)</f>
        <v>0</v>
      </c>
      <c r="AG151">
        <f ca="1">IF(Table1[[#This Row],[Gender]]="Men",1,0)</f>
        <v>1</v>
      </c>
      <c r="AI151" s="1"/>
      <c r="AK151" s="2">
        <f ca="1">IF(Table1[[#This Row],[Field of Work]]="IT",1,0)</f>
        <v>0</v>
      </c>
      <c r="AL151">
        <f ca="1">IF(Table1[[#This Row],[Field of Work]]="Agriculture",1,0)</f>
        <v>1</v>
      </c>
      <c r="AM151">
        <f ca="1">IF(Table1[[#This Row],[Field of Work]]="Construction",1,0)</f>
        <v>0</v>
      </c>
      <c r="AN151">
        <f ca="1">IF(Table1[[#This Row],[Field of Work]]="Healthcare",1,0)</f>
        <v>0</v>
      </c>
      <c r="AO151">
        <f ca="1">IF(Table1[[#This Row],[Field of Work]]="General Work",1,0)</f>
        <v>0</v>
      </c>
      <c r="AP151">
        <f ca="1">IF(Table1[[#This Row],[Field of Work]]="Teaching",1,0)</f>
        <v>0</v>
      </c>
      <c r="AV151" s="1"/>
      <c r="AX151" s="2">
        <f ca="1">Table1[[#This Row],[Car Value]]/Table1[[#This Row],[Cars]]</f>
        <v>15667.23545071109</v>
      </c>
      <c r="AY151" s="1"/>
      <c r="AZ151" s="2">
        <f ca="1">IF(Table1[[#This Row],[Value of debts ]]&gt;$BA$3,1,0)</f>
        <v>1</v>
      </c>
      <c r="BA151" s="1"/>
      <c r="BB151" s="1"/>
      <c r="BC151" s="15">
        <f ca="1">Table1[[#This Row],[Mortage Left]]/Table1[[#This Row],[Value of House]]</f>
        <v>0.26643167548336955</v>
      </c>
      <c r="BD151">
        <f t="shared" ca="1" si="66"/>
        <v>0</v>
      </c>
      <c r="BF151" s="1"/>
      <c r="BH151">
        <f ca="1">IF(Table1[[#This Row],[Area]]="Patna",Table1[[#This Row],[Income]],0)</f>
        <v>0</v>
      </c>
      <c r="BI151">
        <f ca="1">IF(Table1[[#This Row],[Area]]="Bangalore",Table1[[#This Row],[Income]],0)</f>
        <v>0</v>
      </c>
      <c r="BJ151">
        <f ca="1">IF(Table1[[#This Row],[Area]]="Lucknow",Table1[[#This Row],[Income]],0)</f>
        <v>0</v>
      </c>
      <c r="BK151">
        <f ca="1">IF(Table1[[#This Row],[Area]]="Hyderabad",Table1[[#This Row],[Income]],0)</f>
        <v>0</v>
      </c>
      <c r="BL151">
        <f ca="1">IF(Table1[[#This Row],[Area]]="Udaipur",Table1[[#This Row],[Income]],0)</f>
        <v>0</v>
      </c>
      <c r="BM151">
        <f ca="1">IF(Table1[[#This Row],[Area]]="Pune",Table1[[#This Row],[Income]],0)</f>
        <v>0</v>
      </c>
      <c r="BN151">
        <f ca="1">IF(Table1[[#This Row],[Area]]="Kolkata",Table1[[#This Row],[Income]],0)</f>
        <v>0</v>
      </c>
      <c r="BO151">
        <f ca="1">IF(Table1[[#This Row],[Area]]="Ranchi",Table1[[#This Row],[Income]],0)</f>
        <v>0</v>
      </c>
      <c r="BP151">
        <f ca="1">IF(Table1[[#This Row],[Area]]="Dhanbad",Table1[[#This Row],[Income]],0)</f>
        <v>0</v>
      </c>
      <c r="BQ151">
        <f ca="1">IF(Table1[[#This Row],[Area]]="Agra",Table1[[#This Row],[Income]],0)</f>
        <v>0</v>
      </c>
      <c r="BR151">
        <f ca="1">IF(Table1[[#This Row],[Area]]="Mumbai",Table1[[#This Row],[Income]],0)</f>
        <v>0</v>
      </c>
      <c r="BS151">
        <f ca="1">IF(Table1[[#This Row],[Area]]="Srinagar",Table1[[#This Row],[Income]],0)</f>
        <v>0</v>
      </c>
      <c r="BT151">
        <f ca="1">IF(Table1[[#This Row],[Area]]="Delhi",Table1[[#This Row],[Income]],0)</f>
        <v>0</v>
      </c>
      <c r="BU151">
        <f ca="1">IF(Table1[[#This Row],[Area]]="Jaipur",Table1[[#This Row],[Income]],0)</f>
        <v>26851</v>
      </c>
      <c r="BW151">
        <f ca="1">IF(Table1[[#This Row],[Field of Work]]="IT",Table1[[#This Row],[Income]],0)</f>
        <v>0</v>
      </c>
      <c r="BX151">
        <f ca="1">IF(Table1[[#This Row],[Field of Work]]="Healthcare",Table1[[#This Row],[Income]],0)</f>
        <v>0</v>
      </c>
      <c r="BY151">
        <f ca="1">IF(Table1[[#This Row],[Field of Work]]="Agriculture",Table1[[#This Row],[Income]],0)</f>
        <v>26851</v>
      </c>
      <c r="BZ151">
        <f ca="1">IF(Table1[[#This Row],[Field of Work]]="Teaching",Table1[[#This Row],[Income]],0)</f>
        <v>0</v>
      </c>
      <c r="CA151">
        <f ca="1">IF(Table1[[#This Row],[Field of Work]]="General Work",Table1[[#This Row],[Income]],0)</f>
        <v>0</v>
      </c>
      <c r="CB151">
        <f ca="1">IF(Table1[[#This Row],[Field of Work]]="Construction",Table1[[#This Row],[Income]],0)</f>
        <v>0</v>
      </c>
      <c r="CD151" s="2">
        <f ca="1">IF(Table1[[#This Row],[Value of debts ]]&gt;Table1[[#This Row],[Income]],1,0)</f>
        <v>1</v>
      </c>
      <c r="CE151" s="1"/>
      <c r="CG151">
        <f ca="1">IF(Table1[[#This Row],[Net worth of person]]&gt;$CH$3,Table1[[#This Row],[Age]],0)</f>
        <v>29</v>
      </c>
    </row>
    <row r="152" spans="1:85" x14ac:dyDescent="0.3">
      <c r="A152">
        <f t="shared" ca="1" si="45"/>
        <v>1</v>
      </c>
      <c r="B152" t="str">
        <f t="shared" ca="1" si="46"/>
        <v>Women</v>
      </c>
      <c r="C152">
        <f t="shared" ca="1" si="47"/>
        <v>39</v>
      </c>
      <c r="D152">
        <f t="shared" ca="1" si="48"/>
        <v>2</v>
      </c>
      <c r="E152" t="str">
        <f t="shared" ca="1" si="49"/>
        <v>Construction</v>
      </c>
      <c r="F152">
        <f t="shared" ca="1" si="50"/>
        <v>4</v>
      </c>
      <c r="G152" t="str">
        <f t="shared" ca="1" si="51"/>
        <v>Masters</v>
      </c>
      <c r="H152">
        <f t="shared" ca="1" si="52"/>
        <v>0</v>
      </c>
      <c r="I152">
        <f t="shared" ca="1" si="53"/>
        <v>1</v>
      </c>
      <c r="J152">
        <f t="shared" ca="1" si="54"/>
        <v>46271</v>
      </c>
      <c r="K152">
        <f t="shared" ca="1" si="55"/>
        <v>11</v>
      </c>
      <c r="L152" t="str">
        <f t="shared" ca="1" si="56"/>
        <v>Mumbai</v>
      </c>
      <c r="M152">
        <f t="shared" ca="1" si="57"/>
        <v>138813</v>
      </c>
      <c r="N152">
        <f t="shared" ca="1" si="58"/>
        <v>81344.960245244903</v>
      </c>
      <c r="O152">
        <f t="shared" ca="1" si="59"/>
        <v>44527.385293721265</v>
      </c>
      <c r="P152">
        <f t="shared" ca="1" si="60"/>
        <v>4531</v>
      </c>
      <c r="Q152">
        <f t="shared" ca="1" si="61"/>
        <v>91061.55362353455</v>
      </c>
      <c r="R152">
        <f t="shared" ca="1" si="62"/>
        <v>64930.481890076466</v>
      </c>
      <c r="S152">
        <f t="shared" ca="1" si="63"/>
        <v>248270.86718379776</v>
      </c>
      <c r="T152">
        <f t="shared" ca="1" si="64"/>
        <v>176937.51386877947</v>
      </c>
      <c r="U152">
        <f t="shared" ca="1" si="65"/>
        <v>71333.353315018292</v>
      </c>
      <c r="AF152" s="2">
        <f ca="1">IF(Table1[[#This Row],[Gender]]="Women",1,0)</f>
        <v>1</v>
      </c>
      <c r="AG152">
        <f ca="1">IF(Table1[[#This Row],[Gender]]="Men",1,0)</f>
        <v>0</v>
      </c>
      <c r="AI152" s="1"/>
      <c r="AK152" s="2">
        <f ca="1">IF(Table1[[#This Row],[Field of Work]]="IT",1,0)</f>
        <v>0</v>
      </c>
      <c r="AL152">
        <f ca="1">IF(Table1[[#This Row],[Field of Work]]="Agriculture",1,0)</f>
        <v>0</v>
      </c>
      <c r="AM152">
        <f ca="1">IF(Table1[[#This Row],[Field of Work]]="Construction",1,0)</f>
        <v>1</v>
      </c>
      <c r="AN152">
        <f ca="1">IF(Table1[[#This Row],[Field of Work]]="Healthcare",1,0)</f>
        <v>0</v>
      </c>
      <c r="AO152">
        <f ca="1">IF(Table1[[#This Row],[Field of Work]]="General Work",1,0)</f>
        <v>0</v>
      </c>
      <c r="AP152">
        <f ca="1">IF(Table1[[#This Row],[Field of Work]]="Teaching",1,0)</f>
        <v>0</v>
      </c>
      <c r="AV152" s="1"/>
      <c r="AX152" s="2">
        <f ca="1">Table1[[#This Row],[Car Value]]/Table1[[#This Row],[Cars]]</f>
        <v>44527.385293721265</v>
      </c>
      <c r="AY152" s="1"/>
      <c r="AZ152" s="2">
        <f ca="1">IF(Table1[[#This Row],[Value of debts ]]&gt;$BA$3,1,0)</f>
        <v>1</v>
      </c>
      <c r="BA152" s="1"/>
      <c r="BB152" s="1"/>
      <c r="BC152" s="15">
        <f ca="1">Table1[[#This Row],[Mortage Left]]/Table1[[#This Row],[Value of House]]</f>
        <v>0.58600390630016574</v>
      </c>
      <c r="BD152">
        <f t="shared" ca="1" si="66"/>
        <v>0</v>
      </c>
      <c r="BF152" s="1"/>
      <c r="BH152">
        <f ca="1">IF(Table1[[#This Row],[Area]]="Patna",Table1[[#This Row],[Income]],0)</f>
        <v>0</v>
      </c>
      <c r="BI152">
        <f ca="1">IF(Table1[[#This Row],[Area]]="Bangalore",Table1[[#This Row],[Income]],0)</f>
        <v>0</v>
      </c>
      <c r="BJ152">
        <f ca="1">IF(Table1[[#This Row],[Area]]="Lucknow",Table1[[#This Row],[Income]],0)</f>
        <v>0</v>
      </c>
      <c r="BK152">
        <f ca="1">IF(Table1[[#This Row],[Area]]="Hyderabad",Table1[[#This Row],[Income]],0)</f>
        <v>0</v>
      </c>
      <c r="BL152">
        <f ca="1">IF(Table1[[#This Row],[Area]]="Udaipur",Table1[[#This Row],[Income]],0)</f>
        <v>0</v>
      </c>
      <c r="BM152">
        <f ca="1">IF(Table1[[#This Row],[Area]]="Pune",Table1[[#This Row],[Income]],0)</f>
        <v>0</v>
      </c>
      <c r="BN152">
        <f ca="1">IF(Table1[[#This Row],[Area]]="Kolkata",Table1[[#This Row],[Income]],0)</f>
        <v>0</v>
      </c>
      <c r="BO152">
        <f ca="1">IF(Table1[[#This Row],[Area]]="Ranchi",Table1[[#This Row],[Income]],0)</f>
        <v>0</v>
      </c>
      <c r="BP152">
        <f ca="1">IF(Table1[[#This Row],[Area]]="Dhanbad",Table1[[#This Row],[Income]],0)</f>
        <v>0</v>
      </c>
      <c r="BQ152">
        <f ca="1">IF(Table1[[#This Row],[Area]]="Agra",Table1[[#This Row],[Income]],0)</f>
        <v>0</v>
      </c>
      <c r="BR152">
        <f ca="1">IF(Table1[[#This Row],[Area]]="Mumbai",Table1[[#This Row],[Income]],0)</f>
        <v>46271</v>
      </c>
      <c r="BS152">
        <f ca="1">IF(Table1[[#This Row],[Area]]="Srinagar",Table1[[#This Row],[Income]],0)</f>
        <v>0</v>
      </c>
      <c r="BT152">
        <f ca="1">IF(Table1[[#This Row],[Area]]="Delhi",Table1[[#This Row],[Income]],0)</f>
        <v>0</v>
      </c>
      <c r="BU152">
        <f ca="1">IF(Table1[[#This Row],[Area]]="Jaipur",Table1[[#This Row],[Income]],0)</f>
        <v>0</v>
      </c>
      <c r="BW152">
        <f ca="1">IF(Table1[[#This Row],[Field of Work]]="IT",Table1[[#This Row],[Income]],0)</f>
        <v>0</v>
      </c>
      <c r="BX152">
        <f ca="1">IF(Table1[[#This Row],[Field of Work]]="Healthcare",Table1[[#This Row],[Income]],0)</f>
        <v>0</v>
      </c>
      <c r="BY152">
        <f ca="1">IF(Table1[[#This Row],[Field of Work]]="Agriculture",Table1[[#This Row],[Income]],0)</f>
        <v>0</v>
      </c>
      <c r="BZ152">
        <f ca="1">IF(Table1[[#This Row],[Field of Work]]="Teaching",Table1[[#This Row],[Income]],0)</f>
        <v>0</v>
      </c>
      <c r="CA152">
        <f ca="1">IF(Table1[[#This Row],[Field of Work]]="General Work",Table1[[#This Row],[Income]],0)</f>
        <v>0</v>
      </c>
      <c r="CB152">
        <f ca="1">IF(Table1[[#This Row],[Field of Work]]="Construction",Table1[[#This Row],[Income]],0)</f>
        <v>46271</v>
      </c>
      <c r="CD152" s="2">
        <f ca="1">IF(Table1[[#This Row],[Value of debts ]]&gt;Table1[[#This Row],[Income]],1,0)</f>
        <v>1</v>
      </c>
      <c r="CE152" s="1"/>
      <c r="CG152">
        <f ca="1">IF(Table1[[#This Row],[Net worth of person]]&gt;$CH$3,Table1[[#This Row],[Age]],0)</f>
        <v>39</v>
      </c>
    </row>
    <row r="153" spans="1:85" x14ac:dyDescent="0.3">
      <c r="A153">
        <f t="shared" ca="1" si="45"/>
        <v>1</v>
      </c>
      <c r="B153" t="str">
        <f t="shared" ca="1" si="46"/>
        <v>Women</v>
      </c>
      <c r="C153">
        <f t="shared" ca="1" si="47"/>
        <v>24</v>
      </c>
      <c r="D153">
        <f t="shared" ca="1" si="48"/>
        <v>4</v>
      </c>
      <c r="E153" t="str">
        <f t="shared" ca="1" si="49"/>
        <v>Teaching</v>
      </c>
      <c r="F153">
        <f t="shared" ca="1" si="50"/>
        <v>2</v>
      </c>
      <c r="G153" t="str">
        <f t="shared" ca="1" si="51"/>
        <v>12th</v>
      </c>
      <c r="H153">
        <f t="shared" ca="1" si="52"/>
        <v>1</v>
      </c>
      <c r="I153">
        <f t="shared" ca="1" si="53"/>
        <v>2</v>
      </c>
      <c r="J153">
        <f t="shared" ca="1" si="54"/>
        <v>68543</v>
      </c>
      <c r="K153">
        <f t="shared" ca="1" si="55"/>
        <v>12</v>
      </c>
      <c r="L153" t="str">
        <f t="shared" ca="1" si="56"/>
        <v>Srinagar</v>
      </c>
      <c r="M153">
        <f t="shared" ca="1" si="57"/>
        <v>411258</v>
      </c>
      <c r="N153">
        <f t="shared" ca="1" si="58"/>
        <v>157711.45591122005</v>
      </c>
      <c r="O153">
        <f t="shared" ca="1" si="59"/>
        <v>33423.937503300134</v>
      </c>
      <c r="P153">
        <f t="shared" ca="1" si="60"/>
        <v>31547</v>
      </c>
      <c r="Q153">
        <f t="shared" ca="1" si="61"/>
        <v>81820.090286458319</v>
      </c>
      <c r="R153">
        <f t="shared" ca="1" si="62"/>
        <v>44348.815932034027</v>
      </c>
      <c r="S153">
        <f t="shared" ca="1" si="63"/>
        <v>489030.75343533419</v>
      </c>
      <c r="T153">
        <f t="shared" ca="1" si="64"/>
        <v>271078.54619767837</v>
      </c>
      <c r="U153">
        <f t="shared" ca="1" si="65"/>
        <v>217952.20723765582</v>
      </c>
      <c r="AF153" s="2">
        <f ca="1">IF(Table1[[#This Row],[Gender]]="Women",1,0)</f>
        <v>1</v>
      </c>
      <c r="AG153">
        <f ca="1">IF(Table1[[#This Row],[Gender]]="Men",1,0)</f>
        <v>0</v>
      </c>
      <c r="AI153" s="1"/>
      <c r="AK153" s="2">
        <f ca="1">IF(Table1[[#This Row],[Field of Work]]="IT",1,0)</f>
        <v>0</v>
      </c>
      <c r="AL153">
        <f ca="1">IF(Table1[[#This Row],[Field of Work]]="Agriculture",1,0)</f>
        <v>0</v>
      </c>
      <c r="AM153">
        <f ca="1">IF(Table1[[#This Row],[Field of Work]]="Construction",1,0)</f>
        <v>0</v>
      </c>
      <c r="AN153">
        <f ca="1">IF(Table1[[#This Row],[Field of Work]]="Healthcare",1,0)</f>
        <v>0</v>
      </c>
      <c r="AO153">
        <f ca="1">IF(Table1[[#This Row],[Field of Work]]="General Work",1,0)</f>
        <v>0</v>
      </c>
      <c r="AP153">
        <f ca="1">IF(Table1[[#This Row],[Field of Work]]="Teaching",1,0)</f>
        <v>1</v>
      </c>
      <c r="AV153" s="1"/>
      <c r="AX153" s="2">
        <f ca="1">Table1[[#This Row],[Car Value]]/Table1[[#This Row],[Cars]]</f>
        <v>16711.968751650067</v>
      </c>
      <c r="AY153" s="1"/>
      <c r="AZ153" s="2">
        <f ca="1">IF(Table1[[#This Row],[Value of debts ]]&gt;$BA$3,1,0)</f>
        <v>1</v>
      </c>
      <c r="BA153" s="1"/>
      <c r="BB153" s="1"/>
      <c r="BC153" s="15">
        <f ca="1">Table1[[#This Row],[Mortage Left]]/Table1[[#This Row],[Value of House]]</f>
        <v>0.38348544201260537</v>
      </c>
      <c r="BD153">
        <f t="shared" ca="1" si="66"/>
        <v>0</v>
      </c>
      <c r="BF153" s="1"/>
      <c r="BH153">
        <f ca="1">IF(Table1[[#This Row],[Area]]="Patna",Table1[[#This Row],[Income]],0)</f>
        <v>0</v>
      </c>
      <c r="BI153">
        <f ca="1">IF(Table1[[#This Row],[Area]]="Bangalore",Table1[[#This Row],[Income]],0)</f>
        <v>0</v>
      </c>
      <c r="BJ153">
        <f ca="1">IF(Table1[[#This Row],[Area]]="Lucknow",Table1[[#This Row],[Income]],0)</f>
        <v>0</v>
      </c>
      <c r="BK153">
        <f ca="1">IF(Table1[[#This Row],[Area]]="Hyderabad",Table1[[#This Row],[Income]],0)</f>
        <v>0</v>
      </c>
      <c r="BL153">
        <f ca="1">IF(Table1[[#This Row],[Area]]="Udaipur",Table1[[#This Row],[Income]],0)</f>
        <v>0</v>
      </c>
      <c r="BM153">
        <f ca="1">IF(Table1[[#This Row],[Area]]="Pune",Table1[[#This Row],[Income]],0)</f>
        <v>0</v>
      </c>
      <c r="BN153">
        <f ca="1">IF(Table1[[#This Row],[Area]]="Kolkata",Table1[[#This Row],[Income]],0)</f>
        <v>0</v>
      </c>
      <c r="BO153">
        <f ca="1">IF(Table1[[#This Row],[Area]]="Ranchi",Table1[[#This Row],[Income]],0)</f>
        <v>0</v>
      </c>
      <c r="BP153">
        <f ca="1">IF(Table1[[#This Row],[Area]]="Dhanbad",Table1[[#This Row],[Income]],0)</f>
        <v>0</v>
      </c>
      <c r="BQ153">
        <f ca="1">IF(Table1[[#This Row],[Area]]="Agra",Table1[[#This Row],[Income]],0)</f>
        <v>0</v>
      </c>
      <c r="BR153">
        <f ca="1">IF(Table1[[#This Row],[Area]]="Mumbai",Table1[[#This Row],[Income]],0)</f>
        <v>0</v>
      </c>
      <c r="BS153">
        <f ca="1">IF(Table1[[#This Row],[Area]]="Srinagar",Table1[[#This Row],[Income]],0)</f>
        <v>68543</v>
      </c>
      <c r="BT153">
        <f ca="1">IF(Table1[[#This Row],[Area]]="Delhi",Table1[[#This Row],[Income]],0)</f>
        <v>0</v>
      </c>
      <c r="BU153">
        <f ca="1">IF(Table1[[#This Row],[Area]]="Jaipur",Table1[[#This Row],[Income]],0)</f>
        <v>0</v>
      </c>
      <c r="BW153">
        <f ca="1">IF(Table1[[#This Row],[Field of Work]]="IT",Table1[[#This Row],[Income]],0)</f>
        <v>0</v>
      </c>
      <c r="BX153">
        <f ca="1">IF(Table1[[#This Row],[Field of Work]]="Healthcare",Table1[[#This Row],[Income]],0)</f>
        <v>0</v>
      </c>
      <c r="BY153">
        <f ca="1">IF(Table1[[#This Row],[Field of Work]]="Agriculture",Table1[[#This Row],[Income]],0)</f>
        <v>0</v>
      </c>
      <c r="BZ153">
        <f ca="1">IF(Table1[[#This Row],[Field of Work]]="Teaching",Table1[[#This Row],[Income]],0)</f>
        <v>68543</v>
      </c>
      <c r="CA153">
        <f ca="1">IF(Table1[[#This Row],[Field of Work]]="General Work",Table1[[#This Row],[Income]],0)</f>
        <v>0</v>
      </c>
      <c r="CB153">
        <f ca="1">IF(Table1[[#This Row],[Field of Work]]="Construction",Table1[[#This Row],[Income]],0)</f>
        <v>0</v>
      </c>
      <c r="CD153" s="2">
        <f ca="1">IF(Table1[[#This Row],[Value of debts ]]&gt;Table1[[#This Row],[Income]],1,0)</f>
        <v>1</v>
      </c>
      <c r="CE153" s="1"/>
      <c r="CG153">
        <f ca="1">IF(Table1[[#This Row],[Net worth of person]]&gt;$CH$3,Table1[[#This Row],[Age]],0)</f>
        <v>24</v>
      </c>
    </row>
    <row r="154" spans="1:85" x14ac:dyDescent="0.3">
      <c r="A154">
        <f t="shared" ca="1" si="45"/>
        <v>2</v>
      </c>
      <c r="B154" t="str">
        <f t="shared" ca="1" si="46"/>
        <v>Men</v>
      </c>
      <c r="C154">
        <f t="shared" ca="1" si="47"/>
        <v>36</v>
      </c>
      <c r="D154">
        <f t="shared" ca="1" si="48"/>
        <v>4</v>
      </c>
      <c r="E154" t="str">
        <f t="shared" ca="1" si="49"/>
        <v>Teaching</v>
      </c>
      <c r="F154">
        <f t="shared" ca="1" si="50"/>
        <v>5</v>
      </c>
      <c r="G154" t="str">
        <f t="shared" ca="1" si="51"/>
        <v>Others</v>
      </c>
      <c r="H154">
        <f t="shared" ca="1" si="52"/>
        <v>1</v>
      </c>
      <c r="I154">
        <f t="shared" ca="1" si="53"/>
        <v>1</v>
      </c>
      <c r="J154">
        <f t="shared" ca="1" si="54"/>
        <v>79955</v>
      </c>
      <c r="K154">
        <f t="shared" ca="1" si="55"/>
        <v>3</v>
      </c>
      <c r="L154" t="str">
        <f t="shared" ca="1" si="56"/>
        <v>Lucknow</v>
      </c>
      <c r="M154">
        <f t="shared" ca="1" si="57"/>
        <v>239865</v>
      </c>
      <c r="N154">
        <f t="shared" ca="1" si="58"/>
        <v>233352.06523440222</v>
      </c>
      <c r="O154">
        <f t="shared" ca="1" si="59"/>
        <v>32352.145580876695</v>
      </c>
      <c r="P154">
        <f t="shared" ca="1" si="60"/>
        <v>12859</v>
      </c>
      <c r="Q154">
        <f t="shared" ca="1" si="61"/>
        <v>54274.702995835287</v>
      </c>
      <c r="R154">
        <f t="shared" ca="1" si="62"/>
        <v>115069.57125023211</v>
      </c>
      <c r="S154">
        <f t="shared" ca="1" si="63"/>
        <v>387286.71683110879</v>
      </c>
      <c r="T154">
        <f t="shared" ca="1" si="64"/>
        <v>300485.76823023753</v>
      </c>
      <c r="U154">
        <f t="shared" ca="1" si="65"/>
        <v>86800.948600871256</v>
      </c>
      <c r="AF154" s="2">
        <f ca="1">IF(Table1[[#This Row],[Gender]]="Women",1,0)</f>
        <v>0</v>
      </c>
      <c r="AG154">
        <f ca="1">IF(Table1[[#This Row],[Gender]]="Men",1,0)</f>
        <v>1</v>
      </c>
      <c r="AI154" s="1"/>
      <c r="AK154" s="2">
        <f ca="1">IF(Table1[[#This Row],[Field of Work]]="IT",1,0)</f>
        <v>0</v>
      </c>
      <c r="AL154">
        <f ca="1">IF(Table1[[#This Row],[Field of Work]]="Agriculture",1,0)</f>
        <v>0</v>
      </c>
      <c r="AM154">
        <f ca="1">IF(Table1[[#This Row],[Field of Work]]="Construction",1,0)</f>
        <v>0</v>
      </c>
      <c r="AN154">
        <f ca="1">IF(Table1[[#This Row],[Field of Work]]="Healthcare",1,0)</f>
        <v>0</v>
      </c>
      <c r="AO154">
        <f ca="1">IF(Table1[[#This Row],[Field of Work]]="General Work",1,0)</f>
        <v>0</v>
      </c>
      <c r="AP154">
        <f ca="1">IF(Table1[[#This Row],[Field of Work]]="Teaching",1,0)</f>
        <v>1</v>
      </c>
      <c r="AV154" s="1"/>
      <c r="AX154" s="2">
        <f ca="1">Table1[[#This Row],[Car Value]]/Table1[[#This Row],[Cars]]</f>
        <v>32352.145580876695</v>
      </c>
      <c r="AY154" s="1"/>
      <c r="AZ154" s="2">
        <f ca="1">IF(Table1[[#This Row],[Value of debts ]]&gt;$BA$3,1,0)</f>
        <v>1</v>
      </c>
      <c r="BA154" s="1"/>
      <c r="BB154" s="1"/>
      <c r="BC154" s="15">
        <f ca="1">Table1[[#This Row],[Mortage Left]]/Table1[[#This Row],[Value of House]]</f>
        <v>0.97284749852793118</v>
      </c>
      <c r="BD154">
        <f t="shared" ca="1" si="66"/>
        <v>0</v>
      </c>
      <c r="BF154" s="1"/>
      <c r="BH154">
        <f ca="1">IF(Table1[[#This Row],[Area]]="Patna",Table1[[#This Row],[Income]],0)</f>
        <v>0</v>
      </c>
      <c r="BI154">
        <f ca="1">IF(Table1[[#This Row],[Area]]="Bangalore",Table1[[#This Row],[Income]],0)</f>
        <v>0</v>
      </c>
      <c r="BJ154">
        <f ca="1">IF(Table1[[#This Row],[Area]]="Lucknow",Table1[[#This Row],[Income]],0)</f>
        <v>79955</v>
      </c>
      <c r="BK154">
        <f ca="1">IF(Table1[[#This Row],[Area]]="Hyderabad",Table1[[#This Row],[Income]],0)</f>
        <v>0</v>
      </c>
      <c r="BL154">
        <f ca="1">IF(Table1[[#This Row],[Area]]="Udaipur",Table1[[#This Row],[Income]],0)</f>
        <v>0</v>
      </c>
      <c r="BM154">
        <f ca="1">IF(Table1[[#This Row],[Area]]="Pune",Table1[[#This Row],[Income]],0)</f>
        <v>0</v>
      </c>
      <c r="BN154">
        <f ca="1">IF(Table1[[#This Row],[Area]]="Kolkata",Table1[[#This Row],[Income]],0)</f>
        <v>0</v>
      </c>
      <c r="BO154">
        <f ca="1">IF(Table1[[#This Row],[Area]]="Ranchi",Table1[[#This Row],[Income]],0)</f>
        <v>0</v>
      </c>
      <c r="BP154">
        <f ca="1">IF(Table1[[#This Row],[Area]]="Dhanbad",Table1[[#This Row],[Income]],0)</f>
        <v>0</v>
      </c>
      <c r="BQ154">
        <f ca="1">IF(Table1[[#This Row],[Area]]="Agra",Table1[[#This Row],[Income]],0)</f>
        <v>0</v>
      </c>
      <c r="BR154">
        <f ca="1">IF(Table1[[#This Row],[Area]]="Mumbai",Table1[[#This Row],[Income]],0)</f>
        <v>0</v>
      </c>
      <c r="BS154">
        <f ca="1">IF(Table1[[#This Row],[Area]]="Srinagar",Table1[[#This Row],[Income]],0)</f>
        <v>0</v>
      </c>
      <c r="BT154">
        <f ca="1">IF(Table1[[#This Row],[Area]]="Delhi",Table1[[#This Row],[Income]],0)</f>
        <v>0</v>
      </c>
      <c r="BU154">
        <f ca="1">IF(Table1[[#This Row],[Area]]="Jaipur",Table1[[#This Row],[Income]],0)</f>
        <v>0</v>
      </c>
      <c r="BW154">
        <f ca="1">IF(Table1[[#This Row],[Field of Work]]="IT",Table1[[#This Row],[Income]],0)</f>
        <v>0</v>
      </c>
      <c r="BX154">
        <f ca="1">IF(Table1[[#This Row],[Field of Work]]="Healthcare",Table1[[#This Row],[Income]],0)</f>
        <v>0</v>
      </c>
      <c r="BY154">
        <f ca="1">IF(Table1[[#This Row],[Field of Work]]="Agriculture",Table1[[#This Row],[Income]],0)</f>
        <v>0</v>
      </c>
      <c r="BZ154">
        <f ca="1">IF(Table1[[#This Row],[Field of Work]]="Teaching",Table1[[#This Row],[Income]],0)</f>
        <v>79955</v>
      </c>
      <c r="CA154">
        <f ca="1">IF(Table1[[#This Row],[Field of Work]]="General Work",Table1[[#This Row],[Income]],0)</f>
        <v>0</v>
      </c>
      <c r="CB154">
        <f ca="1">IF(Table1[[#This Row],[Field of Work]]="Construction",Table1[[#This Row],[Income]],0)</f>
        <v>0</v>
      </c>
      <c r="CD154" s="2">
        <f ca="1">IF(Table1[[#This Row],[Value of debts ]]&gt;Table1[[#This Row],[Income]],1,0)</f>
        <v>1</v>
      </c>
      <c r="CE154" s="1"/>
      <c r="CG154">
        <f ca="1">IF(Table1[[#This Row],[Net worth of person]]&gt;$CH$3,Table1[[#This Row],[Age]],0)</f>
        <v>36</v>
      </c>
    </row>
    <row r="155" spans="1:85" x14ac:dyDescent="0.3">
      <c r="A155">
        <f t="shared" ca="1" si="45"/>
        <v>1</v>
      </c>
      <c r="B155" t="str">
        <f t="shared" ca="1" si="46"/>
        <v>Women</v>
      </c>
      <c r="C155">
        <f t="shared" ca="1" si="47"/>
        <v>31</v>
      </c>
      <c r="D155">
        <f t="shared" ca="1" si="48"/>
        <v>2</v>
      </c>
      <c r="E155" t="str">
        <f t="shared" ca="1" si="49"/>
        <v>Construction</v>
      </c>
      <c r="F155">
        <f t="shared" ca="1" si="50"/>
        <v>5</v>
      </c>
      <c r="G155" t="str">
        <f t="shared" ca="1" si="51"/>
        <v>Others</v>
      </c>
      <c r="H155">
        <f t="shared" ca="1" si="52"/>
        <v>3</v>
      </c>
      <c r="I155">
        <f t="shared" ca="1" si="53"/>
        <v>1</v>
      </c>
      <c r="J155">
        <f t="shared" ca="1" si="54"/>
        <v>49106</v>
      </c>
      <c r="K155">
        <f t="shared" ca="1" si="55"/>
        <v>3</v>
      </c>
      <c r="L155" t="str">
        <f t="shared" ca="1" si="56"/>
        <v>Lucknow</v>
      </c>
      <c r="M155">
        <f t="shared" ca="1" si="57"/>
        <v>196424</v>
      </c>
      <c r="N155">
        <f t="shared" ca="1" si="58"/>
        <v>76893.460348255743</v>
      </c>
      <c r="O155">
        <f t="shared" ca="1" si="59"/>
        <v>41962.338308890488</v>
      </c>
      <c r="P155">
        <f t="shared" ca="1" si="60"/>
        <v>8452</v>
      </c>
      <c r="Q155">
        <f t="shared" ca="1" si="61"/>
        <v>44057.439113895402</v>
      </c>
      <c r="R155">
        <f t="shared" ca="1" si="62"/>
        <v>59658.351599341477</v>
      </c>
      <c r="S155">
        <f t="shared" ca="1" si="63"/>
        <v>298044.68990823196</v>
      </c>
      <c r="T155">
        <f t="shared" ca="1" si="64"/>
        <v>129402.89946215114</v>
      </c>
      <c r="U155">
        <f t="shared" ca="1" si="65"/>
        <v>168641.79044608082</v>
      </c>
      <c r="AF155" s="2">
        <f ca="1">IF(Table1[[#This Row],[Gender]]="Women",1,0)</f>
        <v>1</v>
      </c>
      <c r="AG155">
        <f ca="1">IF(Table1[[#This Row],[Gender]]="Men",1,0)</f>
        <v>0</v>
      </c>
      <c r="AI155" s="1"/>
      <c r="AK155" s="2">
        <f ca="1">IF(Table1[[#This Row],[Field of Work]]="IT",1,0)</f>
        <v>0</v>
      </c>
      <c r="AL155">
        <f ca="1">IF(Table1[[#This Row],[Field of Work]]="Agriculture",1,0)</f>
        <v>0</v>
      </c>
      <c r="AM155">
        <f ca="1">IF(Table1[[#This Row],[Field of Work]]="Construction",1,0)</f>
        <v>1</v>
      </c>
      <c r="AN155">
        <f ca="1">IF(Table1[[#This Row],[Field of Work]]="Healthcare",1,0)</f>
        <v>0</v>
      </c>
      <c r="AO155">
        <f ca="1">IF(Table1[[#This Row],[Field of Work]]="General Work",1,0)</f>
        <v>0</v>
      </c>
      <c r="AP155">
        <f ca="1">IF(Table1[[#This Row],[Field of Work]]="Teaching",1,0)</f>
        <v>0</v>
      </c>
      <c r="AV155" s="1"/>
      <c r="AX155" s="2">
        <f ca="1">Table1[[#This Row],[Car Value]]/Table1[[#This Row],[Cars]]</f>
        <v>41962.338308890488</v>
      </c>
      <c r="AY155" s="1"/>
      <c r="AZ155" s="2">
        <f ca="1">IF(Table1[[#This Row],[Value of debts ]]&gt;$BA$3,1,0)</f>
        <v>1</v>
      </c>
      <c r="BA155" s="1"/>
      <c r="BB155" s="1"/>
      <c r="BC155" s="15">
        <f ca="1">Table1[[#This Row],[Mortage Left]]/Table1[[#This Row],[Value of House]]</f>
        <v>0.39146672681676242</v>
      </c>
      <c r="BD155">
        <f t="shared" ca="1" si="66"/>
        <v>0</v>
      </c>
      <c r="BF155" s="1"/>
      <c r="BH155">
        <f ca="1">IF(Table1[[#This Row],[Area]]="Patna",Table1[[#This Row],[Income]],0)</f>
        <v>0</v>
      </c>
      <c r="BI155">
        <f ca="1">IF(Table1[[#This Row],[Area]]="Bangalore",Table1[[#This Row],[Income]],0)</f>
        <v>0</v>
      </c>
      <c r="BJ155">
        <f ca="1">IF(Table1[[#This Row],[Area]]="Lucknow",Table1[[#This Row],[Income]],0)</f>
        <v>49106</v>
      </c>
      <c r="BK155">
        <f ca="1">IF(Table1[[#This Row],[Area]]="Hyderabad",Table1[[#This Row],[Income]],0)</f>
        <v>0</v>
      </c>
      <c r="BL155">
        <f ca="1">IF(Table1[[#This Row],[Area]]="Udaipur",Table1[[#This Row],[Income]],0)</f>
        <v>0</v>
      </c>
      <c r="BM155">
        <f ca="1">IF(Table1[[#This Row],[Area]]="Pune",Table1[[#This Row],[Income]],0)</f>
        <v>0</v>
      </c>
      <c r="BN155">
        <f ca="1">IF(Table1[[#This Row],[Area]]="Kolkata",Table1[[#This Row],[Income]],0)</f>
        <v>0</v>
      </c>
      <c r="BO155">
        <f ca="1">IF(Table1[[#This Row],[Area]]="Ranchi",Table1[[#This Row],[Income]],0)</f>
        <v>0</v>
      </c>
      <c r="BP155">
        <f ca="1">IF(Table1[[#This Row],[Area]]="Dhanbad",Table1[[#This Row],[Income]],0)</f>
        <v>0</v>
      </c>
      <c r="BQ155">
        <f ca="1">IF(Table1[[#This Row],[Area]]="Agra",Table1[[#This Row],[Income]],0)</f>
        <v>0</v>
      </c>
      <c r="BR155">
        <f ca="1">IF(Table1[[#This Row],[Area]]="Mumbai",Table1[[#This Row],[Income]],0)</f>
        <v>0</v>
      </c>
      <c r="BS155">
        <f ca="1">IF(Table1[[#This Row],[Area]]="Srinagar",Table1[[#This Row],[Income]],0)</f>
        <v>0</v>
      </c>
      <c r="BT155">
        <f ca="1">IF(Table1[[#This Row],[Area]]="Delhi",Table1[[#This Row],[Income]],0)</f>
        <v>0</v>
      </c>
      <c r="BU155">
        <f ca="1">IF(Table1[[#This Row],[Area]]="Jaipur",Table1[[#This Row],[Income]],0)</f>
        <v>0</v>
      </c>
      <c r="BW155">
        <f ca="1">IF(Table1[[#This Row],[Field of Work]]="IT",Table1[[#This Row],[Income]],0)</f>
        <v>0</v>
      </c>
      <c r="BX155">
        <f ca="1">IF(Table1[[#This Row],[Field of Work]]="Healthcare",Table1[[#This Row],[Income]],0)</f>
        <v>0</v>
      </c>
      <c r="BY155">
        <f ca="1">IF(Table1[[#This Row],[Field of Work]]="Agriculture",Table1[[#This Row],[Income]],0)</f>
        <v>0</v>
      </c>
      <c r="BZ155">
        <f ca="1">IF(Table1[[#This Row],[Field of Work]]="Teaching",Table1[[#This Row],[Income]],0)</f>
        <v>0</v>
      </c>
      <c r="CA155">
        <f ca="1">IF(Table1[[#This Row],[Field of Work]]="General Work",Table1[[#This Row],[Income]],0)</f>
        <v>0</v>
      </c>
      <c r="CB155">
        <f ca="1">IF(Table1[[#This Row],[Field of Work]]="Construction",Table1[[#This Row],[Income]],0)</f>
        <v>49106</v>
      </c>
      <c r="CD155" s="2">
        <f ca="1">IF(Table1[[#This Row],[Value of debts ]]&gt;Table1[[#This Row],[Income]],1,0)</f>
        <v>1</v>
      </c>
      <c r="CE155" s="1"/>
      <c r="CG155">
        <f ca="1">IF(Table1[[#This Row],[Net worth of person]]&gt;$CH$3,Table1[[#This Row],[Age]],0)</f>
        <v>31</v>
      </c>
    </row>
    <row r="156" spans="1:85" x14ac:dyDescent="0.3">
      <c r="A156">
        <f t="shared" ref="A156:A184" ca="1" si="67">RANDBETWEEN(1,2)</f>
        <v>2</v>
      </c>
      <c r="B156" t="str">
        <f t="shared" ref="B156:B184" ca="1" si="68">IF(A156=1,"Women", "Men")</f>
        <v>Men</v>
      </c>
      <c r="C156">
        <f t="shared" ref="C156:C184" ca="1" si="69">RANDBETWEEN(20,40)</f>
        <v>33</v>
      </c>
      <c r="D156">
        <f t="shared" ref="D156:D184" ca="1" si="70">RANDBETWEEN(1,6)</f>
        <v>3</v>
      </c>
      <c r="E156" t="str">
        <f t="shared" ref="E156:E184" ca="1" si="71">VLOOKUP(D156,$V$4:$W$9,2)</f>
        <v>Healthcare</v>
      </c>
      <c r="F156">
        <f t="shared" ref="F156:F184" ca="1" si="72">RANDBETWEEN(1,5)</f>
        <v>5</v>
      </c>
      <c r="G156" t="str">
        <f t="shared" ref="G156:G184" ca="1" si="73">VLOOKUP(F156,$Y$4:$Z$8,2)</f>
        <v>Others</v>
      </c>
      <c r="H156">
        <f t="shared" ref="H156:H184" ca="1" si="74">RANDBETWEEN(0,4)</f>
        <v>1</v>
      </c>
      <c r="I156">
        <f t="shared" ref="I156:I184" ca="1" si="75">RANDBETWEEN(1,3)</f>
        <v>1</v>
      </c>
      <c r="J156">
        <f t="shared" ref="J156:J184" ca="1" si="76">RANDBETWEEN(25000,90000)</f>
        <v>69150</v>
      </c>
      <c r="K156">
        <f t="shared" ref="K156:K184" ca="1" si="77">RANDBETWEEN(1,14)</f>
        <v>9</v>
      </c>
      <c r="L156" t="str">
        <f t="shared" ref="L156:L184" ca="1" si="78">VLOOKUP(K156,$AB$4:$AC$17,2)</f>
        <v>Pune</v>
      </c>
      <c r="M156">
        <f t="shared" ref="M156:M184" ca="1" si="79">J156*RANDBETWEEN(3,6)</f>
        <v>207450</v>
      </c>
      <c r="N156">
        <f t="shared" ref="N156:N184" ca="1" si="80">RAND()*M156</f>
        <v>126291.80088272777</v>
      </c>
      <c r="O156">
        <f t="shared" ref="O156:O184" ca="1" si="81">I156*RAND()*J156</f>
        <v>41981.7359560513</v>
      </c>
      <c r="P156">
        <f t="shared" ref="P156:P184" ca="1" si="82">RANDBETWEEN(0,O156)</f>
        <v>21052</v>
      </c>
      <c r="Q156">
        <f t="shared" ref="Q156:Q184" ca="1" si="83">RAND()*J156*2</f>
        <v>12451.641386218576</v>
      </c>
      <c r="R156">
        <f t="shared" ref="R156:R184" ca="1" si="84">RAND()*J156*1.5</f>
        <v>19319.794408328256</v>
      </c>
      <c r="S156">
        <f t="shared" ref="S156:S184" ca="1" si="85">M156+O156+R156</f>
        <v>268751.53036437958</v>
      </c>
      <c r="T156">
        <f t="shared" ref="T156:T184" ca="1" si="86">N156+P156+Q156</f>
        <v>159795.44226894635</v>
      </c>
      <c r="U156">
        <f t="shared" ca="1" si="65"/>
        <v>108956.08809543322</v>
      </c>
      <c r="AF156" s="2">
        <f ca="1">IF(Table1[[#This Row],[Gender]]="Women",1,0)</f>
        <v>0</v>
      </c>
      <c r="AG156">
        <f ca="1">IF(Table1[[#This Row],[Gender]]="Men",1,0)</f>
        <v>1</v>
      </c>
      <c r="AI156" s="1"/>
      <c r="AK156" s="2">
        <f ca="1">IF(Table1[[#This Row],[Field of Work]]="IT",1,0)</f>
        <v>0</v>
      </c>
      <c r="AL156">
        <f ca="1">IF(Table1[[#This Row],[Field of Work]]="Agriculture",1,0)</f>
        <v>0</v>
      </c>
      <c r="AM156">
        <f ca="1">IF(Table1[[#This Row],[Field of Work]]="Construction",1,0)</f>
        <v>0</v>
      </c>
      <c r="AN156">
        <f ca="1">IF(Table1[[#This Row],[Field of Work]]="Healthcare",1,0)</f>
        <v>1</v>
      </c>
      <c r="AO156">
        <f ca="1">IF(Table1[[#This Row],[Field of Work]]="General Work",1,0)</f>
        <v>0</v>
      </c>
      <c r="AP156">
        <f ca="1">IF(Table1[[#This Row],[Field of Work]]="Teaching",1,0)</f>
        <v>0</v>
      </c>
      <c r="AV156" s="1"/>
      <c r="AX156" s="2">
        <f ca="1">Table1[[#This Row],[Car Value]]/Table1[[#This Row],[Cars]]</f>
        <v>41981.7359560513</v>
      </c>
      <c r="AY156" s="1"/>
      <c r="AZ156" s="2">
        <f ca="1">IF(Table1[[#This Row],[Value of debts ]]&gt;$BA$3,1,0)</f>
        <v>1</v>
      </c>
      <c r="BA156" s="1"/>
      <c r="BB156" s="1"/>
      <c r="BC156" s="15">
        <f ca="1">Table1[[#This Row],[Mortage Left]]/Table1[[#This Row],[Value of House]]</f>
        <v>0.60878187940577377</v>
      </c>
      <c r="BD156">
        <f t="shared" ca="1" si="66"/>
        <v>0</v>
      </c>
      <c r="BF156" s="1"/>
      <c r="BH156">
        <f ca="1">IF(Table1[[#This Row],[Area]]="Patna",Table1[[#This Row],[Income]],0)</f>
        <v>0</v>
      </c>
      <c r="BI156">
        <f ca="1">IF(Table1[[#This Row],[Area]]="Bangalore",Table1[[#This Row],[Income]],0)</f>
        <v>0</v>
      </c>
      <c r="BJ156">
        <f ca="1">IF(Table1[[#This Row],[Area]]="Lucknow",Table1[[#This Row],[Income]],0)</f>
        <v>0</v>
      </c>
      <c r="BK156">
        <f ca="1">IF(Table1[[#This Row],[Area]]="Hyderabad",Table1[[#This Row],[Income]],0)</f>
        <v>0</v>
      </c>
      <c r="BL156">
        <f ca="1">IF(Table1[[#This Row],[Area]]="Udaipur",Table1[[#This Row],[Income]],0)</f>
        <v>0</v>
      </c>
      <c r="BM156">
        <f ca="1">IF(Table1[[#This Row],[Area]]="Pune",Table1[[#This Row],[Income]],0)</f>
        <v>69150</v>
      </c>
      <c r="BN156">
        <f ca="1">IF(Table1[[#This Row],[Area]]="Kolkata",Table1[[#This Row],[Income]],0)</f>
        <v>0</v>
      </c>
      <c r="BO156">
        <f ca="1">IF(Table1[[#This Row],[Area]]="Ranchi",Table1[[#This Row],[Income]],0)</f>
        <v>0</v>
      </c>
      <c r="BP156">
        <f ca="1">IF(Table1[[#This Row],[Area]]="Dhanbad",Table1[[#This Row],[Income]],0)</f>
        <v>0</v>
      </c>
      <c r="BQ156">
        <f ca="1">IF(Table1[[#This Row],[Area]]="Agra",Table1[[#This Row],[Income]],0)</f>
        <v>0</v>
      </c>
      <c r="BR156">
        <f ca="1">IF(Table1[[#This Row],[Area]]="Mumbai",Table1[[#This Row],[Income]],0)</f>
        <v>0</v>
      </c>
      <c r="BS156">
        <f ca="1">IF(Table1[[#This Row],[Area]]="Srinagar",Table1[[#This Row],[Income]],0)</f>
        <v>0</v>
      </c>
      <c r="BT156">
        <f ca="1">IF(Table1[[#This Row],[Area]]="Delhi",Table1[[#This Row],[Income]],0)</f>
        <v>0</v>
      </c>
      <c r="BU156">
        <f ca="1">IF(Table1[[#This Row],[Area]]="Jaipur",Table1[[#This Row],[Income]],0)</f>
        <v>0</v>
      </c>
      <c r="BW156">
        <f ca="1">IF(Table1[[#This Row],[Field of Work]]="IT",Table1[[#This Row],[Income]],0)</f>
        <v>0</v>
      </c>
      <c r="BX156">
        <f ca="1">IF(Table1[[#This Row],[Field of Work]]="Healthcare",Table1[[#This Row],[Income]],0)</f>
        <v>69150</v>
      </c>
      <c r="BY156">
        <f ca="1">IF(Table1[[#This Row],[Field of Work]]="Agriculture",Table1[[#This Row],[Income]],0)</f>
        <v>0</v>
      </c>
      <c r="BZ156">
        <f ca="1">IF(Table1[[#This Row],[Field of Work]]="Teaching",Table1[[#This Row],[Income]],0)</f>
        <v>0</v>
      </c>
      <c r="CA156">
        <f ca="1">IF(Table1[[#This Row],[Field of Work]]="General Work",Table1[[#This Row],[Income]],0)</f>
        <v>0</v>
      </c>
      <c r="CB156">
        <f ca="1">IF(Table1[[#This Row],[Field of Work]]="Construction",Table1[[#This Row],[Income]],0)</f>
        <v>0</v>
      </c>
      <c r="CD156" s="2">
        <f ca="1">IF(Table1[[#This Row],[Value of debts ]]&gt;Table1[[#This Row],[Income]],1,0)</f>
        <v>1</v>
      </c>
      <c r="CE156" s="1"/>
      <c r="CG156">
        <f ca="1">IF(Table1[[#This Row],[Net worth of person]]&gt;$CH$3,Table1[[#This Row],[Age]],0)</f>
        <v>33</v>
      </c>
    </row>
    <row r="157" spans="1:85" x14ac:dyDescent="0.3">
      <c r="A157">
        <f t="shared" ca="1" si="67"/>
        <v>1</v>
      </c>
      <c r="B157" t="str">
        <f t="shared" ca="1" si="68"/>
        <v>Women</v>
      </c>
      <c r="C157">
        <f t="shared" ca="1" si="69"/>
        <v>22</v>
      </c>
      <c r="D157">
        <f t="shared" ca="1" si="70"/>
        <v>3</v>
      </c>
      <c r="E157" t="str">
        <f t="shared" ca="1" si="71"/>
        <v>Healthcare</v>
      </c>
      <c r="F157">
        <f t="shared" ca="1" si="72"/>
        <v>2</v>
      </c>
      <c r="G157" t="str">
        <f t="shared" ca="1" si="73"/>
        <v>12th</v>
      </c>
      <c r="H157">
        <f t="shared" ca="1" si="74"/>
        <v>1</v>
      </c>
      <c r="I157">
        <f t="shared" ca="1" si="75"/>
        <v>2</v>
      </c>
      <c r="J157">
        <f t="shared" ca="1" si="76"/>
        <v>89986</v>
      </c>
      <c r="K157">
        <f t="shared" ca="1" si="77"/>
        <v>6</v>
      </c>
      <c r="L157" t="str">
        <f t="shared" ca="1" si="78"/>
        <v>Ranchi</v>
      </c>
      <c r="M157">
        <f t="shared" ca="1" si="79"/>
        <v>269958</v>
      </c>
      <c r="N157">
        <f t="shared" ca="1" si="80"/>
        <v>252434.16380740481</v>
      </c>
      <c r="O157">
        <f t="shared" ca="1" si="81"/>
        <v>14829.240860198672</v>
      </c>
      <c r="P157">
        <f t="shared" ca="1" si="82"/>
        <v>695</v>
      </c>
      <c r="Q157">
        <f t="shared" ca="1" si="83"/>
        <v>96304.932170592336</v>
      </c>
      <c r="R157">
        <f t="shared" ca="1" si="84"/>
        <v>35405.971837596764</v>
      </c>
      <c r="S157">
        <f t="shared" ca="1" si="85"/>
        <v>320193.21269779548</v>
      </c>
      <c r="T157">
        <f t="shared" ca="1" si="86"/>
        <v>349434.09597799717</v>
      </c>
      <c r="U157">
        <f t="shared" ref="U157:U184" ca="1" si="87">S157-T157</f>
        <v>-29240.883280201699</v>
      </c>
      <c r="AF157" s="2">
        <f ca="1">IF(Table1[[#This Row],[Gender]]="Women",1,0)</f>
        <v>1</v>
      </c>
      <c r="AG157">
        <f ca="1">IF(Table1[[#This Row],[Gender]]="Men",1,0)</f>
        <v>0</v>
      </c>
      <c r="AI157" s="1"/>
      <c r="AK157" s="2">
        <f ca="1">IF(Table1[[#This Row],[Field of Work]]="IT",1,0)</f>
        <v>0</v>
      </c>
      <c r="AL157">
        <f ca="1">IF(Table1[[#This Row],[Field of Work]]="Agriculture",1,0)</f>
        <v>0</v>
      </c>
      <c r="AM157">
        <f ca="1">IF(Table1[[#This Row],[Field of Work]]="Construction",1,0)</f>
        <v>0</v>
      </c>
      <c r="AN157">
        <f ca="1">IF(Table1[[#This Row],[Field of Work]]="Healthcare",1,0)</f>
        <v>1</v>
      </c>
      <c r="AO157">
        <f ca="1">IF(Table1[[#This Row],[Field of Work]]="General Work",1,0)</f>
        <v>0</v>
      </c>
      <c r="AP157">
        <f ca="1">IF(Table1[[#This Row],[Field of Work]]="Teaching",1,0)</f>
        <v>0</v>
      </c>
      <c r="AV157" s="1"/>
      <c r="AX157" s="2">
        <f ca="1">Table1[[#This Row],[Car Value]]/Table1[[#This Row],[Cars]]</f>
        <v>7414.6204300993359</v>
      </c>
      <c r="AY157" s="1"/>
      <c r="AZ157" s="2">
        <f ca="1">IF(Table1[[#This Row],[Value of debts ]]&gt;$BA$3,1,0)</f>
        <v>1</v>
      </c>
      <c r="BA157" s="1"/>
      <c r="BB157" s="1"/>
      <c r="BC157" s="15">
        <f ca="1">Table1[[#This Row],[Mortage Left]]/Table1[[#This Row],[Value of House]]</f>
        <v>0.93508680538233657</v>
      </c>
      <c r="BD157">
        <f t="shared" ca="1" si="66"/>
        <v>0</v>
      </c>
      <c r="BF157" s="1"/>
      <c r="BH157">
        <f ca="1">IF(Table1[[#This Row],[Area]]="Patna",Table1[[#This Row],[Income]],0)</f>
        <v>0</v>
      </c>
      <c r="BI157">
        <f ca="1">IF(Table1[[#This Row],[Area]]="Bangalore",Table1[[#This Row],[Income]],0)</f>
        <v>0</v>
      </c>
      <c r="BJ157">
        <f ca="1">IF(Table1[[#This Row],[Area]]="Lucknow",Table1[[#This Row],[Income]],0)</f>
        <v>0</v>
      </c>
      <c r="BK157">
        <f ca="1">IF(Table1[[#This Row],[Area]]="Hyderabad",Table1[[#This Row],[Income]],0)</f>
        <v>0</v>
      </c>
      <c r="BL157">
        <f ca="1">IF(Table1[[#This Row],[Area]]="Udaipur",Table1[[#This Row],[Income]],0)</f>
        <v>0</v>
      </c>
      <c r="BM157">
        <f ca="1">IF(Table1[[#This Row],[Area]]="Pune",Table1[[#This Row],[Income]],0)</f>
        <v>0</v>
      </c>
      <c r="BN157">
        <f ca="1">IF(Table1[[#This Row],[Area]]="Kolkata",Table1[[#This Row],[Income]],0)</f>
        <v>0</v>
      </c>
      <c r="BO157">
        <f ca="1">IF(Table1[[#This Row],[Area]]="Ranchi",Table1[[#This Row],[Income]],0)</f>
        <v>89986</v>
      </c>
      <c r="BP157">
        <f ca="1">IF(Table1[[#This Row],[Area]]="Dhanbad",Table1[[#This Row],[Income]],0)</f>
        <v>0</v>
      </c>
      <c r="BQ157">
        <f ca="1">IF(Table1[[#This Row],[Area]]="Agra",Table1[[#This Row],[Income]],0)</f>
        <v>0</v>
      </c>
      <c r="BR157">
        <f ca="1">IF(Table1[[#This Row],[Area]]="Mumbai",Table1[[#This Row],[Income]],0)</f>
        <v>0</v>
      </c>
      <c r="BS157">
        <f ca="1">IF(Table1[[#This Row],[Area]]="Srinagar",Table1[[#This Row],[Income]],0)</f>
        <v>0</v>
      </c>
      <c r="BT157">
        <f ca="1">IF(Table1[[#This Row],[Area]]="Delhi",Table1[[#This Row],[Income]],0)</f>
        <v>0</v>
      </c>
      <c r="BU157">
        <f ca="1">IF(Table1[[#This Row],[Area]]="Jaipur",Table1[[#This Row],[Income]],0)</f>
        <v>0</v>
      </c>
      <c r="BW157">
        <f ca="1">IF(Table1[[#This Row],[Field of Work]]="IT",Table1[[#This Row],[Income]],0)</f>
        <v>0</v>
      </c>
      <c r="BX157">
        <f ca="1">IF(Table1[[#This Row],[Field of Work]]="Healthcare",Table1[[#This Row],[Income]],0)</f>
        <v>89986</v>
      </c>
      <c r="BY157">
        <f ca="1">IF(Table1[[#This Row],[Field of Work]]="Agriculture",Table1[[#This Row],[Income]],0)</f>
        <v>0</v>
      </c>
      <c r="BZ157">
        <f ca="1">IF(Table1[[#This Row],[Field of Work]]="Teaching",Table1[[#This Row],[Income]],0)</f>
        <v>0</v>
      </c>
      <c r="CA157">
        <f ca="1">IF(Table1[[#This Row],[Field of Work]]="General Work",Table1[[#This Row],[Income]],0)</f>
        <v>0</v>
      </c>
      <c r="CB157">
        <f ca="1">IF(Table1[[#This Row],[Field of Work]]="Construction",Table1[[#This Row],[Income]],0)</f>
        <v>0</v>
      </c>
      <c r="CD157" s="2">
        <f ca="1">IF(Table1[[#This Row],[Value of debts ]]&gt;Table1[[#This Row],[Income]],1,0)</f>
        <v>1</v>
      </c>
      <c r="CE157" s="1"/>
      <c r="CG157">
        <f ca="1">IF(Table1[[#This Row],[Net worth of person]]&gt;$CH$3,Table1[[#This Row],[Age]],0)</f>
        <v>0</v>
      </c>
    </row>
    <row r="158" spans="1:85" x14ac:dyDescent="0.3">
      <c r="A158">
        <f t="shared" ca="1" si="67"/>
        <v>2</v>
      </c>
      <c r="B158" t="str">
        <f t="shared" ca="1" si="68"/>
        <v>Men</v>
      </c>
      <c r="C158">
        <f t="shared" ca="1" si="69"/>
        <v>33</v>
      </c>
      <c r="D158">
        <f t="shared" ca="1" si="70"/>
        <v>5</v>
      </c>
      <c r="E158" t="str">
        <f t="shared" ca="1" si="71"/>
        <v>Agriculture</v>
      </c>
      <c r="F158">
        <f t="shared" ca="1" si="72"/>
        <v>5</v>
      </c>
      <c r="G158" t="str">
        <f t="shared" ca="1" si="73"/>
        <v>Others</v>
      </c>
      <c r="H158">
        <f t="shared" ca="1" si="74"/>
        <v>1</v>
      </c>
      <c r="I158">
        <f t="shared" ca="1" si="75"/>
        <v>1</v>
      </c>
      <c r="J158">
        <f t="shared" ca="1" si="76"/>
        <v>65423</v>
      </c>
      <c r="K158">
        <f t="shared" ca="1" si="77"/>
        <v>7</v>
      </c>
      <c r="L158" t="str">
        <f t="shared" ca="1" si="78"/>
        <v>Delhi</v>
      </c>
      <c r="M158">
        <f t="shared" ca="1" si="79"/>
        <v>196269</v>
      </c>
      <c r="N158">
        <f t="shared" ca="1" si="80"/>
        <v>29648.035543650883</v>
      </c>
      <c r="O158">
        <f t="shared" ca="1" si="81"/>
        <v>30832.370637573782</v>
      </c>
      <c r="P158">
        <f t="shared" ca="1" si="82"/>
        <v>16190</v>
      </c>
      <c r="Q158">
        <f t="shared" ca="1" si="83"/>
        <v>82374.302001937365</v>
      </c>
      <c r="R158">
        <f t="shared" ca="1" si="84"/>
        <v>46109.571844009566</v>
      </c>
      <c r="S158">
        <f t="shared" ca="1" si="85"/>
        <v>273210.94248158333</v>
      </c>
      <c r="T158">
        <f t="shared" ca="1" si="86"/>
        <v>128212.33754558825</v>
      </c>
      <c r="U158">
        <f t="shared" ca="1" si="87"/>
        <v>144998.60493599507</v>
      </c>
      <c r="AF158" s="2">
        <f ca="1">IF(Table1[[#This Row],[Gender]]="Women",1,0)</f>
        <v>0</v>
      </c>
      <c r="AG158">
        <f ca="1">IF(Table1[[#This Row],[Gender]]="Men",1,0)</f>
        <v>1</v>
      </c>
      <c r="AI158" s="1"/>
      <c r="AK158" s="2">
        <f ca="1">IF(Table1[[#This Row],[Field of Work]]="IT",1,0)</f>
        <v>0</v>
      </c>
      <c r="AL158">
        <f ca="1">IF(Table1[[#This Row],[Field of Work]]="Agriculture",1,0)</f>
        <v>1</v>
      </c>
      <c r="AM158">
        <f ca="1">IF(Table1[[#This Row],[Field of Work]]="Construction",1,0)</f>
        <v>0</v>
      </c>
      <c r="AN158">
        <f ca="1">IF(Table1[[#This Row],[Field of Work]]="Healthcare",1,0)</f>
        <v>0</v>
      </c>
      <c r="AO158">
        <f ca="1">IF(Table1[[#This Row],[Field of Work]]="General Work",1,0)</f>
        <v>0</v>
      </c>
      <c r="AP158">
        <f ca="1">IF(Table1[[#This Row],[Field of Work]]="Teaching",1,0)</f>
        <v>0</v>
      </c>
      <c r="AV158" s="1"/>
      <c r="AX158" s="2">
        <f ca="1">Table1[[#This Row],[Car Value]]/Table1[[#This Row],[Cars]]</f>
        <v>30832.370637573782</v>
      </c>
      <c r="AY158" s="1"/>
      <c r="AZ158" s="2">
        <f ca="1">IF(Table1[[#This Row],[Value of debts ]]&gt;$BA$3,1,0)</f>
        <v>1</v>
      </c>
      <c r="BA158" s="1"/>
      <c r="BB158" s="1"/>
      <c r="BC158" s="15">
        <f ca="1">Table1[[#This Row],[Mortage Left]]/Table1[[#This Row],[Value of House]]</f>
        <v>0.15105816783929649</v>
      </c>
      <c r="BD158">
        <f t="shared" ca="1" si="66"/>
        <v>1</v>
      </c>
      <c r="BF158" s="1"/>
      <c r="BH158">
        <f ca="1">IF(Table1[[#This Row],[Area]]="Patna",Table1[[#This Row],[Income]],0)</f>
        <v>0</v>
      </c>
      <c r="BI158">
        <f ca="1">IF(Table1[[#This Row],[Area]]="Bangalore",Table1[[#This Row],[Income]],0)</f>
        <v>0</v>
      </c>
      <c r="BJ158">
        <f ca="1">IF(Table1[[#This Row],[Area]]="Lucknow",Table1[[#This Row],[Income]],0)</f>
        <v>0</v>
      </c>
      <c r="BK158">
        <f ca="1">IF(Table1[[#This Row],[Area]]="Hyderabad",Table1[[#This Row],[Income]],0)</f>
        <v>0</v>
      </c>
      <c r="BL158">
        <f ca="1">IF(Table1[[#This Row],[Area]]="Udaipur",Table1[[#This Row],[Income]],0)</f>
        <v>0</v>
      </c>
      <c r="BM158">
        <f ca="1">IF(Table1[[#This Row],[Area]]="Pune",Table1[[#This Row],[Income]],0)</f>
        <v>0</v>
      </c>
      <c r="BN158">
        <f ca="1">IF(Table1[[#This Row],[Area]]="Kolkata",Table1[[#This Row],[Income]],0)</f>
        <v>0</v>
      </c>
      <c r="BO158">
        <f ca="1">IF(Table1[[#This Row],[Area]]="Ranchi",Table1[[#This Row],[Income]],0)</f>
        <v>0</v>
      </c>
      <c r="BP158">
        <f ca="1">IF(Table1[[#This Row],[Area]]="Dhanbad",Table1[[#This Row],[Income]],0)</f>
        <v>0</v>
      </c>
      <c r="BQ158">
        <f ca="1">IF(Table1[[#This Row],[Area]]="Agra",Table1[[#This Row],[Income]],0)</f>
        <v>0</v>
      </c>
      <c r="BR158">
        <f ca="1">IF(Table1[[#This Row],[Area]]="Mumbai",Table1[[#This Row],[Income]],0)</f>
        <v>0</v>
      </c>
      <c r="BS158">
        <f ca="1">IF(Table1[[#This Row],[Area]]="Srinagar",Table1[[#This Row],[Income]],0)</f>
        <v>0</v>
      </c>
      <c r="BT158">
        <f ca="1">IF(Table1[[#This Row],[Area]]="Delhi",Table1[[#This Row],[Income]],0)</f>
        <v>65423</v>
      </c>
      <c r="BU158">
        <f ca="1">IF(Table1[[#This Row],[Area]]="Jaipur",Table1[[#This Row],[Income]],0)</f>
        <v>0</v>
      </c>
      <c r="BW158">
        <f ca="1">IF(Table1[[#This Row],[Field of Work]]="IT",Table1[[#This Row],[Income]],0)</f>
        <v>0</v>
      </c>
      <c r="BX158">
        <f ca="1">IF(Table1[[#This Row],[Field of Work]]="Healthcare",Table1[[#This Row],[Income]],0)</f>
        <v>0</v>
      </c>
      <c r="BY158">
        <f ca="1">IF(Table1[[#This Row],[Field of Work]]="Agriculture",Table1[[#This Row],[Income]],0)</f>
        <v>65423</v>
      </c>
      <c r="BZ158">
        <f ca="1">IF(Table1[[#This Row],[Field of Work]]="Teaching",Table1[[#This Row],[Income]],0)</f>
        <v>0</v>
      </c>
      <c r="CA158">
        <f ca="1">IF(Table1[[#This Row],[Field of Work]]="General Work",Table1[[#This Row],[Income]],0)</f>
        <v>0</v>
      </c>
      <c r="CB158">
        <f ca="1">IF(Table1[[#This Row],[Field of Work]]="Construction",Table1[[#This Row],[Income]],0)</f>
        <v>0</v>
      </c>
      <c r="CD158" s="2">
        <f ca="1">IF(Table1[[#This Row],[Value of debts ]]&gt;Table1[[#This Row],[Income]],1,0)</f>
        <v>1</v>
      </c>
      <c r="CE158" s="1"/>
      <c r="CG158">
        <f ca="1">IF(Table1[[#This Row],[Net worth of person]]&gt;$CH$3,Table1[[#This Row],[Age]],0)</f>
        <v>33</v>
      </c>
    </row>
    <row r="159" spans="1:85" x14ac:dyDescent="0.3">
      <c r="A159">
        <f t="shared" ca="1" si="67"/>
        <v>2</v>
      </c>
      <c r="B159" t="str">
        <f t="shared" ca="1" si="68"/>
        <v>Men</v>
      </c>
      <c r="C159">
        <f t="shared" ca="1" si="69"/>
        <v>33</v>
      </c>
      <c r="D159">
        <f t="shared" ca="1" si="70"/>
        <v>2</v>
      </c>
      <c r="E159" t="str">
        <f t="shared" ca="1" si="71"/>
        <v>Construction</v>
      </c>
      <c r="F159">
        <f t="shared" ca="1" si="72"/>
        <v>5</v>
      </c>
      <c r="G159" t="str">
        <f t="shared" ca="1" si="73"/>
        <v>Others</v>
      </c>
      <c r="H159">
        <f t="shared" ca="1" si="74"/>
        <v>1</v>
      </c>
      <c r="I159">
        <f t="shared" ca="1" si="75"/>
        <v>3</v>
      </c>
      <c r="J159">
        <f t="shared" ca="1" si="76"/>
        <v>85649</v>
      </c>
      <c r="K159">
        <f t="shared" ca="1" si="77"/>
        <v>7</v>
      </c>
      <c r="L159" t="str">
        <f t="shared" ca="1" si="78"/>
        <v>Delhi</v>
      </c>
      <c r="M159">
        <f t="shared" ca="1" si="79"/>
        <v>513894</v>
      </c>
      <c r="N159">
        <f t="shared" ca="1" si="80"/>
        <v>55994.485011953955</v>
      </c>
      <c r="O159">
        <f t="shared" ca="1" si="81"/>
        <v>92563.209301583513</v>
      </c>
      <c r="P159">
        <f t="shared" ca="1" si="82"/>
        <v>63181</v>
      </c>
      <c r="Q159">
        <f t="shared" ca="1" si="83"/>
        <v>159816.35059296491</v>
      </c>
      <c r="R159">
        <f t="shared" ca="1" si="84"/>
        <v>77509.6537069318</v>
      </c>
      <c r="S159">
        <f t="shared" ca="1" si="85"/>
        <v>683966.86300851521</v>
      </c>
      <c r="T159">
        <f t="shared" ca="1" si="86"/>
        <v>278991.83560491889</v>
      </c>
      <c r="U159">
        <f t="shared" ca="1" si="87"/>
        <v>404975.02740359632</v>
      </c>
      <c r="AF159" s="2">
        <f ca="1">IF(Table1[[#This Row],[Gender]]="Women",1,0)</f>
        <v>0</v>
      </c>
      <c r="AG159">
        <f ca="1">IF(Table1[[#This Row],[Gender]]="Men",1,0)</f>
        <v>1</v>
      </c>
      <c r="AI159" s="1"/>
      <c r="AK159" s="2">
        <f ca="1">IF(Table1[[#This Row],[Field of Work]]="IT",1,0)</f>
        <v>0</v>
      </c>
      <c r="AL159">
        <f ca="1">IF(Table1[[#This Row],[Field of Work]]="Agriculture",1,0)</f>
        <v>0</v>
      </c>
      <c r="AM159">
        <f ca="1">IF(Table1[[#This Row],[Field of Work]]="Construction",1,0)</f>
        <v>1</v>
      </c>
      <c r="AN159">
        <f ca="1">IF(Table1[[#This Row],[Field of Work]]="Healthcare",1,0)</f>
        <v>0</v>
      </c>
      <c r="AO159">
        <f ca="1">IF(Table1[[#This Row],[Field of Work]]="General Work",1,0)</f>
        <v>0</v>
      </c>
      <c r="AP159">
        <f ca="1">IF(Table1[[#This Row],[Field of Work]]="Teaching",1,0)</f>
        <v>0</v>
      </c>
      <c r="AV159" s="1"/>
      <c r="AX159" s="2">
        <f ca="1">Table1[[#This Row],[Car Value]]/Table1[[#This Row],[Cars]]</f>
        <v>30854.403100527838</v>
      </c>
      <c r="AY159" s="1"/>
      <c r="AZ159" s="2">
        <f ca="1">IF(Table1[[#This Row],[Value of debts ]]&gt;$BA$3,1,0)</f>
        <v>1</v>
      </c>
      <c r="BA159" s="1"/>
      <c r="BB159" s="1"/>
      <c r="BC159" s="15">
        <f ca="1">Table1[[#This Row],[Mortage Left]]/Table1[[#This Row],[Value of House]]</f>
        <v>0.10896115738256129</v>
      </c>
      <c r="BD159">
        <f t="shared" ca="1" si="66"/>
        <v>1</v>
      </c>
      <c r="BF159" s="1"/>
      <c r="BH159">
        <f ca="1">IF(Table1[[#This Row],[Area]]="Patna",Table1[[#This Row],[Income]],0)</f>
        <v>0</v>
      </c>
      <c r="BI159">
        <f ca="1">IF(Table1[[#This Row],[Area]]="Bangalore",Table1[[#This Row],[Income]],0)</f>
        <v>0</v>
      </c>
      <c r="BJ159">
        <f ca="1">IF(Table1[[#This Row],[Area]]="Lucknow",Table1[[#This Row],[Income]],0)</f>
        <v>0</v>
      </c>
      <c r="BK159">
        <f ca="1">IF(Table1[[#This Row],[Area]]="Hyderabad",Table1[[#This Row],[Income]],0)</f>
        <v>0</v>
      </c>
      <c r="BL159">
        <f ca="1">IF(Table1[[#This Row],[Area]]="Udaipur",Table1[[#This Row],[Income]],0)</f>
        <v>0</v>
      </c>
      <c r="BM159">
        <f ca="1">IF(Table1[[#This Row],[Area]]="Pune",Table1[[#This Row],[Income]],0)</f>
        <v>0</v>
      </c>
      <c r="BN159">
        <f ca="1">IF(Table1[[#This Row],[Area]]="Kolkata",Table1[[#This Row],[Income]],0)</f>
        <v>0</v>
      </c>
      <c r="BO159">
        <f ca="1">IF(Table1[[#This Row],[Area]]="Ranchi",Table1[[#This Row],[Income]],0)</f>
        <v>0</v>
      </c>
      <c r="BP159">
        <f ca="1">IF(Table1[[#This Row],[Area]]="Dhanbad",Table1[[#This Row],[Income]],0)</f>
        <v>0</v>
      </c>
      <c r="BQ159">
        <f ca="1">IF(Table1[[#This Row],[Area]]="Agra",Table1[[#This Row],[Income]],0)</f>
        <v>0</v>
      </c>
      <c r="BR159">
        <f ca="1">IF(Table1[[#This Row],[Area]]="Mumbai",Table1[[#This Row],[Income]],0)</f>
        <v>0</v>
      </c>
      <c r="BS159">
        <f ca="1">IF(Table1[[#This Row],[Area]]="Srinagar",Table1[[#This Row],[Income]],0)</f>
        <v>0</v>
      </c>
      <c r="BT159">
        <f ca="1">IF(Table1[[#This Row],[Area]]="Delhi",Table1[[#This Row],[Income]],0)</f>
        <v>85649</v>
      </c>
      <c r="BU159">
        <f ca="1">IF(Table1[[#This Row],[Area]]="Jaipur",Table1[[#This Row],[Income]],0)</f>
        <v>0</v>
      </c>
      <c r="BW159">
        <f ca="1">IF(Table1[[#This Row],[Field of Work]]="IT",Table1[[#This Row],[Income]],0)</f>
        <v>0</v>
      </c>
      <c r="BX159">
        <f ca="1">IF(Table1[[#This Row],[Field of Work]]="Healthcare",Table1[[#This Row],[Income]],0)</f>
        <v>0</v>
      </c>
      <c r="BY159">
        <f ca="1">IF(Table1[[#This Row],[Field of Work]]="Agriculture",Table1[[#This Row],[Income]],0)</f>
        <v>0</v>
      </c>
      <c r="BZ159">
        <f ca="1">IF(Table1[[#This Row],[Field of Work]]="Teaching",Table1[[#This Row],[Income]],0)</f>
        <v>0</v>
      </c>
      <c r="CA159">
        <f ca="1">IF(Table1[[#This Row],[Field of Work]]="General Work",Table1[[#This Row],[Income]],0)</f>
        <v>0</v>
      </c>
      <c r="CB159">
        <f ca="1">IF(Table1[[#This Row],[Field of Work]]="Construction",Table1[[#This Row],[Income]],0)</f>
        <v>85649</v>
      </c>
      <c r="CD159" s="2">
        <f ca="1">IF(Table1[[#This Row],[Value of debts ]]&gt;Table1[[#This Row],[Income]],1,0)</f>
        <v>1</v>
      </c>
      <c r="CE159" s="1"/>
      <c r="CG159">
        <f ca="1">IF(Table1[[#This Row],[Net worth of person]]&gt;$CH$3,Table1[[#This Row],[Age]],0)</f>
        <v>33</v>
      </c>
    </row>
    <row r="160" spans="1:85" x14ac:dyDescent="0.3">
      <c r="A160">
        <f t="shared" ca="1" si="67"/>
        <v>1</v>
      </c>
      <c r="B160" t="str">
        <f t="shared" ca="1" si="68"/>
        <v>Women</v>
      </c>
      <c r="C160">
        <f t="shared" ca="1" si="69"/>
        <v>33</v>
      </c>
      <c r="D160">
        <f t="shared" ca="1" si="70"/>
        <v>2</v>
      </c>
      <c r="E160" t="str">
        <f t="shared" ca="1" si="71"/>
        <v>Construction</v>
      </c>
      <c r="F160">
        <f t="shared" ca="1" si="72"/>
        <v>3</v>
      </c>
      <c r="G160" t="str">
        <f t="shared" ca="1" si="73"/>
        <v>Bachelors</v>
      </c>
      <c r="H160">
        <f t="shared" ca="1" si="74"/>
        <v>1</v>
      </c>
      <c r="I160">
        <f t="shared" ca="1" si="75"/>
        <v>3</v>
      </c>
      <c r="J160">
        <f t="shared" ca="1" si="76"/>
        <v>34580</v>
      </c>
      <c r="K160">
        <f t="shared" ca="1" si="77"/>
        <v>6</v>
      </c>
      <c r="L160" t="str">
        <f t="shared" ca="1" si="78"/>
        <v>Ranchi</v>
      </c>
      <c r="M160">
        <f t="shared" ca="1" si="79"/>
        <v>207480</v>
      </c>
      <c r="N160">
        <f t="shared" ca="1" si="80"/>
        <v>143164.66451085536</v>
      </c>
      <c r="O160">
        <f t="shared" ca="1" si="81"/>
        <v>93951.718401861173</v>
      </c>
      <c r="P160">
        <f t="shared" ca="1" si="82"/>
        <v>59948</v>
      </c>
      <c r="Q160">
        <f t="shared" ca="1" si="83"/>
        <v>12958.79788741421</v>
      </c>
      <c r="R160">
        <f t="shared" ca="1" si="84"/>
        <v>1548.460359173087</v>
      </c>
      <c r="S160">
        <f t="shared" ca="1" si="85"/>
        <v>302980.17876103421</v>
      </c>
      <c r="T160">
        <f t="shared" ca="1" si="86"/>
        <v>216071.46239826956</v>
      </c>
      <c r="U160">
        <f t="shared" ca="1" si="87"/>
        <v>86908.716362764651</v>
      </c>
      <c r="AF160" s="2">
        <f ca="1">IF(Table1[[#This Row],[Gender]]="Women",1,0)</f>
        <v>1</v>
      </c>
      <c r="AG160">
        <f ca="1">IF(Table1[[#This Row],[Gender]]="Men",1,0)</f>
        <v>0</v>
      </c>
      <c r="AI160" s="1"/>
      <c r="AK160" s="2">
        <f ca="1">IF(Table1[[#This Row],[Field of Work]]="IT",1,0)</f>
        <v>0</v>
      </c>
      <c r="AL160">
        <f ca="1">IF(Table1[[#This Row],[Field of Work]]="Agriculture",1,0)</f>
        <v>0</v>
      </c>
      <c r="AM160">
        <f ca="1">IF(Table1[[#This Row],[Field of Work]]="Construction",1,0)</f>
        <v>1</v>
      </c>
      <c r="AN160">
        <f ca="1">IF(Table1[[#This Row],[Field of Work]]="Healthcare",1,0)</f>
        <v>0</v>
      </c>
      <c r="AO160">
        <f ca="1">IF(Table1[[#This Row],[Field of Work]]="General Work",1,0)</f>
        <v>0</v>
      </c>
      <c r="AP160">
        <f ca="1">IF(Table1[[#This Row],[Field of Work]]="Teaching",1,0)</f>
        <v>0</v>
      </c>
      <c r="AV160" s="1"/>
      <c r="AX160" s="2">
        <f ca="1">Table1[[#This Row],[Car Value]]/Table1[[#This Row],[Cars]]</f>
        <v>31317.239467287058</v>
      </c>
      <c r="AY160" s="1"/>
      <c r="AZ160" s="2">
        <f ca="1">IF(Table1[[#This Row],[Value of debts ]]&gt;$BA$3,1,0)</f>
        <v>1</v>
      </c>
      <c r="BA160" s="1"/>
      <c r="BB160" s="1"/>
      <c r="BC160" s="15">
        <f ca="1">Table1[[#This Row],[Mortage Left]]/Table1[[#This Row],[Value of House]]</f>
        <v>0.69001669804730748</v>
      </c>
      <c r="BD160">
        <f t="shared" ca="1" si="66"/>
        <v>0</v>
      </c>
      <c r="BF160" s="1"/>
      <c r="BH160">
        <f ca="1">IF(Table1[[#This Row],[Area]]="Patna",Table1[[#This Row],[Income]],0)</f>
        <v>0</v>
      </c>
      <c r="BI160">
        <f ca="1">IF(Table1[[#This Row],[Area]]="Bangalore",Table1[[#This Row],[Income]],0)</f>
        <v>0</v>
      </c>
      <c r="BJ160">
        <f ca="1">IF(Table1[[#This Row],[Area]]="Lucknow",Table1[[#This Row],[Income]],0)</f>
        <v>0</v>
      </c>
      <c r="BK160">
        <f ca="1">IF(Table1[[#This Row],[Area]]="Hyderabad",Table1[[#This Row],[Income]],0)</f>
        <v>0</v>
      </c>
      <c r="BL160">
        <f ca="1">IF(Table1[[#This Row],[Area]]="Udaipur",Table1[[#This Row],[Income]],0)</f>
        <v>0</v>
      </c>
      <c r="BM160">
        <f ca="1">IF(Table1[[#This Row],[Area]]="Pune",Table1[[#This Row],[Income]],0)</f>
        <v>0</v>
      </c>
      <c r="BN160">
        <f ca="1">IF(Table1[[#This Row],[Area]]="Kolkata",Table1[[#This Row],[Income]],0)</f>
        <v>0</v>
      </c>
      <c r="BO160">
        <f ca="1">IF(Table1[[#This Row],[Area]]="Ranchi",Table1[[#This Row],[Income]],0)</f>
        <v>34580</v>
      </c>
      <c r="BP160">
        <f ca="1">IF(Table1[[#This Row],[Area]]="Dhanbad",Table1[[#This Row],[Income]],0)</f>
        <v>0</v>
      </c>
      <c r="BQ160">
        <f ca="1">IF(Table1[[#This Row],[Area]]="Agra",Table1[[#This Row],[Income]],0)</f>
        <v>0</v>
      </c>
      <c r="BR160">
        <f ca="1">IF(Table1[[#This Row],[Area]]="Mumbai",Table1[[#This Row],[Income]],0)</f>
        <v>0</v>
      </c>
      <c r="BS160">
        <f ca="1">IF(Table1[[#This Row],[Area]]="Srinagar",Table1[[#This Row],[Income]],0)</f>
        <v>0</v>
      </c>
      <c r="BT160">
        <f ca="1">IF(Table1[[#This Row],[Area]]="Delhi",Table1[[#This Row],[Income]],0)</f>
        <v>0</v>
      </c>
      <c r="BU160">
        <f ca="1">IF(Table1[[#This Row],[Area]]="Jaipur",Table1[[#This Row],[Income]],0)</f>
        <v>0</v>
      </c>
      <c r="BW160">
        <f ca="1">IF(Table1[[#This Row],[Field of Work]]="IT",Table1[[#This Row],[Income]],0)</f>
        <v>0</v>
      </c>
      <c r="BX160">
        <f ca="1">IF(Table1[[#This Row],[Field of Work]]="Healthcare",Table1[[#This Row],[Income]],0)</f>
        <v>0</v>
      </c>
      <c r="BY160">
        <f ca="1">IF(Table1[[#This Row],[Field of Work]]="Agriculture",Table1[[#This Row],[Income]],0)</f>
        <v>0</v>
      </c>
      <c r="BZ160">
        <f ca="1">IF(Table1[[#This Row],[Field of Work]]="Teaching",Table1[[#This Row],[Income]],0)</f>
        <v>0</v>
      </c>
      <c r="CA160">
        <f ca="1">IF(Table1[[#This Row],[Field of Work]]="General Work",Table1[[#This Row],[Income]],0)</f>
        <v>0</v>
      </c>
      <c r="CB160">
        <f ca="1">IF(Table1[[#This Row],[Field of Work]]="Construction",Table1[[#This Row],[Income]],0)</f>
        <v>34580</v>
      </c>
      <c r="CD160" s="2">
        <f ca="1">IF(Table1[[#This Row],[Value of debts ]]&gt;Table1[[#This Row],[Income]],1,0)</f>
        <v>1</v>
      </c>
      <c r="CE160" s="1"/>
      <c r="CG160">
        <f ca="1">IF(Table1[[#This Row],[Net worth of person]]&gt;$CH$3,Table1[[#This Row],[Age]],0)</f>
        <v>33</v>
      </c>
    </row>
    <row r="161" spans="1:85" x14ac:dyDescent="0.3">
      <c r="A161">
        <f t="shared" ca="1" si="67"/>
        <v>1</v>
      </c>
      <c r="B161" t="str">
        <f t="shared" ca="1" si="68"/>
        <v>Women</v>
      </c>
      <c r="C161">
        <f t="shared" ca="1" si="69"/>
        <v>32</v>
      </c>
      <c r="D161">
        <f t="shared" ca="1" si="70"/>
        <v>6</v>
      </c>
      <c r="E161" t="str">
        <f t="shared" ca="1" si="71"/>
        <v>General Work</v>
      </c>
      <c r="F161">
        <f t="shared" ca="1" si="72"/>
        <v>3</v>
      </c>
      <c r="G161" t="str">
        <f t="shared" ca="1" si="73"/>
        <v>Bachelors</v>
      </c>
      <c r="H161">
        <f t="shared" ca="1" si="74"/>
        <v>2</v>
      </c>
      <c r="I161">
        <f t="shared" ca="1" si="75"/>
        <v>2</v>
      </c>
      <c r="J161">
        <f t="shared" ca="1" si="76"/>
        <v>51219</v>
      </c>
      <c r="K161">
        <f t="shared" ca="1" si="77"/>
        <v>8</v>
      </c>
      <c r="L161" t="str">
        <f t="shared" ca="1" si="78"/>
        <v>Agra</v>
      </c>
      <c r="M161">
        <f t="shared" ca="1" si="79"/>
        <v>204876</v>
      </c>
      <c r="N161">
        <f t="shared" ca="1" si="80"/>
        <v>6321.385753086799</v>
      </c>
      <c r="O161">
        <f t="shared" ca="1" si="81"/>
        <v>70944.578394421929</v>
      </c>
      <c r="P161">
        <f t="shared" ca="1" si="82"/>
        <v>14635</v>
      </c>
      <c r="Q161">
        <f t="shared" ca="1" si="83"/>
        <v>31721.959445222419</v>
      </c>
      <c r="R161">
        <f t="shared" ca="1" si="84"/>
        <v>7099.0397006833718</v>
      </c>
      <c r="S161">
        <f t="shared" ca="1" si="85"/>
        <v>282919.61809510534</v>
      </c>
      <c r="T161">
        <f t="shared" ca="1" si="86"/>
        <v>52678.345198309216</v>
      </c>
      <c r="U161">
        <f t="shared" ca="1" si="87"/>
        <v>230241.27289679612</v>
      </c>
      <c r="AF161" s="2">
        <f ca="1">IF(Table1[[#This Row],[Gender]]="Women",1,0)</f>
        <v>1</v>
      </c>
      <c r="AG161">
        <f ca="1">IF(Table1[[#This Row],[Gender]]="Men",1,0)</f>
        <v>0</v>
      </c>
      <c r="AI161" s="1"/>
      <c r="AK161" s="2">
        <f ca="1">IF(Table1[[#This Row],[Field of Work]]="IT",1,0)</f>
        <v>0</v>
      </c>
      <c r="AL161">
        <f ca="1">IF(Table1[[#This Row],[Field of Work]]="Agriculture",1,0)</f>
        <v>0</v>
      </c>
      <c r="AM161">
        <f ca="1">IF(Table1[[#This Row],[Field of Work]]="Construction",1,0)</f>
        <v>0</v>
      </c>
      <c r="AN161">
        <f ca="1">IF(Table1[[#This Row],[Field of Work]]="Healthcare",1,0)</f>
        <v>0</v>
      </c>
      <c r="AO161">
        <f ca="1">IF(Table1[[#This Row],[Field of Work]]="General Work",1,0)</f>
        <v>1</v>
      </c>
      <c r="AP161">
        <f ca="1">IF(Table1[[#This Row],[Field of Work]]="Teaching",1,0)</f>
        <v>0</v>
      </c>
      <c r="AV161" s="1"/>
      <c r="AX161" s="2">
        <f ca="1">Table1[[#This Row],[Car Value]]/Table1[[#This Row],[Cars]]</f>
        <v>35472.289197210965</v>
      </c>
      <c r="AY161" s="1"/>
      <c r="AZ161" s="2">
        <f ca="1">IF(Table1[[#This Row],[Value of debts ]]&gt;$BA$3,1,0)</f>
        <v>1</v>
      </c>
      <c r="BA161" s="1"/>
      <c r="BB161" s="1"/>
      <c r="BC161" s="15">
        <f ca="1">Table1[[#This Row],[Mortage Left]]/Table1[[#This Row],[Value of House]]</f>
        <v>3.0854691389361366E-2</v>
      </c>
      <c r="BD161">
        <f t="shared" ca="1" si="66"/>
        <v>1</v>
      </c>
      <c r="BF161" s="1"/>
      <c r="BH161">
        <f ca="1">IF(Table1[[#This Row],[Area]]="Patna",Table1[[#This Row],[Income]],0)</f>
        <v>0</v>
      </c>
      <c r="BI161">
        <f ca="1">IF(Table1[[#This Row],[Area]]="Bangalore",Table1[[#This Row],[Income]],0)</f>
        <v>0</v>
      </c>
      <c r="BJ161">
        <f ca="1">IF(Table1[[#This Row],[Area]]="Lucknow",Table1[[#This Row],[Income]],0)</f>
        <v>0</v>
      </c>
      <c r="BK161">
        <f ca="1">IF(Table1[[#This Row],[Area]]="Hyderabad",Table1[[#This Row],[Income]],0)</f>
        <v>0</v>
      </c>
      <c r="BL161">
        <f ca="1">IF(Table1[[#This Row],[Area]]="Udaipur",Table1[[#This Row],[Income]],0)</f>
        <v>0</v>
      </c>
      <c r="BM161">
        <f ca="1">IF(Table1[[#This Row],[Area]]="Pune",Table1[[#This Row],[Income]],0)</f>
        <v>0</v>
      </c>
      <c r="BN161">
        <f ca="1">IF(Table1[[#This Row],[Area]]="Kolkata",Table1[[#This Row],[Income]],0)</f>
        <v>0</v>
      </c>
      <c r="BO161">
        <f ca="1">IF(Table1[[#This Row],[Area]]="Ranchi",Table1[[#This Row],[Income]],0)</f>
        <v>0</v>
      </c>
      <c r="BP161">
        <f ca="1">IF(Table1[[#This Row],[Area]]="Dhanbad",Table1[[#This Row],[Income]],0)</f>
        <v>0</v>
      </c>
      <c r="BQ161">
        <f ca="1">IF(Table1[[#This Row],[Area]]="Agra",Table1[[#This Row],[Income]],0)</f>
        <v>51219</v>
      </c>
      <c r="BR161">
        <f ca="1">IF(Table1[[#This Row],[Area]]="Mumbai",Table1[[#This Row],[Income]],0)</f>
        <v>0</v>
      </c>
      <c r="BS161">
        <f ca="1">IF(Table1[[#This Row],[Area]]="Srinagar",Table1[[#This Row],[Income]],0)</f>
        <v>0</v>
      </c>
      <c r="BT161">
        <f ca="1">IF(Table1[[#This Row],[Area]]="Delhi",Table1[[#This Row],[Income]],0)</f>
        <v>0</v>
      </c>
      <c r="BU161">
        <f ca="1">IF(Table1[[#This Row],[Area]]="Jaipur",Table1[[#This Row],[Income]],0)</f>
        <v>0</v>
      </c>
      <c r="BW161">
        <f ca="1">IF(Table1[[#This Row],[Field of Work]]="IT",Table1[[#This Row],[Income]],0)</f>
        <v>0</v>
      </c>
      <c r="BX161">
        <f ca="1">IF(Table1[[#This Row],[Field of Work]]="Healthcare",Table1[[#This Row],[Income]],0)</f>
        <v>0</v>
      </c>
      <c r="BY161">
        <f ca="1">IF(Table1[[#This Row],[Field of Work]]="Agriculture",Table1[[#This Row],[Income]],0)</f>
        <v>0</v>
      </c>
      <c r="BZ161">
        <f ca="1">IF(Table1[[#This Row],[Field of Work]]="Teaching",Table1[[#This Row],[Income]],0)</f>
        <v>0</v>
      </c>
      <c r="CA161">
        <f ca="1">IF(Table1[[#This Row],[Field of Work]]="General Work",Table1[[#This Row],[Income]],0)</f>
        <v>51219</v>
      </c>
      <c r="CB161">
        <f ca="1">IF(Table1[[#This Row],[Field of Work]]="Construction",Table1[[#This Row],[Income]],0)</f>
        <v>0</v>
      </c>
      <c r="CD161" s="2">
        <f ca="1">IF(Table1[[#This Row],[Value of debts ]]&gt;Table1[[#This Row],[Income]],1,0)</f>
        <v>1</v>
      </c>
      <c r="CE161" s="1"/>
      <c r="CG161">
        <f ca="1">IF(Table1[[#This Row],[Net worth of person]]&gt;$CH$3,Table1[[#This Row],[Age]],0)</f>
        <v>32</v>
      </c>
    </row>
    <row r="162" spans="1:85" x14ac:dyDescent="0.3">
      <c r="A162">
        <f t="shared" ca="1" si="67"/>
        <v>2</v>
      </c>
      <c r="B162" t="str">
        <f t="shared" ca="1" si="68"/>
        <v>Men</v>
      </c>
      <c r="C162">
        <f t="shared" ca="1" si="69"/>
        <v>21</v>
      </c>
      <c r="D162">
        <f t="shared" ca="1" si="70"/>
        <v>3</v>
      </c>
      <c r="E162" t="str">
        <f t="shared" ca="1" si="71"/>
        <v>Healthcare</v>
      </c>
      <c r="F162">
        <f t="shared" ca="1" si="72"/>
        <v>4</v>
      </c>
      <c r="G162" t="str">
        <f t="shared" ca="1" si="73"/>
        <v>Masters</v>
      </c>
      <c r="H162">
        <f t="shared" ca="1" si="74"/>
        <v>1</v>
      </c>
      <c r="I162">
        <f t="shared" ca="1" si="75"/>
        <v>3</v>
      </c>
      <c r="J162">
        <f t="shared" ca="1" si="76"/>
        <v>61021</v>
      </c>
      <c r="K162">
        <f t="shared" ca="1" si="77"/>
        <v>3</v>
      </c>
      <c r="L162" t="str">
        <f t="shared" ca="1" si="78"/>
        <v>Lucknow</v>
      </c>
      <c r="M162">
        <f t="shared" ca="1" si="79"/>
        <v>305105</v>
      </c>
      <c r="N162">
        <f t="shared" ca="1" si="80"/>
        <v>229540.05931828887</v>
      </c>
      <c r="O162">
        <f t="shared" ca="1" si="81"/>
        <v>48935.849716235636</v>
      </c>
      <c r="P162">
        <f t="shared" ca="1" si="82"/>
        <v>46651</v>
      </c>
      <c r="Q162">
        <f t="shared" ca="1" si="83"/>
        <v>99912.270399101864</v>
      </c>
      <c r="R162">
        <f t="shared" ca="1" si="84"/>
        <v>60531.082832403743</v>
      </c>
      <c r="S162">
        <f t="shared" ca="1" si="85"/>
        <v>414571.93254863936</v>
      </c>
      <c r="T162">
        <f t="shared" ca="1" si="86"/>
        <v>376103.3297173907</v>
      </c>
      <c r="U162">
        <f t="shared" ca="1" si="87"/>
        <v>38468.60283124866</v>
      </c>
      <c r="AF162" s="2">
        <f ca="1">IF(Table1[[#This Row],[Gender]]="Women",1,0)</f>
        <v>0</v>
      </c>
      <c r="AG162">
        <f ca="1">IF(Table1[[#This Row],[Gender]]="Men",1,0)</f>
        <v>1</v>
      </c>
      <c r="AI162" s="1"/>
      <c r="AK162" s="2">
        <f ca="1">IF(Table1[[#This Row],[Field of Work]]="IT",1,0)</f>
        <v>0</v>
      </c>
      <c r="AL162">
        <f ca="1">IF(Table1[[#This Row],[Field of Work]]="Agriculture",1,0)</f>
        <v>0</v>
      </c>
      <c r="AM162">
        <f ca="1">IF(Table1[[#This Row],[Field of Work]]="Construction",1,0)</f>
        <v>0</v>
      </c>
      <c r="AN162">
        <f ca="1">IF(Table1[[#This Row],[Field of Work]]="Healthcare",1,0)</f>
        <v>1</v>
      </c>
      <c r="AO162">
        <f ca="1">IF(Table1[[#This Row],[Field of Work]]="General Work",1,0)</f>
        <v>0</v>
      </c>
      <c r="AP162">
        <f ca="1">IF(Table1[[#This Row],[Field of Work]]="Teaching",1,0)</f>
        <v>0</v>
      </c>
      <c r="AV162" s="1"/>
      <c r="AX162" s="2">
        <f ca="1">Table1[[#This Row],[Car Value]]/Table1[[#This Row],[Cars]]</f>
        <v>16311.949905411879</v>
      </c>
      <c r="AY162" s="1"/>
      <c r="AZ162" s="2">
        <f ca="1">IF(Table1[[#This Row],[Value of debts ]]&gt;$BA$3,1,0)</f>
        <v>1</v>
      </c>
      <c r="BA162" s="1"/>
      <c r="BB162" s="1"/>
      <c r="BC162" s="15">
        <f ca="1">Table1[[#This Row],[Mortage Left]]/Table1[[#This Row],[Value of House]]</f>
        <v>0.75233135910027327</v>
      </c>
      <c r="BD162">
        <f t="shared" ca="1" si="66"/>
        <v>0</v>
      </c>
      <c r="BF162" s="1"/>
      <c r="BH162">
        <f ca="1">IF(Table1[[#This Row],[Area]]="Patna",Table1[[#This Row],[Income]],0)</f>
        <v>0</v>
      </c>
      <c r="BI162">
        <f ca="1">IF(Table1[[#This Row],[Area]]="Bangalore",Table1[[#This Row],[Income]],0)</f>
        <v>0</v>
      </c>
      <c r="BJ162">
        <f ca="1">IF(Table1[[#This Row],[Area]]="Lucknow",Table1[[#This Row],[Income]],0)</f>
        <v>61021</v>
      </c>
      <c r="BK162">
        <f ca="1">IF(Table1[[#This Row],[Area]]="Hyderabad",Table1[[#This Row],[Income]],0)</f>
        <v>0</v>
      </c>
      <c r="BL162">
        <f ca="1">IF(Table1[[#This Row],[Area]]="Udaipur",Table1[[#This Row],[Income]],0)</f>
        <v>0</v>
      </c>
      <c r="BM162">
        <f ca="1">IF(Table1[[#This Row],[Area]]="Pune",Table1[[#This Row],[Income]],0)</f>
        <v>0</v>
      </c>
      <c r="BN162">
        <f ca="1">IF(Table1[[#This Row],[Area]]="Kolkata",Table1[[#This Row],[Income]],0)</f>
        <v>0</v>
      </c>
      <c r="BO162">
        <f ca="1">IF(Table1[[#This Row],[Area]]="Ranchi",Table1[[#This Row],[Income]],0)</f>
        <v>0</v>
      </c>
      <c r="BP162">
        <f ca="1">IF(Table1[[#This Row],[Area]]="Dhanbad",Table1[[#This Row],[Income]],0)</f>
        <v>0</v>
      </c>
      <c r="BQ162">
        <f ca="1">IF(Table1[[#This Row],[Area]]="Agra",Table1[[#This Row],[Income]],0)</f>
        <v>0</v>
      </c>
      <c r="BR162">
        <f ca="1">IF(Table1[[#This Row],[Area]]="Mumbai",Table1[[#This Row],[Income]],0)</f>
        <v>0</v>
      </c>
      <c r="BS162">
        <f ca="1">IF(Table1[[#This Row],[Area]]="Srinagar",Table1[[#This Row],[Income]],0)</f>
        <v>0</v>
      </c>
      <c r="BT162">
        <f ca="1">IF(Table1[[#This Row],[Area]]="Delhi",Table1[[#This Row],[Income]],0)</f>
        <v>0</v>
      </c>
      <c r="BU162">
        <f ca="1">IF(Table1[[#This Row],[Area]]="Jaipur",Table1[[#This Row],[Income]],0)</f>
        <v>0</v>
      </c>
      <c r="BW162">
        <f ca="1">IF(Table1[[#This Row],[Field of Work]]="IT",Table1[[#This Row],[Income]],0)</f>
        <v>0</v>
      </c>
      <c r="BX162">
        <f ca="1">IF(Table1[[#This Row],[Field of Work]]="Healthcare",Table1[[#This Row],[Income]],0)</f>
        <v>61021</v>
      </c>
      <c r="BY162">
        <f ca="1">IF(Table1[[#This Row],[Field of Work]]="Agriculture",Table1[[#This Row],[Income]],0)</f>
        <v>0</v>
      </c>
      <c r="BZ162">
        <f ca="1">IF(Table1[[#This Row],[Field of Work]]="Teaching",Table1[[#This Row],[Income]],0)</f>
        <v>0</v>
      </c>
      <c r="CA162">
        <f ca="1">IF(Table1[[#This Row],[Field of Work]]="General Work",Table1[[#This Row],[Income]],0)</f>
        <v>0</v>
      </c>
      <c r="CB162">
        <f ca="1">IF(Table1[[#This Row],[Field of Work]]="Construction",Table1[[#This Row],[Income]],0)</f>
        <v>0</v>
      </c>
      <c r="CD162" s="2">
        <f ca="1">IF(Table1[[#This Row],[Value of debts ]]&gt;Table1[[#This Row],[Income]],1,0)</f>
        <v>1</v>
      </c>
      <c r="CE162" s="1"/>
      <c r="CG162">
        <f ca="1">IF(Table1[[#This Row],[Net worth of person]]&gt;$CH$3,Table1[[#This Row],[Age]],0)</f>
        <v>0</v>
      </c>
    </row>
    <row r="163" spans="1:85" x14ac:dyDescent="0.3">
      <c r="A163">
        <f t="shared" ca="1" si="67"/>
        <v>2</v>
      </c>
      <c r="B163" t="str">
        <f t="shared" ca="1" si="68"/>
        <v>Men</v>
      </c>
      <c r="C163">
        <f t="shared" ca="1" si="69"/>
        <v>33</v>
      </c>
      <c r="D163">
        <f t="shared" ca="1" si="70"/>
        <v>4</v>
      </c>
      <c r="E163" t="str">
        <f t="shared" ca="1" si="71"/>
        <v>Teaching</v>
      </c>
      <c r="F163">
        <f t="shared" ca="1" si="72"/>
        <v>5</v>
      </c>
      <c r="G163" t="str">
        <f t="shared" ca="1" si="73"/>
        <v>Others</v>
      </c>
      <c r="H163">
        <f t="shared" ca="1" si="74"/>
        <v>1</v>
      </c>
      <c r="I163">
        <f t="shared" ca="1" si="75"/>
        <v>2</v>
      </c>
      <c r="J163">
        <f t="shared" ca="1" si="76"/>
        <v>77837</v>
      </c>
      <c r="K163">
        <f t="shared" ca="1" si="77"/>
        <v>9</v>
      </c>
      <c r="L163" t="str">
        <f t="shared" ca="1" si="78"/>
        <v>Pune</v>
      </c>
      <c r="M163">
        <f t="shared" ca="1" si="79"/>
        <v>389185</v>
      </c>
      <c r="N163">
        <f t="shared" ca="1" si="80"/>
        <v>280535.24291471555</v>
      </c>
      <c r="O163">
        <f t="shared" ca="1" si="81"/>
        <v>65517.204976086097</v>
      </c>
      <c r="P163">
        <f t="shared" ca="1" si="82"/>
        <v>43512</v>
      </c>
      <c r="Q163">
        <f t="shared" ca="1" si="83"/>
        <v>144828.20566465569</v>
      </c>
      <c r="R163">
        <f t="shared" ca="1" si="84"/>
        <v>29866.239123551077</v>
      </c>
      <c r="S163">
        <f t="shared" ca="1" si="85"/>
        <v>484568.44409963716</v>
      </c>
      <c r="T163">
        <f t="shared" ca="1" si="86"/>
        <v>468875.44857937121</v>
      </c>
      <c r="U163">
        <f t="shared" ca="1" si="87"/>
        <v>15692.995520265948</v>
      </c>
      <c r="AF163" s="2">
        <f ca="1">IF(Table1[[#This Row],[Gender]]="Women",1,0)</f>
        <v>0</v>
      </c>
      <c r="AG163">
        <f ca="1">IF(Table1[[#This Row],[Gender]]="Men",1,0)</f>
        <v>1</v>
      </c>
      <c r="AI163" s="1"/>
      <c r="AK163" s="2">
        <f ca="1">IF(Table1[[#This Row],[Field of Work]]="IT",1,0)</f>
        <v>0</v>
      </c>
      <c r="AL163">
        <f ca="1">IF(Table1[[#This Row],[Field of Work]]="Agriculture",1,0)</f>
        <v>0</v>
      </c>
      <c r="AM163">
        <f ca="1">IF(Table1[[#This Row],[Field of Work]]="Construction",1,0)</f>
        <v>0</v>
      </c>
      <c r="AN163">
        <f ca="1">IF(Table1[[#This Row],[Field of Work]]="Healthcare",1,0)</f>
        <v>0</v>
      </c>
      <c r="AO163">
        <f ca="1">IF(Table1[[#This Row],[Field of Work]]="General Work",1,0)</f>
        <v>0</v>
      </c>
      <c r="AP163">
        <f ca="1">IF(Table1[[#This Row],[Field of Work]]="Teaching",1,0)</f>
        <v>1</v>
      </c>
      <c r="AV163" s="1"/>
      <c r="AX163" s="2">
        <f ca="1">Table1[[#This Row],[Car Value]]/Table1[[#This Row],[Cars]]</f>
        <v>32758.602488043049</v>
      </c>
      <c r="AY163" s="1"/>
      <c r="AZ163" s="2">
        <f ca="1">IF(Table1[[#This Row],[Value of debts ]]&gt;$BA$3,1,0)</f>
        <v>1</v>
      </c>
      <c r="BA163" s="1"/>
      <c r="BB163" s="1"/>
      <c r="BC163" s="15">
        <f ca="1">Table1[[#This Row],[Mortage Left]]/Table1[[#This Row],[Value of House]]</f>
        <v>0.72082748028499444</v>
      </c>
      <c r="BD163">
        <f t="shared" ca="1" si="66"/>
        <v>0</v>
      </c>
      <c r="BF163" s="1"/>
      <c r="BH163">
        <f ca="1">IF(Table1[[#This Row],[Area]]="Patna",Table1[[#This Row],[Income]],0)</f>
        <v>0</v>
      </c>
      <c r="BI163">
        <f ca="1">IF(Table1[[#This Row],[Area]]="Bangalore",Table1[[#This Row],[Income]],0)</f>
        <v>0</v>
      </c>
      <c r="BJ163">
        <f ca="1">IF(Table1[[#This Row],[Area]]="Lucknow",Table1[[#This Row],[Income]],0)</f>
        <v>0</v>
      </c>
      <c r="BK163">
        <f ca="1">IF(Table1[[#This Row],[Area]]="Hyderabad",Table1[[#This Row],[Income]],0)</f>
        <v>0</v>
      </c>
      <c r="BL163">
        <f ca="1">IF(Table1[[#This Row],[Area]]="Udaipur",Table1[[#This Row],[Income]],0)</f>
        <v>0</v>
      </c>
      <c r="BM163">
        <f ca="1">IF(Table1[[#This Row],[Area]]="Pune",Table1[[#This Row],[Income]],0)</f>
        <v>77837</v>
      </c>
      <c r="BN163">
        <f ca="1">IF(Table1[[#This Row],[Area]]="Kolkata",Table1[[#This Row],[Income]],0)</f>
        <v>0</v>
      </c>
      <c r="BO163">
        <f ca="1">IF(Table1[[#This Row],[Area]]="Ranchi",Table1[[#This Row],[Income]],0)</f>
        <v>0</v>
      </c>
      <c r="BP163">
        <f ca="1">IF(Table1[[#This Row],[Area]]="Dhanbad",Table1[[#This Row],[Income]],0)</f>
        <v>0</v>
      </c>
      <c r="BQ163">
        <f ca="1">IF(Table1[[#This Row],[Area]]="Agra",Table1[[#This Row],[Income]],0)</f>
        <v>0</v>
      </c>
      <c r="BR163">
        <f ca="1">IF(Table1[[#This Row],[Area]]="Mumbai",Table1[[#This Row],[Income]],0)</f>
        <v>0</v>
      </c>
      <c r="BS163">
        <f ca="1">IF(Table1[[#This Row],[Area]]="Srinagar",Table1[[#This Row],[Income]],0)</f>
        <v>0</v>
      </c>
      <c r="BT163">
        <f ca="1">IF(Table1[[#This Row],[Area]]="Delhi",Table1[[#This Row],[Income]],0)</f>
        <v>0</v>
      </c>
      <c r="BU163">
        <f ca="1">IF(Table1[[#This Row],[Area]]="Jaipur",Table1[[#This Row],[Income]],0)</f>
        <v>0</v>
      </c>
      <c r="BW163">
        <f ca="1">IF(Table1[[#This Row],[Field of Work]]="IT",Table1[[#This Row],[Income]],0)</f>
        <v>0</v>
      </c>
      <c r="BX163">
        <f ca="1">IF(Table1[[#This Row],[Field of Work]]="Healthcare",Table1[[#This Row],[Income]],0)</f>
        <v>0</v>
      </c>
      <c r="BY163">
        <f ca="1">IF(Table1[[#This Row],[Field of Work]]="Agriculture",Table1[[#This Row],[Income]],0)</f>
        <v>0</v>
      </c>
      <c r="BZ163">
        <f ca="1">IF(Table1[[#This Row],[Field of Work]]="Teaching",Table1[[#This Row],[Income]],0)</f>
        <v>77837</v>
      </c>
      <c r="CA163">
        <f ca="1">IF(Table1[[#This Row],[Field of Work]]="General Work",Table1[[#This Row],[Income]],0)</f>
        <v>0</v>
      </c>
      <c r="CB163">
        <f ca="1">IF(Table1[[#This Row],[Field of Work]]="Construction",Table1[[#This Row],[Income]],0)</f>
        <v>0</v>
      </c>
      <c r="CD163" s="2">
        <f ca="1">IF(Table1[[#This Row],[Value of debts ]]&gt;Table1[[#This Row],[Income]],1,0)</f>
        <v>1</v>
      </c>
      <c r="CE163" s="1"/>
      <c r="CG163">
        <f ca="1">IF(Table1[[#This Row],[Net worth of person]]&gt;$CH$3,Table1[[#This Row],[Age]],0)</f>
        <v>0</v>
      </c>
    </row>
    <row r="164" spans="1:85" x14ac:dyDescent="0.3">
      <c r="A164">
        <f t="shared" ca="1" si="67"/>
        <v>2</v>
      </c>
      <c r="B164" t="str">
        <f t="shared" ca="1" si="68"/>
        <v>Men</v>
      </c>
      <c r="C164">
        <f t="shared" ca="1" si="69"/>
        <v>39</v>
      </c>
      <c r="D164">
        <f t="shared" ca="1" si="70"/>
        <v>2</v>
      </c>
      <c r="E164" t="str">
        <f t="shared" ca="1" si="71"/>
        <v>Construction</v>
      </c>
      <c r="F164">
        <f t="shared" ca="1" si="72"/>
        <v>2</v>
      </c>
      <c r="G164" t="str">
        <f t="shared" ca="1" si="73"/>
        <v>12th</v>
      </c>
      <c r="H164">
        <f t="shared" ca="1" si="74"/>
        <v>0</v>
      </c>
      <c r="I164">
        <f t="shared" ca="1" si="75"/>
        <v>1</v>
      </c>
      <c r="J164">
        <f t="shared" ca="1" si="76"/>
        <v>38396</v>
      </c>
      <c r="K164">
        <f t="shared" ca="1" si="77"/>
        <v>2</v>
      </c>
      <c r="L164" t="str">
        <f t="shared" ca="1" si="78"/>
        <v>Bangalore</v>
      </c>
      <c r="M164">
        <f t="shared" ca="1" si="79"/>
        <v>191980</v>
      </c>
      <c r="N164">
        <f t="shared" ca="1" si="80"/>
        <v>36714.859526254593</v>
      </c>
      <c r="O164">
        <f t="shared" ca="1" si="81"/>
        <v>8489.8332594325766</v>
      </c>
      <c r="P164">
        <f t="shared" ca="1" si="82"/>
        <v>315</v>
      </c>
      <c r="Q164">
        <f t="shared" ca="1" si="83"/>
        <v>49396.182051500502</v>
      </c>
      <c r="R164">
        <f t="shared" ca="1" si="84"/>
        <v>24773.981565405331</v>
      </c>
      <c r="S164">
        <f t="shared" ca="1" si="85"/>
        <v>225243.8148248379</v>
      </c>
      <c r="T164">
        <f t="shared" ca="1" si="86"/>
        <v>86426.041577755095</v>
      </c>
      <c r="U164">
        <f t="shared" ca="1" si="87"/>
        <v>138817.77324708281</v>
      </c>
      <c r="AF164" s="2">
        <f ca="1">IF(Table1[[#This Row],[Gender]]="Women",1,0)</f>
        <v>0</v>
      </c>
      <c r="AG164">
        <f ca="1">IF(Table1[[#This Row],[Gender]]="Men",1,0)</f>
        <v>1</v>
      </c>
      <c r="AI164" s="1"/>
      <c r="AK164" s="2">
        <f ca="1">IF(Table1[[#This Row],[Field of Work]]="IT",1,0)</f>
        <v>0</v>
      </c>
      <c r="AL164">
        <f ca="1">IF(Table1[[#This Row],[Field of Work]]="Agriculture",1,0)</f>
        <v>0</v>
      </c>
      <c r="AM164">
        <f ca="1">IF(Table1[[#This Row],[Field of Work]]="Construction",1,0)</f>
        <v>1</v>
      </c>
      <c r="AN164">
        <f ca="1">IF(Table1[[#This Row],[Field of Work]]="Healthcare",1,0)</f>
        <v>0</v>
      </c>
      <c r="AO164">
        <f ca="1">IF(Table1[[#This Row],[Field of Work]]="General Work",1,0)</f>
        <v>0</v>
      </c>
      <c r="AP164">
        <f ca="1">IF(Table1[[#This Row],[Field of Work]]="Teaching",1,0)</f>
        <v>0</v>
      </c>
      <c r="AV164" s="1"/>
      <c r="AX164" s="2">
        <f ca="1">Table1[[#This Row],[Car Value]]/Table1[[#This Row],[Cars]]</f>
        <v>8489.8332594325766</v>
      </c>
      <c r="AY164" s="1"/>
      <c r="AZ164" s="2">
        <f ca="1">IF(Table1[[#This Row],[Value of debts ]]&gt;$BA$3,1,0)</f>
        <v>1</v>
      </c>
      <c r="BA164" s="1"/>
      <c r="BB164" s="1"/>
      <c r="BC164" s="15">
        <f ca="1">Table1[[#This Row],[Mortage Left]]/Table1[[#This Row],[Value of House]]</f>
        <v>0.19124314786047814</v>
      </c>
      <c r="BD164">
        <f t="shared" ca="1" si="66"/>
        <v>1</v>
      </c>
      <c r="BF164" s="1"/>
      <c r="BH164">
        <f ca="1">IF(Table1[[#This Row],[Area]]="Patna",Table1[[#This Row],[Income]],0)</f>
        <v>0</v>
      </c>
      <c r="BI164">
        <f ca="1">IF(Table1[[#This Row],[Area]]="Bangalore",Table1[[#This Row],[Income]],0)</f>
        <v>38396</v>
      </c>
      <c r="BJ164">
        <f ca="1">IF(Table1[[#This Row],[Area]]="Lucknow",Table1[[#This Row],[Income]],0)</f>
        <v>0</v>
      </c>
      <c r="BK164">
        <f ca="1">IF(Table1[[#This Row],[Area]]="Hyderabad",Table1[[#This Row],[Income]],0)</f>
        <v>0</v>
      </c>
      <c r="BL164">
        <f ca="1">IF(Table1[[#This Row],[Area]]="Udaipur",Table1[[#This Row],[Income]],0)</f>
        <v>0</v>
      </c>
      <c r="BM164">
        <f ca="1">IF(Table1[[#This Row],[Area]]="Pune",Table1[[#This Row],[Income]],0)</f>
        <v>0</v>
      </c>
      <c r="BN164">
        <f ca="1">IF(Table1[[#This Row],[Area]]="Kolkata",Table1[[#This Row],[Income]],0)</f>
        <v>0</v>
      </c>
      <c r="BO164">
        <f ca="1">IF(Table1[[#This Row],[Area]]="Ranchi",Table1[[#This Row],[Income]],0)</f>
        <v>0</v>
      </c>
      <c r="BP164">
        <f ca="1">IF(Table1[[#This Row],[Area]]="Dhanbad",Table1[[#This Row],[Income]],0)</f>
        <v>0</v>
      </c>
      <c r="BQ164">
        <f ca="1">IF(Table1[[#This Row],[Area]]="Agra",Table1[[#This Row],[Income]],0)</f>
        <v>0</v>
      </c>
      <c r="BR164">
        <f ca="1">IF(Table1[[#This Row],[Area]]="Mumbai",Table1[[#This Row],[Income]],0)</f>
        <v>0</v>
      </c>
      <c r="BS164">
        <f ca="1">IF(Table1[[#This Row],[Area]]="Srinagar",Table1[[#This Row],[Income]],0)</f>
        <v>0</v>
      </c>
      <c r="BT164">
        <f ca="1">IF(Table1[[#This Row],[Area]]="Delhi",Table1[[#This Row],[Income]],0)</f>
        <v>0</v>
      </c>
      <c r="BU164">
        <f ca="1">IF(Table1[[#This Row],[Area]]="Jaipur",Table1[[#This Row],[Income]],0)</f>
        <v>0</v>
      </c>
      <c r="BW164">
        <f ca="1">IF(Table1[[#This Row],[Field of Work]]="IT",Table1[[#This Row],[Income]],0)</f>
        <v>0</v>
      </c>
      <c r="BX164">
        <f ca="1">IF(Table1[[#This Row],[Field of Work]]="Healthcare",Table1[[#This Row],[Income]],0)</f>
        <v>0</v>
      </c>
      <c r="BY164">
        <f ca="1">IF(Table1[[#This Row],[Field of Work]]="Agriculture",Table1[[#This Row],[Income]],0)</f>
        <v>0</v>
      </c>
      <c r="BZ164">
        <f ca="1">IF(Table1[[#This Row],[Field of Work]]="Teaching",Table1[[#This Row],[Income]],0)</f>
        <v>0</v>
      </c>
      <c r="CA164">
        <f ca="1">IF(Table1[[#This Row],[Field of Work]]="General Work",Table1[[#This Row],[Income]],0)</f>
        <v>0</v>
      </c>
      <c r="CB164">
        <f ca="1">IF(Table1[[#This Row],[Field of Work]]="Construction",Table1[[#This Row],[Income]],0)</f>
        <v>38396</v>
      </c>
      <c r="CD164" s="2">
        <f ca="1">IF(Table1[[#This Row],[Value of debts ]]&gt;Table1[[#This Row],[Income]],1,0)</f>
        <v>1</v>
      </c>
      <c r="CE164" s="1"/>
      <c r="CG164">
        <f ca="1">IF(Table1[[#This Row],[Net worth of person]]&gt;$CH$3,Table1[[#This Row],[Age]],0)</f>
        <v>39</v>
      </c>
    </row>
    <row r="165" spans="1:85" x14ac:dyDescent="0.3">
      <c r="A165">
        <f t="shared" ca="1" si="67"/>
        <v>2</v>
      </c>
      <c r="B165" t="str">
        <f t="shared" ca="1" si="68"/>
        <v>Men</v>
      </c>
      <c r="C165">
        <f t="shared" ca="1" si="69"/>
        <v>40</v>
      </c>
      <c r="D165">
        <f t="shared" ca="1" si="70"/>
        <v>5</v>
      </c>
      <c r="E165" t="str">
        <f t="shared" ca="1" si="71"/>
        <v>Agriculture</v>
      </c>
      <c r="F165">
        <f t="shared" ca="1" si="72"/>
        <v>4</v>
      </c>
      <c r="G165" t="str">
        <f t="shared" ca="1" si="73"/>
        <v>Masters</v>
      </c>
      <c r="H165">
        <f t="shared" ca="1" si="74"/>
        <v>2</v>
      </c>
      <c r="I165">
        <f t="shared" ca="1" si="75"/>
        <v>1</v>
      </c>
      <c r="J165">
        <f t="shared" ca="1" si="76"/>
        <v>72645</v>
      </c>
      <c r="K165">
        <f t="shared" ca="1" si="77"/>
        <v>11</v>
      </c>
      <c r="L165" t="str">
        <f t="shared" ca="1" si="78"/>
        <v>Mumbai</v>
      </c>
      <c r="M165">
        <f t="shared" ca="1" si="79"/>
        <v>290580</v>
      </c>
      <c r="N165">
        <f t="shared" ca="1" si="80"/>
        <v>182394.28314583862</v>
      </c>
      <c r="O165">
        <f t="shared" ca="1" si="81"/>
        <v>52433.899185653834</v>
      </c>
      <c r="P165">
        <f t="shared" ca="1" si="82"/>
        <v>39020</v>
      </c>
      <c r="Q165">
        <f t="shared" ca="1" si="83"/>
        <v>120840.69672775186</v>
      </c>
      <c r="R165">
        <f t="shared" ca="1" si="84"/>
        <v>71963.215234777774</v>
      </c>
      <c r="S165">
        <f t="shared" ca="1" si="85"/>
        <v>414977.11442043161</v>
      </c>
      <c r="T165">
        <f t="shared" ca="1" si="86"/>
        <v>342254.97987359046</v>
      </c>
      <c r="U165">
        <f t="shared" ca="1" si="87"/>
        <v>72722.134546841145</v>
      </c>
      <c r="AF165" s="2">
        <f ca="1">IF(Table1[[#This Row],[Gender]]="Women",1,0)</f>
        <v>0</v>
      </c>
      <c r="AG165">
        <f ca="1">IF(Table1[[#This Row],[Gender]]="Men",1,0)</f>
        <v>1</v>
      </c>
      <c r="AI165" s="1"/>
      <c r="AK165" s="2">
        <f ca="1">IF(Table1[[#This Row],[Field of Work]]="IT",1,0)</f>
        <v>0</v>
      </c>
      <c r="AL165">
        <f ca="1">IF(Table1[[#This Row],[Field of Work]]="Agriculture",1,0)</f>
        <v>1</v>
      </c>
      <c r="AM165">
        <f ca="1">IF(Table1[[#This Row],[Field of Work]]="Construction",1,0)</f>
        <v>0</v>
      </c>
      <c r="AN165">
        <f ca="1">IF(Table1[[#This Row],[Field of Work]]="Healthcare",1,0)</f>
        <v>0</v>
      </c>
      <c r="AO165">
        <f ca="1">IF(Table1[[#This Row],[Field of Work]]="General Work",1,0)</f>
        <v>0</v>
      </c>
      <c r="AP165">
        <f ca="1">IF(Table1[[#This Row],[Field of Work]]="Teaching",1,0)</f>
        <v>0</v>
      </c>
      <c r="AV165" s="1"/>
      <c r="AX165" s="2">
        <f ca="1">Table1[[#This Row],[Car Value]]/Table1[[#This Row],[Cars]]</f>
        <v>52433.899185653834</v>
      </c>
      <c r="AY165" s="1"/>
      <c r="AZ165" s="2">
        <f ca="1">IF(Table1[[#This Row],[Value of debts ]]&gt;$BA$3,1,0)</f>
        <v>1</v>
      </c>
      <c r="BA165" s="1"/>
      <c r="BB165" s="1"/>
      <c r="BC165" s="15">
        <f ca="1">Table1[[#This Row],[Mortage Left]]/Table1[[#This Row],[Value of House]]</f>
        <v>0.62769042310495771</v>
      </c>
      <c r="BD165">
        <f t="shared" ca="1" si="66"/>
        <v>0</v>
      </c>
      <c r="BF165" s="1"/>
      <c r="BH165">
        <f ca="1">IF(Table1[[#This Row],[Area]]="Patna",Table1[[#This Row],[Income]],0)</f>
        <v>0</v>
      </c>
      <c r="BI165">
        <f ca="1">IF(Table1[[#This Row],[Area]]="Bangalore",Table1[[#This Row],[Income]],0)</f>
        <v>0</v>
      </c>
      <c r="BJ165">
        <f ca="1">IF(Table1[[#This Row],[Area]]="Lucknow",Table1[[#This Row],[Income]],0)</f>
        <v>0</v>
      </c>
      <c r="BK165">
        <f ca="1">IF(Table1[[#This Row],[Area]]="Hyderabad",Table1[[#This Row],[Income]],0)</f>
        <v>0</v>
      </c>
      <c r="BL165">
        <f ca="1">IF(Table1[[#This Row],[Area]]="Udaipur",Table1[[#This Row],[Income]],0)</f>
        <v>0</v>
      </c>
      <c r="BM165">
        <f ca="1">IF(Table1[[#This Row],[Area]]="Pune",Table1[[#This Row],[Income]],0)</f>
        <v>0</v>
      </c>
      <c r="BN165">
        <f ca="1">IF(Table1[[#This Row],[Area]]="Kolkata",Table1[[#This Row],[Income]],0)</f>
        <v>0</v>
      </c>
      <c r="BO165">
        <f ca="1">IF(Table1[[#This Row],[Area]]="Ranchi",Table1[[#This Row],[Income]],0)</f>
        <v>0</v>
      </c>
      <c r="BP165">
        <f ca="1">IF(Table1[[#This Row],[Area]]="Dhanbad",Table1[[#This Row],[Income]],0)</f>
        <v>0</v>
      </c>
      <c r="BQ165">
        <f ca="1">IF(Table1[[#This Row],[Area]]="Agra",Table1[[#This Row],[Income]],0)</f>
        <v>0</v>
      </c>
      <c r="BR165">
        <f ca="1">IF(Table1[[#This Row],[Area]]="Mumbai",Table1[[#This Row],[Income]],0)</f>
        <v>72645</v>
      </c>
      <c r="BS165">
        <f ca="1">IF(Table1[[#This Row],[Area]]="Srinagar",Table1[[#This Row],[Income]],0)</f>
        <v>0</v>
      </c>
      <c r="BT165">
        <f ca="1">IF(Table1[[#This Row],[Area]]="Delhi",Table1[[#This Row],[Income]],0)</f>
        <v>0</v>
      </c>
      <c r="BU165">
        <f ca="1">IF(Table1[[#This Row],[Area]]="Jaipur",Table1[[#This Row],[Income]],0)</f>
        <v>0</v>
      </c>
      <c r="BW165">
        <f ca="1">IF(Table1[[#This Row],[Field of Work]]="IT",Table1[[#This Row],[Income]],0)</f>
        <v>0</v>
      </c>
      <c r="BX165">
        <f ca="1">IF(Table1[[#This Row],[Field of Work]]="Healthcare",Table1[[#This Row],[Income]],0)</f>
        <v>0</v>
      </c>
      <c r="BY165">
        <f ca="1">IF(Table1[[#This Row],[Field of Work]]="Agriculture",Table1[[#This Row],[Income]],0)</f>
        <v>72645</v>
      </c>
      <c r="BZ165">
        <f ca="1">IF(Table1[[#This Row],[Field of Work]]="Teaching",Table1[[#This Row],[Income]],0)</f>
        <v>0</v>
      </c>
      <c r="CA165">
        <f ca="1">IF(Table1[[#This Row],[Field of Work]]="General Work",Table1[[#This Row],[Income]],0)</f>
        <v>0</v>
      </c>
      <c r="CB165">
        <f ca="1">IF(Table1[[#This Row],[Field of Work]]="Construction",Table1[[#This Row],[Income]],0)</f>
        <v>0</v>
      </c>
      <c r="CD165" s="2">
        <f ca="1">IF(Table1[[#This Row],[Value of debts ]]&gt;Table1[[#This Row],[Income]],1,0)</f>
        <v>1</v>
      </c>
      <c r="CE165" s="1"/>
      <c r="CG165">
        <f ca="1">IF(Table1[[#This Row],[Net worth of person]]&gt;$CH$3,Table1[[#This Row],[Age]],0)</f>
        <v>40</v>
      </c>
    </row>
    <row r="166" spans="1:85" x14ac:dyDescent="0.3">
      <c r="A166">
        <f t="shared" ca="1" si="67"/>
        <v>2</v>
      </c>
      <c r="B166" t="str">
        <f t="shared" ca="1" si="68"/>
        <v>Men</v>
      </c>
      <c r="C166">
        <f t="shared" ca="1" si="69"/>
        <v>29</v>
      </c>
      <c r="D166">
        <f t="shared" ca="1" si="70"/>
        <v>6</v>
      </c>
      <c r="E166" t="str">
        <f t="shared" ca="1" si="71"/>
        <v>General Work</v>
      </c>
      <c r="F166">
        <f t="shared" ca="1" si="72"/>
        <v>4</v>
      </c>
      <c r="G166" t="str">
        <f t="shared" ca="1" si="73"/>
        <v>Masters</v>
      </c>
      <c r="H166">
        <f t="shared" ca="1" si="74"/>
        <v>3</v>
      </c>
      <c r="I166">
        <f t="shared" ca="1" si="75"/>
        <v>3</v>
      </c>
      <c r="J166">
        <f t="shared" ca="1" si="76"/>
        <v>63875</v>
      </c>
      <c r="K166">
        <f t="shared" ca="1" si="77"/>
        <v>2</v>
      </c>
      <c r="L166" t="str">
        <f t="shared" ca="1" si="78"/>
        <v>Bangalore</v>
      </c>
      <c r="M166">
        <f t="shared" ca="1" si="79"/>
        <v>383250</v>
      </c>
      <c r="N166">
        <f t="shared" ca="1" si="80"/>
        <v>297804.04100554489</v>
      </c>
      <c r="O166">
        <f t="shared" ca="1" si="81"/>
        <v>56499.57706650078</v>
      </c>
      <c r="P166">
        <f t="shared" ca="1" si="82"/>
        <v>41713</v>
      </c>
      <c r="Q166">
        <f t="shared" ca="1" si="83"/>
        <v>120670.56332625228</v>
      </c>
      <c r="R166">
        <f t="shared" ca="1" si="84"/>
        <v>21692.338268236166</v>
      </c>
      <c r="S166">
        <f t="shared" ca="1" si="85"/>
        <v>461441.91533473693</v>
      </c>
      <c r="T166">
        <f t="shared" ca="1" si="86"/>
        <v>460187.60433179716</v>
      </c>
      <c r="U166">
        <f t="shared" ca="1" si="87"/>
        <v>1254.3110029397649</v>
      </c>
      <c r="AF166" s="2">
        <f ca="1">IF(Table1[[#This Row],[Gender]]="Women",1,0)</f>
        <v>0</v>
      </c>
      <c r="AG166">
        <f ca="1">IF(Table1[[#This Row],[Gender]]="Men",1,0)</f>
        <v>1</v>
      </c>
      <c r="AI166" s="1"/>
      <c r="AK166" s="2">
        <f ca="1">IF(Table1[[#This Row],[Field of Work]]="IT",1,0)</f>
        <v>0</v>
      </c>
      <c r="AL166">
        <f ca="1">IF(Table1[[#This Row],[Field of Work]]="Agriculture",1,0)</f>
        <v>0</v>
      </c>
      <c r="AM166">
        <f ca="1">IF(Table1[[#This Row],[Field of Work]]="Construction",1,0)</f>
        <v>0</v>
      </c>
      <c r="AN166">
        <f ca="1">IF(Table1[[#This Row],[Field of Work]]="Healthcare",1,0)</f>
        <v>0</v>
      </c>
      <c r="AO166">
        <f ca="1">IF(Table1[[#This Row],[Field of Work]]="General Work",1,0)</f>
        <v>1</v>
      </c>
      <c r="AP166">
        <f ca="1">IF(Table1[[#This Row],[Field of Work]]="Teaching",1,0)</f>
        <v>0</v>
      </c>
      <c r="AV166" s="1"/>
      <c r="AX166" s="2">
        <f ca="1">Table1[[#This Row],[Car Value]]/Table1[[#This Row],[Cars]]</f>
        <v>18833.192355500261</v>
      </c>
      <c r="AY166" s="1"/>
      <c r="AZ166" s="2">
        <f ca="1">IF(Table1[[#This Row],[Value of debts ]]&gt;$BA$3,1,0)</f>
        <v>1</v>
      </c>
      <c r="BA166" s="1"/>
      <c r="BB166" s="1"/>
      <c r="BC166" s="15">
        <f ca="1">Table1[[#This Row],[Mortage Left]]/Table1[[#This Row],[Value of House]]</f>
        <v>0.777049030673307</v>
      </c>
      <c r="BD166">
        <f t="shared" ca="1" si="66"/>
        <v>0</v>
      </c>
      <c r="BF166" s="1"/>
      <c r="BH166">
        <f ca="1">IF(Table1[[#This Row],[Area]]="Patna",Table1[[#This Row],[Income]],0)</f>
        <v>0</v>
      </c>
      <c r="BI166">
        <f ca="1">IF(Table1[[#This Row],[Area]]="Bangalore",Table1[[#This Row],[Income]],0)</f>
        <v>63875</v>
      </c>
      <c r="BJ166">
        <f ca="1">IF(Table1[[#This Row],[Area]]="Lucknow",Table1[[#This Row],[Income]],0)</f>
        <v>0</v>
      </c>
      <c r="BK166">
        <f ca="1">IF(Table1[[#This Row],[Area]]="Hyderabad",Table1[[#This Row],[Income]],0)</f>
        <v>0</v>
      </c>
      <c r="BL166">
        <f ca="1">IF(Table1[[#This Row],[Area]]="Udaipur",Table1[[#This Row],[Income]],0)</f>
        <v>0</v>
      </c>
      <c r="BM166">
        <f ca="1">IF(Table1[[#This Row],[Area]]="Pune",Table1[[#This Row],[Income]],0)</f>
        <v>0</v>
      </c>
      <c r="BN166">
        <f ca="1">IF(Table1[[#This Row],[Area]]="Kolkata",Table1[[#This Row],[Income]],0)</f>
        <v>0</v>
      </c>
      <c r="BO166">
        <f ca="1">IF(Table1[[#This Row],[Area]]="Ranchi",Table1[[#This Row],[Income]],0)</f>
        <v>0</v>
      </c>
      <c r="BP166">
        <f ca="1">IF(Table1[[#This Row],[Area]]="Dhanbad",Table1[[#This Row],[Income]],0)</f>
        <v>0</v>
      </c>
      <c r="BQ166">
        <f ca="1">IF(Table1[[#This Row],[Area]]="Agra",Table1[[#This Row],[Income]],0)</f>
        <v>0</v>
      </c>
      <c r="BR166">
        <f ca="1">IF(Table1[[#This Row],[Area]]="Mumbai",Table1[[#This Row],[Income]],0)</f>
        <v>0</v>
      </c>
      <c r="BS166">
        <f ca="1">IF(Table1[[#This Row],[Area]]="Srinagar",Table1[[#This Row],[Income]],0)</f>
        <v>0</v>
      </c>
      <c r="BT166">
        <f ca="1">IF(Table1[[#This Row],[Area]]="Delhi",Table1[[#This Row],[Income]],0)</f>
        <v>0</v>
      </c>
      <c r="BU166">
        <f ca="1">IF(Table1[[#This Row],[Area]]="Jaipur",Table1[[#This Row],[Income]],0)</f>
        <v>0</v>
      </c>
      <c r="BW166">
        <f ca="1">IF(Table1[[#This Row],[Field of Work]]="IT",Table1[[#This Row],[Income]],0)</f>
        <v>0</v>
      </c>
      <c r="BX166">
        <f ca="1">IF(Table1[[#This Row],[Field of Work]]="Healthcare",Table1[[#This Row],[Income]],0)</f>
        <v>0</v>
      </c>
      <c r="BY166">
        <f ca="1">IF(Table1[[#This Row],[Field of Work]]="Agriculture",Table1[[#This Row],[Income]],0)</f>
        <v>0</v>
      </c>
      <c r="BZ166">
        <f ca="1">IF(Table1[[#This Row],[Field of Work]]="Teaching",Table1[[#This Row],[Income]],0)</f>
        <v>0</v>
      </c>
      <c r="CA166">
        <f ca="1">IF(Table1[[#This Row],[Field of Work]]="General Work",Table1[[#This Row],[Income]],0)</f>
        <v>63875</v>
      </c>
      <c r="CB166">
        <f ca="1">IF(Table1[[#This Row],[Field of Work]]="Construction",Table1[[#This Row],[Income]],0)</f>
        <v>0</v>
      </c>
      <c r="CD166" s="2">
        <f ca="1">IF(Table1[[#This Row],[Value of debts ]]&gt;Table1[[#This Row],[Income]],1,0)</f>
        <v>1</v>
      </c>
      <c r="CE166" s="1"/>
      <c r="CG166">
        <f ca="1">IF(Table1[[#This Row],[Net worth of person]]&gt;$CH$3,Table1[[#This Row],[Age]],0)</f>
        <v>0</v>
      </c>
    </row>
    <row r="167" spans="1:85" x14ac:dyDescent="0.3">
      <c r="A167">
        <f t="shared" ca="1" si="67"/>
        <v>2</v>
      </c>
      <c r="B167" t="str">
        <f t="shared" ca="1" si="68"/>
        <v>Men</v>
      </c>
      <c r="C167">
        <f t="shared" ca="1" si="69"/>
        <v>20</v>
      </c>
      <c r="D167">
        <f t="shared" ca="1" si="70"/>
        <v>5</v>
      </c>
      <c r="E167" t="str">
        <f t="shared" ca="1" si="71"/>
        <v>Agriculture</v>
      </c>
      <c r="F167">
        <f t="shared" ca="1" si="72"/>
        <v>1</v>
      </c>
      <c r="G167" t="str">
        <f t="shared" ca="1" si="73"/>
        <v>10th</v>
      </c>
      <c r="H167">
        <f t="shared" ca="1" si="74"/>
        <v>1</v>
      </c>
      <c r="I167">
        <f t="shared" ca="1" si="75"/>
        <v>3</v>
      </c>
      <c r="J167">
        <f t="shared" ca="1" si="76"/>
        <v>38409</v>
      </c>
      <c r="K167">
        <f t="shared" ca="1" si="77"/>
        <v>8</v>
      </c>
      <c r="L167" t="str">
        <f t="shared" ca="1" si="78"/>
        <v>Agra</v>
      </c>
      <c r="M167">
        <f t="shared" ca="1" si="79"/>
        <v>115227</v>
      </c>
      <c r="N167">
        <f t="shared" ca="1" si="80"/>
        <v>37367.337800429545</v>
      </c>
      <c r="O167">
        <f t="shared" ca="1" si="81"/>
        <v>113694.35529072603</v>
      </c>
      <c r="P167">
        <f t="shared" ca="1" si="82"/>
        <v>9261</v>
      </c>
      <c r="Q167">
        <f t="shared" ca="1" si="83"/>
        <v>53326.787783649394</v>
      </c>
      <c r="R167">
        <f t="shared" ca="1" si="84"/>
        <v>55902.844195238256</v>
      </c>
      <c r="S167">
        <f t="shared" ca="1" si="85"/>
        <v>284824.19948596426</v>
      </c>
      <c r="T167">
        <f t="shared" ca="1" si="86"/>
        <v>99955.125584078938</v>
      </c>
      <c r="U167">
        <f t="shared" ca="1" si="87"/>
        <v>184869.07390188531</v>
      </c>
      <c r="AF167" s="2">
        <f ca="1">IF(Table1[[#This Row],[Gender]]="Women",1,0)</f>
        <v>0</v>
      </c>
      <c r="AG167">
        <f ca="1">IF(Table1[[#This Row],[Gender]]="Men",1,0)</f>
        <v>1</v>
      </c>
      <c r="AI167" s="1"/>
      <c r="AK167" s="2">
        <f ca="1">IF(Table1[[#This Row],[Field of Work]]="IT",1,0)</f>
        <v>0</v>
      </c>
      <c r="AL167">
        <f ca="1">IF(Table1[[#This Row],[Field of Work]]="Agriculture",1,0)</f>
        <v>1</v>
      </c>
      <c r="AM167">
        <f ca="1">IF(Table1[[#This Row],[Field of Work]]="Construction",1,0)</f>
        <v>0</v>
      </c>
      <c r="AN167">
        <f ca="1">IF(Table1[[#This Row],[Field of Work]]="Healthcare",1,0)</f>
        <v>0</v>
      </c>
      <c r="AO167">
        <f ca="1">IF(Table1[[#This Row],[Field of Work]]="General Work",1,0)</f>
        <v>0</v>
      </c>
      <c r="AP167">
        <f ca="1">IF(Table1[[#This Row],[Field of Work]]="Teaching",1,0)</f>
        <v>0</v>
      </c>
      <c r="AV167" s="1"/>
      <c r="AX167" s="2">
        <f ca="1">Table1[[#This Row],[Car Value]]/Table1[[#This Row],[Cars]]</f>
        <v>37898.118430242008</v>
      </c>
      <c r="AY167" s="1"/>
      <c r="AZ167" s="2">
        <f ca="1">IF(Table1[[#This Row],[Value of debts ]]&gt;$BA$3,1,0)</f>
        <v>1</v>
      </c>
      <c r="BA167" s="1"/>
      <c r="BB167" s="1"/>
      <c r="BC167" s="15">
        <f ca="1">Table1[[#This Row],[Mortage Left]]/Table1[[#This Row],[Value of House]]</f>
        <v>0.32429324551042327</v>
      </c>
      <c r="BD167">
        <f t="shared" ca="1" si="66"/>
        <v>0</v>
      </c>
      <c r="BF167" s="1"/>
      <c r="BH167">
        <f ca="1">IF(Table1[[#This Row],[Area]]="Patna",Table1[[#This Row],[Income]],0)</f>
        <v>0</v>
      </c>
      <c r="BI167">
        <f ca="1">IF(Table1[[#This Row],[Area]]="Bangalore",Table1[[#This Row],[Income]],0)</f>
        <v>0</v>
      </c>
      <c r="BJ167">
        <f ca="1">IF(Table1[[#This Row],[Area]]="Lucknow",Table1[[#This Row],[Income]],0)</f>
        <v>0</v>
      </c>
      <c r="BK167">
        <f ca="1">IF(Table1[[#This Row],[Area]]="Hyderabad",Table1[[#This Row],[Income]],0)</f>
        <v>0</v>
      </c>
      <c r="BL167">
        <f ca="1">IF(Table1[[#This Row],[Area]]="Udaipur",Table1[[#This Row],[Income]],0)</f>
        <v>0</v>
      </c>
      <c r="BM167">
        <f ca="1">IF(Table1[[#This Row],[Area]]="Pune",Table1[[#This Row],[Income]],0)</f>
        <v>0</v>
      </c>
      <c r="BN167">
        <f ca="1">IF(Table1[[#This Row],[Area]]="Kolkata",Table1[[#This Row],[Income]],0)</f>
        <v>0</v>
      </c>
      <c r="BO167">
        <f ca="1">IF(Table1[[#This Row],[Area]]="Ranchi",Table1[[#This Row],[Income]],0)</f>
        <v>0</v>
      </c>
      <c r="BP167">
        <f ca="1">IF(Table1[[#This Row],[Area]]="Dhanbad",Table1[[#This Row],[Income]],0)</f>
        <v>0</v>
      </c>
      <c r="BQ167">
        <f ca="1">IF(Table1[[#This Row],[Area]]="Agra",Table1[[#This Row],[Income]],0)</f>
        <v>38409</v>
      </c>
      <c r="BR167">
        <f ca="1">IF(Table1[[#This Row],[Area]]="Mumbai",Table1[[#This Row],[Income]],0)</f>
        <v>0</v>
      </c>
      <c r="BS167">
        <f ca="1">IF(Table1[[#This Row],[Area]]="Srinagar",Table1[[#This Row],[Income]],0)</f>
        <v>0</v>
      </c>
      <c r="BT167">
        <f ca="1">IF(Table1[[#This Row],[Area]]="Delhi",Table1[[#This Row],[Income]],0)</f>
        <v>0</v>
      </c>
      <c r="BU167">
        <f ca="1">IF(Table1[[#This Row],[Area]]="Jaipur",Table1[[#This Row],[Income]],0)</f>
        <v>0</v>
      </c>
      <c r="BW167">
        <f ca="1">IF(Table1[[#This Row],[Field of Work]]="IT",Table1[[#This Row],[Income]],0)</f>
        <v>0</v>
      </c>
      <c r="BX167">
        <f ca="1">IF(Table1[[#This Row],[Field of Work]]="Healthcare",Table1[[#This Row],[Income]],0)</f>
        <v>0</v>
      </c>
      <c r="BY167">
        <f ca="1">IF(Table1[[#This Row],[Field of Work]]="Agriculture",Table1[[#This Row],[Income]],0)</f>
        <v>38409</v>
      </c>
      <c r="BZ167">
        <f ca="1">IF(Table1[[#This Row],[Field of Work]]="Teaching",Table1[[#This Row],[Income]],0)</f>
        <v>0</v>
      </c>
      <c r="CA167">
        <f ca="1">IF(Table1[[#This Row],[Field of Work]]="General Work",Table1[[#This Row],[Income]],0)</f>
        <v>0</v>
      </c>
      <c r="CB167">
        <f ca="1">IF(Table1[[#This Row],[Field of Work]]="Construction",Table1[[#This Row],[Income]],0)</f>
        <v>0</v>
      </c>
      <c r="CD167" s="2">
        <f ca="1">IF(Table1[[#This Row],[Value of debts ]]&gt;Table1[[#This Row],[Income]],1,0)</f>
        <v>1</v>
      </c>
      <c r="CE167" s="1"/>
      <c r="CG167">
        <f ca="1">IF(Table1[[#This Row],[Net worth of person]]&gt;$CH$3,Table1[[#This Row],[Age]],0)</f>
        <v>20</v>
      </c>
    </row>
    <row r="168" spans="1:85" x14ac:dyDescent="0.3">
      <c r="A168">
        <f t="shared" ca="1" si="67"/>
        <v>1</v>
      </c>
      <c r="B168" t="str">
        <f t="shared" ca="1" si="68"/>
        <v>Women</v>
      </c>
      <c r="C168">
        <f t="shared" ca="1" si="69"/>
        <v>37</v>
      </c>
      <c r="D168">
        <f t="shared" ca="1" si="70"/>
        <v>4</v>
      </c>
      <c r="E168" t="str">
        <f t="shared" ca="1" si="71"/>
        <v>Teaching</v>
      </c>
      <c r="F168">
        <f t="shared" ca="1" si="72"/>
        <v>2</v>
      </c>
      <c r="G168" t="str">
        <f t="shared" ca="1" si="73"/>
        <v>12th</v>
      </c>
      <c r="H168">
        <f t="shared" ca="1" si="74"/>
        <v>2</v>
      </c>
      <c r="I168">
        <f t="shared" ca="1" si="75"/>
        <v>1</v>
      </c>
      <c r="J168">
        <f t="shared" ca="1" si="76"/>
        <v>60380</v>
      </c>
      <c r="K168">
        <f t="shared" ca="1" si="77"/>
        <v>6</v>
      </c>
      <c r="L168" t="str">
        <f t="shared" ca="1" si="78"/>
        <v>Ranchi</v>
      </c>
      <c r="M168">
        <f t="shared" ca="1" si="79"/>
        <v>362280</v>
      </c>
      <c r="N168">
        <f t="shared" ca="1" si="80"/>
        <v>360520.07567732217</v>
      </c>
      <c r="O168">
        <f t="shared" ca="1" si="81"/>
        <v>17192.484526177694</v>
      </c>
      <c r="P168">
        <f t="shared" ca="1" si="82"/>
        <v>5151</v>
      </c>
      <c r="Q168">
        <f t="shared" ca="1" si="83"/>
        <v>46471.550085644099</v>
      </c>
      <c r="R168">
        <f t="shared" ca="1" si="84"/>
        <v>77238.214747148842</v>
      </c>
      <c r="S168">
        <f t="shared" ca="1" si="85"/>
        <v>456710.69927332655</v>
      </c>
      <c r="T168">
        <f t="shared" ca="1" si="86"/>
        <v>412142.62576296629</v>
      </c>
      <c r="U168">
        <f t="shared" ca="1" si="87"/>
        <v>44568.073510360264</v>
      </c>
      <c r="AF168" s="2">
        <f ca="1">IF(Table1[[#This Row],[Gender]]="Women",1,0)</f>
        <v>1</v>
      </c>
      <c r="AG168">
        <f ca="1">IF(Table1[[#This Row],[Gender]]="Men",1,0)</f>
        <v>0</v>
      </c>
      <c r="AI168" s="1"/>
      <c r="AK168" s="2">
        <f ca="1">IF(Table1[[#This Row],[Field of Work]]="IT",1,0)</f>
        <v>0</v>
      </c>
      <c r="AL168">
        <f ca="1">IF(Table1[[#This Row],[Field of Work]]="Agriculture",1,0)</f>
        <v>0</v>
      </c>
      <c r="AM168">
        <f ca="1">IF(Table1[[#This Row],[Field of Work]]="Construction",1,0)</f>
        <v>0</v>
      </c>
      <c r="AN168">
        <f ca="1">IF(Table1[[#This Row],[Field of Work]]="Healthcare",1,0)</f>
        <v>0</v>
      </c>
      <c r="AO168">
        <f ca="1">IF(Table1[[#This Row],[Field of Work]]="General Work",1,0)</f>
        <v>0</v>
      </c>
      <c r="AP168">
        <f ca="1">IF(Table1[[#This Row],[Field of Work]]="Teaching",1,0)</f>
        <v>1</v>
      </c>
      <c r="AV168" s="1"/>
      <c r="AX168" s="2">
        <f ca="1">Table1[[#This Row],[Car Value]]/Table1[[#This Row],[Cars]]</f>
        <v>17192.484526177694</v>
      </c>
      <c r="AY168" s="1"/>
      <c r="AZ168" s="2">
        <f ca="1">IF(Table1[[#This Row],[Value of debts ]]&gt;$BA$3,1,0)</f>
        <v>1</v>
      </c>
      <c r="BA168" s="1"/>
      <c r="BB168" s="1"/>
      <c r="BC168" s="15">
        <f ca="1">Table1[[#This Row],[Mortage Left]]/Table1[[#This Row],[Value of House]]</f>
        <v>0.9951420881012536</v>
      </c>
      <c r="BD168">
        <f t="shared" ca="1" si="66"/>
        <v>0</v>
      </c>
      <c r="BF168" s="1"/>
      <c r="BH168">
        <f ca="1">IF(Table1[[#This Row],[Area]]="Patna",Table1[[#This Row],[Income]],0)</f>
        <v>0</v>
      </c>
      <c r="BI168">
        <f ca="1">IF(Table1[[#This Row],[Area]]="Bangalore",Table1[[#This Row],[Income]],0)</f>
        <v>0</v>
      </c>
      <c r="BJ168">
        <f ca="1">IF(Table1[[#This Row],[Area]]="Lucknow",Table1[[#This Row],[Income]],0)</f>
        <v>0</v>
      </c>
      <c r="BK168">
        <f ca="1">IF(Table1[[#This Row],[Area]]="Hyderabad",Table1[[#This Row],[Income]],0)</f>
        <v>0</v>
      </c>
      <c r="BL168">
        <f ca="1">IF(Table1[[#This Row],[Area]]="Udaipur",Table1[[#This Row],[Income]],0)</f>
        <v>0</v>
      </c>
      <c r="BM168">
        <f ca="1">IF(Table1[[#This Row],[Area]]="Pune",Table1[[#This Row],[Income]],0)</f>
        <v>0</v>
      </c>
      <c r="BN168">
        <f ca="1">IF(Table1[[#This Row],[Area]]="Kolkata",Table1[[#This Row],[Income]],0)</f>
        <v>0</v>
      </c>
      <c r="BO168">
        <f ca="1">IF(Table1[[#This Row],[Area]]="Ranchi",Table1[[#This Row],[Income]],0)</f>
        <v>60380</v>
      </c>
      <c r="BP168">
        <f ca="1">IF(Table1[[#This Row],[Area]]="Dhanbad",Table1[[#This Row],[Income]],0)</f>
        <v>0</v>
      </c>
      <c r="BQ168">
        <f ca="1">IF(Table1[[#This Row],[Area]]="Agra",Table1[[#This Row],[Income]],0)</f>
        <v>0</v>
      </c>
      <c r="BR168">
        <f ca="1">IF(Table1[[#This Row],[Area]]="Mumbai",Table1[[#This Row],[Income]],0)</f>
        <v>0</v>
      </c>
      <c r="BS168">
        <f ca="1">IF(Table1[[#This Row],[Area]]="Srinagar",Table1[[#This Row],[Income]],0)</f>
        <v>0</v>
      </c>
      <c r="BT168">
        <f ca="1">IF(Table1[[#This Row],[Area]]="Delhi",Table1[[#This Row],[Income]],0)</f>
        <v>0</v>
      </c>
      <c r="BU168">
        <f ca="1">IF(Table1[[#This Row],[Area]]="Jaipur",Table1[[#This Row],[Income]],0)</f>
        <v>0</v>
      </c>
      <c r="BW168">
        <f ca="1">IF(Table1[[#This Row],[Field of Work]]="IT",Table1[[#This Row],[Income]],0)</f>
        <v>0</v>
      </c>
      <c r="BX168">
        <f ca="1">IF(Table1[[#This Row],[Field of Work]]="Healthcare",Table1[[#This Row],[Income]],0)</f>
        <v>0</v>
      </c>
      <c r="BY168">
        <f ca="1">IF(Table1[[#This Row],[Field of Work]]="Agriculture",Table1[[#This Row],[Income]],0)</f>
        <v>0</v>
      </c>
      <c r="BZ168">
        <f ca="1">IF(Table1[[#This Row],[Field of Work]]="Teaching",Table1[[#This Row],[Income]],0)</f>
        <v>60380</v>
      </c>
      <c r="CA168">
        <f ca="1">IF(Table1[[#This Row],[Field of Work]]="General Work",Table1[[#This Row],[Income]],0)</f>
        <v>0</v>
      </c>
      <c r="CB168">
        <f ca="1">IF(Table1[[#This Row],[Field of Work]]="Construction",Table1[[#This Row],[Income]],0)</f>
        <v>0</v>
      </c>
      <c r="CD168" s="2">
        <f ca="1">IF(Table1[[#This Row],[Value of debts ]]&gt;Table1[[#This Row],[Income]],1,0)</f>
        <v>1</v>
      </c>
      <c r="CE168" s="1"/>
      <c r="CG168">
        <f ca="1">IF(Table1[[#This Row],[Net worth of person]]&gt;$CH$3,Table1[[#This Row],[Age]],0)</f>
        <v>0</v>
      </c>
    </row>
    <row r="169" spans="1:85" x14ac:dyDescent="0.3">
      <c r="A169">
        <f t="shared" ca="1" si="67"/>
        <v>2</v>
      </c>
      <c r="B169" t="str">
        <f t="shared" ca="1" si="68"/>
        <v>Men</v>
      </c>
      <c r="C169">
        <f t="shared" ca="1" si="69"/>
        <v>30</v>
      </c>
      <c r="D169">
        <f t="shared" ca="1" si="70"/>
        <v>2</v>
      </c>
      <c r="E169" t="str">
        <f t="shared" ca="1" si="71"/>
        <v>Construction</v>
      </c>
      <c r="F169">
        <f t="shared" ca="1" si="72"/>
        <v>3</v>
      </c>
      <c r="G169" t="str">
        <f t="shared" ca="1" si="73"/>
        <v>Bachelors</v>
      </c>
      <c r="H169">
        <f t="shared" ca="1" si="74"/>
        <v>0</v>
      </c>
      <c r="I169">
        <f t="shared" ca="1" si="75"/>
        <v>2</v>
      </c>
      <c r="J169">
        <f t="shared" ca="1" si="76"/>
        <v>39594</v>
      </c>
      <c r="K169">
        <f t="shared" ca="1" si="77"/>
        <v>4</v>
      </c>
      <c r="L169" t="str">
        <f t="shared" ca="1" si="78"/>
        <v>Dhanbad</v>
      </c>
      <c r="M169">
        <f t="shared" ca="1" si="79"/>
        <v>237564</v>
      </c>
      <c r="N169">
        <f t="shared" ca="1" si="80"/>
        <v>172945.94283923725</v>
      </c>
      <c r="O169">
        <f t="shared" ca="1" si="81"/>
        <v>44163.557852527963</v>
      </c>
      <c r="P169">
        <f t="shared" ca="1" si="82"/>
        <v>36275</v>
      </c>
      <c r="Q169">
        <f t="shared" ca="1" si="83"/>
        <v>38243.008415666904</v>
      </c>
      <c r="R169">
        <f t="shared" ca="1" si="84"/>
        <v>14278.09152595673</v>
      </c>
      <c r="S169">
        <f t="shared" ca="1" si="85"/>
        <v>296005.6493784847</v>
      </c>
      <c r="T169">
        <f t="shared" ca="1" si="86"/>
        <v>247463.95125490415</v>
      </c>
      <c r="U169">
        <f t="shared" ca="1" si="87"/>
        <v>48541.698123580543</v>
      </c>
      <c r="AF169" s="2">
        <f ca="1">IF(Table1[[#This Row],[Gender]]="Women",1,0)</f>
        <v>0</v>
      </c>
      <c r="AG169">
        <f ca="1">IF(Table1[[#This Row],[Gender]]="Men",1,0)</f>
        <v>1</v>
      </c>
      <c r="AI169" s="1"/>
      <c r="AK169" s="2">
        <f ca="1">IF(Table1[[#This Row],[Field of Work]]="IT",1,0)</f>
        <v>0</v>
      </c>
      <c r="AL169">
        <f ca="1">IF(Table1[[#This Row],[Field of Work]]="Agriculture",1,0)</f>
        <v>0</v>
      </c>
      <c r="AM169">
        <f ca="1">IF(Table1[[#This Row],[Field of Work]]="Construction",1,0)</f>
        <v>1</v>
      </c>
      <c r="AN169">
        <f ca="1">IF(Table1[[#This Row],[Field of Work]]="Healthcare",1,0)</f>
        <v>0</v>
      </c>
      <c r="AO169">
        <f ca="1">IF(Table1[[#This Row],[Field of Work]]="General Work",1,0)</f>
        <v>0</v>
      </c>
      <c r="AP169">
        <f ca="1">IF(Table1[[#This Row],[Field of Work]]="Teaching",1,0)</f>
        <v>0</v>
      </c>
      <c r="AV169" s="1"/>
      <c r="AX169" s="2">
        <f ca="1">Table1[[#This Row],[Car Value]]/Table1[[#This Row],[Cars]]</f>
        <v>22081.778926263982</v>
      </c>
      <c r="AY169" s="1"/>
      <c r="AZ169" s="2">
        <f ca="1">IF(Table1[[#This Row],[Value of debts ]]&gt;$BA$3,1,0)</f>
        <v>1</v>
      </c>
      <c r="BA169" s="1"/>
      <c r="BB169" s="1"/>
      <c r="BC169" s="15">
        <f ca="1">Table1[[#This Row],[Mortage Left]]/Table1[[#This Row],[Value of House]]</f>
        <v>0.72799726742788151</v>
      </c>
      <c r="BD169">
        <f t="shared" ca="1" si="66"/>
        <v>0</v>
      </c>
      <c r="BF169" s="1"/>
      <c r="BH169">
        <f ca="1">IF(Table1[[#This Row],[Area]]="Patna",Table1[[#This Row],[Income]],0)</f>
        <v>0</v>
      </c>
      <c r="BI169">
        <f ca="1">IF(Table1[[#This Row],[Area]]="Bangalore",Table1[[#This Row],[Income]],0)</f>
        <v>0</v>
      </c>
      <c r="BJ169">
        <f ca="1">IF(Table1[[#This Row],[Area]]="Lucknow",Table1[[#This Row],[Income]],0)</f>
        <v>0</v>
      </c>
      <c r="BK169">
        <f ca="1">IF(Table1[[#This Row],[Area]]="Hyderabad",Table1[[#This Row],[Income]],0)</f>
        <v>0</v>
      </c>
      <c r="BL169">
        <f ca="1">IF(Table1[[#This Row],[Area]]="Udaipur",Table1[[#This Row],[Income]],0)</f>
        <v>0</v>
      </c>
      <c r="BM169">
        <f ca="1">IF(Table1[[#This Row],[Area]]="Pune",Table1[[#This Row],[Income]],0)</f>
        <v>0</v>
      </c>
      <c r="BN169">
        <f ca="1">IF(Table1[[#This Row],[Area]]="Kolkata",Table1[[#This Row],[Income]],0)</f>
        <v>0</v>
      </c>
      <c r="BO169">
        <f ca="1">IF(Table1[[#This Row],[Area]]="Ranchi",Table1[[#This Row],[Income]],0)</f>
        <v>0</v>
      </c>
      <c r="BP169">
        <f ca="1">IF(Table1[[#This Row],[Area]]="Dhanbad",Table1[[#This Row],[Income]],0)</f>
        <v>39594</v>
      </c>
      <c r="BQ169">
        <f ca="1">IF(Table1[[#This Row],[Area]]="Agra",Table1[[#This Row],[Income]],0)</f>
        <v>0</v>
      </c>
      <c r="BR169">
        <f ca="1">IF(Table1[[#This Row],[Area]]="Mumbai",Table1[[#This Row],[Income]],0)</f>
        <v>0</v>
      </c>
      <c r="BS169">
        <f ca="1">IF(Table1[[#This Row],[Area]]="Srinagar",Table1[[#This Row],[Income]],0)</f>
        <v>0</v>
      </c>
      <c r="BT169">
        <f ca="1">IF(Table1[[#This Row],[Area]]="Delhi",Table1[[#This Row],[Income]],0)</f>
        <v>0</v>
      </c>
      <c r="BU169">
        <f ca="1">IF(Table1[[#This Row],[Area]]="Jaipur",Table1[[#This Row],[Income]],0)</f>
        <v>0</v>
      </c>
      <c r="BW169">
        <f ca="1">IF(Table1[[#This Row],[Field of Work]]="IT",Table1[[#This Row],[Income]],0)</f>
        <v>0</v>
      </c>
      <c r="BX169">
        <f ca="1">IF(Table1[[#This Row],[Field of Work]]="Healthcare",Table1[[#This Row],[Income]],0)</f>
        <v>0</v>
      </c>
      <c r="BY169">
        <f ca="1">IF(Table1[[#This Row],[Field of Work]]="Agriculture",Table1[[#This Row],[Income]],0)</f>
        <v>0</v>
      </c>
      <c r="BZ169">
        <f ca="1">IF(Table1[[#This Row],[Field of Work]]="Teaching",Table1[[#This Row],[Income]],0)</f>
        <v>0</v>
      </c>
      <c r="CA169">
        <f ca="1">IF(Table1[[#This Row],[Field of Work]]="General Work",Table1[[#This Row],[Income]],0)</f>
        <v>0</v>
      </c>
      <c r="CB169">
        <f ca="1">IF(Table1[[#This Row],[Field of Work]]="Construction",Table1[[#This Row],[Income]],0)</f>
        <v>39594</v>
      </c>
      <c r="CD169" s="2">
        <f ca="1">IF(Table1[[#This Row],[Value of debts ]]&gt;Table1[[#This Row],[Income]],1,0)</f>
        <v>1</v>
      </c>
      <c r="CE169" s="1"/>
      <c r="CG169">
        <f ca="1">IF(Table1[[#This Row],[Net worth of person]]&gt;$CH$3,Table1[[#This Row],[Age]],0)</f>
        <v>0</v>
      </c>
    </row>
    <row r="170" spans="1:85" x14ac:dyDescent="0.3">
      <c r="A170">
        <f t="shared" ca="1" si="67"/>
        <v>1</v>
      </c>
      <c r="B170" t="str">
        <f t="shared" ca="1" si="68"/>
        <v>Women</v>
      </c>
      <c r="C170">
        <f t="shared" ca="1" si="69"/>
        <v>25</v>
      </c>
      <c r="D170">
        <f t="shared" ca="1" si="70"/>
        <v>2</v>
      </c>
      <c r="E170" t="str">
        <f t="shared" ca="1" si="71"/>
        <v>Construction</v>
      </c>
      <c r="F170">
        <f t="shared" ca="1" si="72"/>
        <v>5</v>
      </c>
      <c r="G170" t="str">
        <f t="shared" ca="1" si="73"/>
        <v>Others</v>
      </c>
      <c r="H170">
        <f t="shared" ca="1" si="74"/>
        <v>0</v>
      </c>
      <c r="I170">
        <f t="shared" ca="1" si="75"/>
        <v>1</v>
      </c>
      <c r="J170">
        <f t="shared" ca="1" si="76"/>
        <v>45381</v>
      </c>
      <c r="K170">
        <f t="shared" ca="1" si="77"/>
        <v>12</v>
      </c>
      <c r="L170" t="str">
        <f t="shared" ca="1" si="78"/>
        <v>Srinagar</v>
      </c>
      <c r="M170">
        <f t="shared" ca="1" si="79"/>
        <v>136143</v>
      </c>
      <c r="N170">
        <f t="shared" ca="1" si="80"/>
        <v>26727.095870779394</v>
      </c>
      <c r="O170">
        <f t="shared" ca="1" si="81"/>
        <v>25532.837751246359</v>
      </c>
      <c r="P170">
        <f t="shared" ca="1" si="82"/>
        <v>9561</v>
      </c>
      <c r="Q170">
        <f t="shared" ca="1" si="83"/>
        <v>48740.253353446147</v>
      </c>
      <c r="R170">
        <f t="shared" ca="1" si="84"/>
        <v>42368.070068792389</v>
      </c>
      <c r="S170">
        <f t="shared" ca="1" si="85"/>
        <v>204043.90782003873</v>
      </c>
      <c r="T170">
        <f t="shared" ca="1" si="86"/>
        <v>85028.349224225531</v>
      </c>
      <c r="U170">
        <f t="shared" ca="1" si="87"/>
        <v>119015.5585958132</v>
      </c>
      <c r="AF170" s="2">
        <f ca="1">IF(Table1[[#This Row],[Gender]]="Women",1,0)</f>
        <v>1</v>
      </c>
      <c r="AG170">
        <f ca="1">IF(Table1[[#This Row],[Gender]]="Men",1,0)</f>
        <v>0</v>
      </c>
      <c r="AI170" s="1"/>
      <c r="AK170" s="2">
        <f ca="1">IF(Table1[[#This Row],[Field of Work]]="IT",1,0)</f>
        <v>0</v>
      </c>
      <c r="AL170">
        <f ca="1">IF(Table1[[#This Row],[Field of Work]]="Agriculture",1,0)</f>
        <v>0</v>
      </c>
      <c r="AM170">
        <f ca="1">IF(Table1[[#This Row],[Field of Work]]="Construction",1,0)</f>
        <v>1</v>
      </c>
      <c r="AN170">
        <f ca="1">IF(Table1[[#This Row],[Field of Work]]="Healthcare",1,0)</f>
        <v>0</v>
      </c>
      <c r="AO170">
        <f ca="1">IF(Table1[[#This Row],[Field of Work]]="General Work",1,0)</f>
        <v>0</v>
      </c>
      <c r="AP170">
        <f ca="1">IF(Table1[[#This Row],[Field of Work]]="Teaching",1,0)</f>
        <v>0</v>
      </c>
      <c r="AV170" s="1"/>
      <c r="AX170" s="2">
        <f ca="1">Table1[[#This Row],[Car Value]]/Table1[[#This Row],[Cars]]</f>
        <v>25532.837751246359</v>
      </c>
      <c r="AY170" s="1"/>
      <c r="AZ170" s="2">
        <f ca="1">IF(Table1[[#This Row],[Value of debts ]]&gt;$BA$3,1,0)</f>
        <v>1</v>
      </c>
      <c r="BA170" s="1"/>
      <c r="BB170" s="1"/>
      <c r="BC170" s="15">
        <f ca="1">Table1[[#This Row],[Mortage Left]]/Table1[[#This Row],[Value of House]]</f>
        <v>0.19631634289518662</v>
      </c>
      <c r="BD170">
        <f t="shared" ca="1" si="66"/>
        <v>1</v>
      </c>
      <c r="BF170" s="1"/>
      <c r="BH170">
        <f ca="1">IF(Table1[[#This Row],[Area]]="Patna",Table1[[#This Row],[Income]],0)</f>
        <v>0</v>
      </c>
      <c r="BI170">
        <f ca="1">IF(Table1[[#This Row],[Area]]="Bangalore",Table1[[#This Row],[Income]],0)</f>
        <v>0</v>
      </c>
      <c r="BJ170">
        <f ca="1">IF(Table1[[#This Row],[Area]]="Lucknow",Table1[[#This Row],[Income]],0)</f>
        <v>0</v>
      </c>
      <c r="BK170">
        <f ca="1">IF(Table1[[#This Row],[Area]]="Hyderabad",Table1[[#This Row],[Income]],0)</f>
        <v>0</v>
      </c>
      <c r="BL170">
        <f ca="1">IF(Table1[[#This Row],[Area]]="Udaipur",Table1[[#This Row],[Income]],0)</f>
        <v>0</v>
      </c>
      <c r="BM170">
        <f ca="1">IF(Table1[[#This Row],[Area]]="Pune",Table1[[#This Row],[Income]],0)</f>
        <v>0</v>
      </c>
      <c r="BN170">
        <f ca="1">IF(Table1[[#This Row],[Area]]="Kolkata",Table1[[#This Row],[Income]],0)</f>
        <v>0</v>
      </c>
      <c r="BO170">
        <f ca="1">IF(Table1[[#This Row],[Area]]="Ranchi",Table1[[#This Row],[Income]],0)</f>
        <v>0</v>
      </c>
      <c r="BP170">
        <f ca="1">IF(Table1[[#This Row],[Area]]="Dhanbad",Table1[[#This Row],[Income]],0)</f>
        <v>0</v>
      </c>
      <c r="BQ170">
        <f ca="1">IF(Table1[[#This Row],[Area]]="Agra",Table1[[#This Row],[Income]],0)</f>
        <v>0</v>
      </c>
      <c r="BR170">
        <f ca="1">IF(Table1[[#This Row],[Area]]="Mumbai",Table1[[#This Row],[Income]],0)</f>
        <v>0</v>
      </c>
      <c r="BS170">
        <f ca="1">IF(Table1[[#This Row],[Area]]="Srinagar",Table1[[#This Row],[Income]],0)</f>
        <v>45381</v>
      </c>
      <c r="BT170">
        <f ca="1">IF(Table1[[#This Row],[Area]]="Delhi",Table1[[#This Row],[Income]],0)</f>
        <v>0</v>
      </c>
      <c r="BU170">
        <f ca="1">IF(Table1[[#This Row],[Area]]="Jaipur",Table1[[#This Row],[Income]],0)</f>
        <v>0</v>
      </c>
      <c r="BW170">
        <f ca="1">IF(Table1[[#This Row],[Field of Work]]="IT",Table1[[#This Row],[Income]],0)</f>
        <v>0</v>
      </c>
      <c r="BX170">
        <f ca="1">IF(Table1[[#This Row],[Field of Work]]="Healthcare",Table1[[#This Row],[Income]],0)</f>
        <v>0</v>
      </c>
      <c r="BY170">
        <f ca="1">IF(Table1[[#This Row],[Field of Work]]="Agriculture",Table1[[#This Row],[Income]],0)</f>
        <v>0</v>
      </c>
      <c r="BZ170">
        <f ca="1">IF(Table1[[#This Row],[Field of Work]]="Teaching",Table1[[#This Row],[Income]],0)</f>
        <v>0</v>
      </c>
      <c r="CA170">
        <f ca="1">IF(Table1[[#This Row],[Field of Work]]="General Work",Table1[[#This Row],[Income]],0)</f>
        <v>0</v>
      </c>
      <c r="CB170">
        <f ca="1">IF(Table1[[#This Row],[Field of Work]]="Construction",Table1[[#This Row],[Income]],0)</f>
        <v>45381</v>
      </c>
      <c r="CD170" s="2">
        <f ca="1">IF(Table1[[#This Row],[Value of debts ]]&gt;Table1[[#This Row],[Income]],1,0)</f>
        <v>1</v>
      </c>
      <c r="CE170" s="1"/>
      <c r="CG170">
        <f ca="1">IF(Table1[[#This Row],[Net worth of person]]&gt;$CH$3,Table1[[#This Row],[Age]],0)</f>
        <v>25</v>
      </c>
    </row>
    <row r="171" spans="1:85" x14ac:dyDescent="0.3">
      <c r="A171">
        <f t="shared" ca="1" si="67"/>
        <v>2</v>
      </c>
      <c r="B171" t="str">
        <f t="shared" ca="1" si="68"/>
        <v>Men</v>
      </c>
      <c r="C171">
        <f t="shared" ca="1" si="69"/>
        <v>33</v>
      </c>
      <c r="D171">
        <f t="shared" ca="1" si="70"/>
        <v>2</v>
      </c>
      <c r="E171" t="str">
        <f t="shared" ca="1" si="71"/>
        <v>Construction</v>
      </c>
      <c r="F171">
        <f t="shared" ca="1" si="72"/>
        <v>2</v>
      </c>
      <c r="G171" t="str">
        <f t="shared" ca="1" si="73"/>
        <v>12th</v>
      </c>
      <c r="H171">
        <f t="shared" ca="1" si="74"/>
        <v>4</v>
      </c>
      <c r="I171">
        <f t="shared" ca="1" si="75"/>
        <v>1</v>
      </c>
      <c r="J171">
        <f t="shared" ca="1" si="76"/>
        <v>74322</v>
      </c>
      <c r="K171">
        <f t="shared" ca="1" si="77"/>
        <v>1</v>
      </c>
      <c r="L171" t="str">
        <f t="shared" ca="1" si="78"/>
        <v>Patna</v>
      </c>
      <c r="M171">
        <f t="shared" ca="1" si="79"/>
        <v>222966</v>
      </c>
      <c r="N171">
        <f t="shared" ca="1" si="80"/>
        <v>39215.858709644221</v>
      </c>
      <c r="O171">
        <f t="shared" ca="1" si="81"/>
        <v>25456.276336697549</v>
      </c>
      <c r="P171">
        <f t="shared" ca="1" si="82"/>
        <v>6945</v>
      </c>
      <c r="Q171">
        <f t="shared" ca="1" si="83"/>
        <v>8833.5780136800258</v>
      </c>
      <c r="R171">
        <f t="shared" ca="1" si="84"/>
        <v>17666.584315162709</v>
      </c>
      <c r="S171">
        <f t="shared" ca="1" si="85"/>
        <v>266088.86065186025</v>
      </c>
      <c r="T171">
        <f t="shared" ca="1" si="86"/>
        <v>54994.436723324245</v>
      </c>
      <c r="U171">
        <f t="shared" ca="1" si="87"/>
        <v>211094.42392853601</v>
      </c>
      <c r="AF171" s="2">
        <f ca="1">IF(Table1[[#This Row],[Gender]]="Women",1,0)</f>
        <v>0</v>
      </c>
      <c r="AG171">
        <f ca="1">IF(Table1[[#This Row],[Gender]]="Men",1,0)</f>
        <v>1</v>
      </c>
      <c r="AI171" s="1"/>
      <c r="AK171" s="2">
        <f ca="1">IF(Table1[[#This Row],[Field of Work]]="IT",1,0)</f>
        <v>0</v>
      </c>
      <c r="AL171">
        <f ca="1">IF(Table1[[#This Row],[Field of Work]]="Agriculture",1,0)</f>
        <v>0</v>
      </c>
      <c r="AM171">
        <f ca="1">IF(Table1[[#This Row],[Field of Work]]="Construction",1,0)</f>
        <v>1</v>
      </c>
      <c r="AN171">
        <f ca="1">IF(Table1[[#This Row],[Field of Work]]="Healthcare",1,0)</f>
        <v>0</v>
      </c>
      <c r="AO171">
        <f ca="1">IF(Table1[[#This Row],[Field of Work]]="General Work",1,0)</f>
        <v>0</v>
      </c>
      <c r="AP171">
        <f ca="1">IF(Table1[[#This Row],[Field of Work]]="Teaching",1,0)</f>
        <v>0</v>
      </c>
      <c r="AV171" s="1"/>
      <c r="AX171" s="2">
        <f ca="1">Table1[[#This Row],[Car Value]]/Table1[[#This Row],[Cars]]</f>
        <v>25456.276336697549</v>
      </c>
      <c r="AY171" s="1"/>
      <c r="AZ171" s="2">
        <f ca="1">IF(Table1[[#This Row],[Value of debts ]]&gt;$BA$3,1,0)</f>
        <v>1</v>
      </c>
      <c r="BA171" s="1"/>
      <c r="BB171" s="1"/>
      <c r="BC171" s="15">
        <f ca="1">Table1[[#This Row],[Mortage Left]]/Table1[[#This Row],[Value of House]]</f>
        <v>0.17588268484721536</v>
      </c>
      <c r="BD171">
        <f t="shared" ca="1" si="66"/>
        <v>1</v>
      </c>
      <c r="BF171" s="1"/>
      <c r="BH171">
        <f ca="1">IF(Table1[[#This Row],[Area]]="Patna",Table1[[#This Row],[Income]],0)</f>
        <v>74322</v>
      </c>
      <c r="BI171">
        <f ca="1">IF(Table1[[#This Row],[Area]]="Bangalore",Table1[[#This Row],[Income]],0)</f>
        <v>0</v>
      </c>
      <c r="BJ171">
        <f ca="1">IF(Table1[[#This Row],[Area]]="Lucknow",Table1[[#This Row],[Income]],0)</f>
        <v>0</v>
      </c>
      <c r="BK171">
        <f ca="1">IF(Table1[[#This Row],[Area]]="Hyderabad",Table1[[#This Row],[Income]],0)</f>
        <v>0</v>
      </c>
      <c r="BL171">
        <f ca="1">IF(Table1[[#This Row],[Area]]="Udaipur",Table1[[#This Row],[Income]],0)</f>
        <v>0</v>
      </c>
      <c r="BM171">
        <f ca="1">IF(Table1[[#This Row],[Area]]="Pune",Table1[[#This Row],[Income]],0)</f>
        <v>0</v>
      </c>
      <c r="BN171">
        <f ca="1">IF(Table1[[#This Row],[Area]]="Kolkata",Table1[[#This Row],[Income]],0)</f>
        <v>0</v>
      </c>
      <c r="BO171">
        <f ca="1">IF(Table1[[#This Row],[Area]]="Ranchi",Table1[[#This Row],[Income]],0)</f>
        <v>0</v>
      </c>
      <c r="BP171">
        <f ca="1">IF(Table1[[#This Row],[Area]]="Dhanbad",Table1[[#This Row],[Income]],0)</f>
        <v>0</v>
      </c>
      <c r="BQ171">
        <f ca="1">IF(Table1[[#This Row],[Area]]="Agra",Table1[[#This Row],[Income]],0)</f>
        <v>0</v>
      </c>
      <c r="BR171">
        <f ca="1">IF(Table1[[#This Row],[Area]]="Mumbai",Table1[[#This Row],[Income]],0)</f>
        <v>0</v>
      </c>
      <c r="BS171">
        <f ca="1">IF(Table1[[#This Row],[Area]]="Srinagar",Table1[[#This Row],[Income]],0)</f>
        <v>0</v>
      </c>
      <c r="BT171">
        <f ca="1">IF(Table1[[#This Row],[Area]]="Delhi",Table1[[#This Row],[Income]],0)</f>
        <v>0</v>
      </c>
      <c r="BU171">
        <f ca="1">IF(Table1[[#This Row],[Area]]="Jaipur",Table1[[#This Row],[Income]],0)</f>
        <v>0</v>
      </c>
      <c r="BW171">
        <f ca="1">IF(Table1[[#This Row],[Field of Work]]="IT",Table1[[#This Row],[Income]],0)</f>
        <v>0</v>
      </c>
      <c r="BX171">
        <f ca="1">IF(Table1[[#This Row],[Field of Work]]="Healthcare",Table1[[#This Row],[Income]],0)</f>
        <v>0</v>
      </c>
      <c r="BY171">
        <f ca="1">IF(Table1[[#This Row],[Field of Work]]="Agriculture",Table1[[#This Row],[Income]],0)</f>
        <v>0</v>
      </c>
      <c r="BZ171">
        <f ca="1">IF(Table1[[#This Row],[Field of Work]]="Teaching",Table1[[#This Row],[Income]],0)</f>
        <v>0</v>
      </c>
      <c r="CA171">
        <f ca="1">IF(Table1[[#This Row],[Field of Work]]="General Work",Table1[[#This Row],[Income]],0)</f>
        <v>0</v>
      </c>
      <c r="CB171">
        <f ca="1">IF(Table1[[#This Row],[Field of Work]]="Construction",Table1[[#This Row],[Income]],0)</f>
        <v>74322</v>
      </c>
      <c r="CD171" s="2">
        <f ca="1">IF(Table1[[#This Row],[Value of debts ]]&gt;Table1[[#This Row],[Income]],1,0)</f>
        <v>0</v>
      </c>
      <c r="CE171" s="1"/>
      <c r="CG171">
        <f ca="1">IF(Table1[[#This Row],[Net worth of person]]&gt;$CH$3,Table1[[#This Row],[Age]],0)</f>
        <v>33</v>
      </c>
    </row>
    <row r="172" spans="1:85" x14ac:dyDescent="0.3">
      <c r="A172">
        <f t="shared" ca="1" si="67"/>
        <v>1</v>
      </c>
      <c r="B172" t="str">
        <f t="shared" ca="1" si="68"/>
        <v>Women</v>
      </c>
      <c r="C172">
        <f t="shared" ca="1" si="69"/>
        <v>40</v>
      </c>
      <c r="D172">
        <f t="shared" ca="1" si="70"/>
        <v>2</v>
      </c>
      <c r="E172" t="str">
        <f t="shared" ca="1" si="71"/>
        <v>Construction</v>
      </c>
      <c r="F172">
        <f t="shared" ca="1" si="72"/>
        <v>4</v>
      </c>
      <c r="G172" t="str">
        <f t="shared" ca="1" si="73"/>
        <v>Masters</v>
      </c>
      <c r="H172">
        <f t="shared" ca="1" si="74"/>
        <v>4</v>
      </c>
      <c r="I172">
        <f t="shared" ca="1" si="75"/>
        <v>1</v>
      </c>
      <c r="J172">
        <f t="shared" ca="1" si="76"/>
        <v>73482</v>
      </c>
      <c r="K172">
        <f t="shared" ca="1" si="77"/>
        <v>14</v>
      </c>
      <c r="L172" t="str">
        <f t="shared" ca="1" si="78"/>
        <v>Jaipur</v>
      </c>
      <c r="M172">
        <f t="shared" ca="1" si="79"/>
        <v>367410</v>
      </c>
      <c r="N172">
        <f t="shared" ca="1" si="80"/>
        <v>295049.35616702813</v>
      </c>
      <c r="O172">
        <f t="shared" ca="1" si="81"/>
        <v>32422.622159561717</v>
      </c>
      <c r="P172">
        <f t="shared" ca="1" si="82"/>
        <v>20138</v>
      </c>
      <c r="Q172">
        <f t="shared" ca="1" si="83"/>
        <v>121773.33186137406</v>
      </c>
      <c r="R172">
        <f t="shared" ca="1" si="84"/>
        <v>91346.30193082965</v>
      </c>
      <c r="S172">
        <f t="shared" ca="1" si="85"/>
        <v>491178.92409039137</v>
      </c>
      <c r="T172">
        <f t="shared" ca="1" si="86"/>
        <v>436960.68802840216</v>
      </c>
      <c r="U172">
        <f t="shared" ca="1" si="87"/>
        <v>54218.236061989213</v>
      </c>
      <c r="AF172" s="2">
        <f ca="1">IF(Table1[[#This Row],[Gender]]="Women",1,0)</f>
        <v>1</v>
      </c>
      <c r="AG172">
        <f ca="1">IF(Table1[[#This Row],[Gender]]="Men",1,0)</f>
        <v>0</v>
      </c>
      <c r="AI172" s="1"/>
      <c r="AK172" s="2">
        <f ca="1">IF(Table1[[#This Row],[Field of Work]]="IT",1,0)</f>
        <v>0</v>
      </c>
      <c r="AL172">
        <f ca="1">IF(Table1[[#This Row],[Field of Work]]="Agriculture",1,0)</f>
        <v>0</v>
      </c>
      <c r="AM172">
        <f ca="1">IF(Table1[[#This Row],[Field of Work]]="Construction",1,0)</f>
        <v>1</v>
      </c>
      <c r="AN172">
        <f ca="1">IF(Table1[[#This Row],[Field of Work]]="Healthcare",1,0)</f>
        <v>0</v>
      </c>
      <c r="AO172">
        <f ca="1">IF(Table1[[#This Row],[Field of Work]]="General Work",1,0)</f>
        <v>0</v>
      </c>
      <c r="AP172">
        <f ca="1">IF(Table1[[#This Row],[Field of Work]]="Teaching",1,0)</f>
        <v>0</v>
      </c>
      <c r="AV172" s="1"/>
      <c r="AX172" s="2">
        <f ca="1">Table1[[#This Row],[Car Value]]/Table1[[#This Row],[Cars]]</f>
        <v>32422.622159561717</v>
      </c>
      <c r="AY172" s="1"/>
      <c r="AZ172" s="2">
        <f ca="1">IF(Table1[[#This Row],[Value of debts ]]&gt;$BA$3,1,0)</f>
        <v>1</v>
      </c>
      <c r="BA172" s="1"/>
      <c r="BB172" s="1"/>
      <c r="BC172" s="15">
        <f ca="1">Table1[[#This Row],[Mortage Left]]/Table1[[#This Row],[Value of House]]</f>
        <v>0.80305205674050284</v>
      </c>
      <c r="BD172">
        <f t="shared" ca="1" si="66"/>
        <v>0</v>
      </c>
      <c r="BF172" s="1"/>
      <c r="BH172">
        <f ca="1">IF(Table1[[#This Row],[Area]]="Patna",Table1[[#This Row],[Income]],0)</f>
        <v>0</v>
      </c>
      <c r="BI172">
        <f ca="1">IF(Table1[[#This Row],[Area]]="Bangalore",Table1[[#This Row],[Income]],0)</f>
        <v>0</v>
      </c>
      <c r="BJ172">
        <f ca="1">IF(Table1[[#This Row],[Area]]="Lucknow",Table1[[#This Row],[Income]],0)</f>
        <v>0</v>
      </c>
      <c r="BK172">
        <f ca="1">IF(Table1[[#This Row],[Area]]="Hyderabad",Table1[[#This Row],[Income]],0)</f>
        <v>0</v>
      </c>
      <c r="BL172">
        <f ca="1">IF(Table1[[#This Row],[Area]]="Udaipur",Table1[[#This Row],[Income]],0)</f>
        <v>0</v>
      </c>
      <c r="BM172">
        <f ca="1">IF(Table1[[#This Row],[Area]]="Pune",Table1[[#This Row],[Income]],0)</f>
        <v>0</v>
      </c>
      <c r="BN172">
        <f ca="1">IF(Table1[[#This Row],[Area]]="Kolkata",Table1[[#This Row],[Income]],0)</f>
        <v>0</v>
      </c>
      <c r="BO172">
        <f ca="1">IF(Table1[[#This Row],[Area]]="Ranchi",Table1[[#This Row],[Income]],0)</f>
        <v>0</v>
      </c>
      <c r="BP172">
        <f ca="1">IF(Table1[[#This Row],[Area]]="Dhanbad",Table1[[#This Row],[Income]],0)</f>
        <v>0</v>
      </c>
      <c r="BQ172">
        <f ca="1">IF(Table1[[#This Row],[Area]]="Agra",Table1[[#This Row],[Income]],0)</f>
        <v>0</v>
      </c>
      <c r="BR172">
        <f ca="1">IF(Table1[[#This Row],[Area]]="Mumbai",Table1[[#This Row],[Income]],0)</f>
        <v>0</v>
      </c>
      <c r="BS172">
        <f ca="1">IF(Table1[[#This Row],[Area]]="Srinagar",Table1[[#This Row],[Income]],0)</f>
        <v>0</v>
      </c>
      <c r="BT172">
        <f ca="1">IF(Table1[[#This Row],[Area]]="Delhi",Table1[[#This Row],[Income]],0)</f>
        <v>0</v>
      </c>
      <c r="BU172">
        <f ca="1">IF(Table1[[#This Row],[Area]]="Jaipur",Table1[[#This Row],[Income]],0)</f>
        <v>73482</v>
      </c>
      <c r="BW172">
        <f ca="1">IF(Table1[[#This Row],[Field of Work]]="IT",Table1[[#This Row],[Income]],0)</f>
        <v>0</v>
      </c>
      <c r="BX172">
        <f ca="1">IF(Table1[[#This Row],[Field of Work]]="Healthcare",Table1[[#This Row],[Income]],0)</f>
        <v>0</v>
      </c>
      <c r="BY172">
        <f ca="1">IF(Table1[[#This Row],[Field of Work]]="Agriculture",Table1[[#This Row],[Income]],0)</f>
        <v>0</v>
      </c>
      <c r="BZ172">
        <f ca="1">IF(Table1[[#This Row],[Field of Work]]="Teaching",Table1[[#This Row],[Income]],0)</f>
        <v>0</v>
      </c>
      <c r="CA172">
        <f ca="1">IF(Table1[[#This Row],[Field of Work]]="General Work",Table1[[#This Row],[Income]],0)</f>
        <v>0</v>
      </c>
      <c r="CB172">
        <f ca="1">IF(Table1[[#This Row],[Field of Work]]="Construction",Table1[[#This Row],[Income]],0)</f>
        <v>73482</v>
      </c>
      <c r="CD172" s="2">
        <f ca="1">IF(Table1[[#This Row],[Value of debts ]]&gt;Table1[[#This Row],[Income]],1,0)</f>
        <v>1</v>
      </c>
      <c r="CE172" s="1"/>
      <c r="CG172">
        <f ca="1">IF(Table1[[#This Row],[Net worth of person]]&gt;$CH$3,Table1[[#This Row],[Age]],0)</f>
        <v>0</v>
      </c>
    </row>
    <row r="173" spans="1:85" x14ac:dyDescent="0.3">
      <c r="A173">
        <f t="shared" ca="1" si="67"/>
        <v>2</v>
      </c>
      <c r="B173" t="str">
        <f t="shared" ca="1" si="68"/>
        <v>Men</v>
      </c>
      <c r="C173">
        <f t="shared" ca="1" si="69"/>
        <v>28</v>
      </c>
      <c r="D173">
        <f t="shared" ca="1" si="70"/>
        <v>1</v>
      </c>
      <c r="E173" t="str">
        <f t="shared" ca="1" si="71"/>
        <v>IT</v>
      </c>
      <c r="F173">
        <f t="shared" ca="1" si="72"/>
        <v>2</v>
      </c>
      <c r="G173" t="str">
        <f t="shared" ca="1" si="73"/>
        <v>12th</v>
      </c>
      <c r="H173">
        <f t="shared" ca="1" si="74"/>
        <v>4</v>
      </c>
      <c r="I173">
        <f t="shared" ca="1" si="75"/>
        <v>2</v>
      </c>
      <c r="J173">
        <f t="shared" ca="1" si="76"/>
        <v>49581</v>
      </c>
      <c r="K173">
        <f t="shared" ca="1" si="77"/>
        <v>1</v>
      </c>
      <c r="L173" t="str">
        <f t="shared" ca="1" si="78"/>
        <v>Patna</v>
      </c>
      <c r="M173">
        <f t="shared" ca="1" si="79"/>
        <v>297486</v>
      </c>
      <c r="N173">
        <f t="shared" ca="1" si="80"/>
        <v>199242.00682658635</v>
      </c>
      <c r="O173">
        <f t="shared" ca="1" si="81"/>
        <v>7540.3937986969167</v>
      </c>
      <c r="P173">
        <f t="shared" ca="1" si="82"/>
        <v>6265</v>
      </c>
      <c r="Q173">
        <f t="shared" ca="1" si="83"/>
        <v>94813.56538477767</v>
      </c>
      <c r="R173">
        <f t="shared" ca="1" si="84"/>
        <v>22558.332982842181</v>
      </c>
      <c r="S173">
        <f t="shared" ca="1" si="85"/>
        <v>327584.7267815391</v>
      </c>
      <c r="T173">
        <f t="shared" ca="1" si="86"/>
        <v>300320.57221136405</v>
      </c>
      <c r="U173">
        <f t="shared" ca="1" si="87"/>
        <v>27264.154570175044</v>
      </c>
      <c r="AF173" s="2">
        <f ca="1">IF(Table1[[#This Row],[Gender]]="Women",1,0)</f>
        <v>0</v>
      </c>
      <c r="AG173">
        <f ca="1">IF(Table1[[#This Row],[Gender]]="Men",1,0)</f>
        <v>1</v>
      </c>
      <c r="AI173" s="1"/>
      <c r="AK173" s="2">
        <f ca="1">IF(Table1[[#This Row],[Field of Work]]="IT",1,0)</f>
        <v>1</v>
      </c>
      <c r="AL173">
        <f ca="1">IF(Table1[[#This Row],[Field of Work]]="Agriculture",1,0)</f>
        <v>0</v>
      </c>
      <c r="AM173">
        <f ca="1">IF(Table1[[#This Row],[Field of Work]]="Construction",1,0)</f>
        <v>0</v>
      </c>
      <c r="AN173">
        <f ca="1">IF(Table1[[#This Row],[Field of Work]]="Healthcare",1,0)</f>
        <v>0</v>
      </c>
      <c r="AO173">
        <f ca="1">IF(Table1[[#This Row],[Field of Work]]="General Work",1,0)</f>
        <v>0</v>
      </c>
      <c r="AP173">
        <f ca="1">IF(Table1[[#This Row],[Field of Work]]="Teaching",1,0)</f>
        <v>0</v>
      </c>
      <c r="AV173" s="1"/>
      <c r="AX173" s="2">
        <f ca="1">Table1[[#This Row],[Car Value]]/Table1[[#This Row],[Cars]]</f>
        <v>3770.1968993484584</v>
      </c>
      <c r="AY173" s="1"/>
      <c r="AZ173" s="2">
        <f ca="1">IF(Table1[[#This Row],[Value of debts ]]&gt;$BA$3,1,0)</f>
        <v>1</v>
      </c>
      <c r="BA173" s="1"/>
      <c r="BB173" s="1"/>
      <c r="BC173" s="15">
        <f ca="1">Table1[[#This Row],[Mortage Left]]/Table1[[#This Row],[Value of House]]</f>
        <v>0.66975254911688731</v>
      </c>
      <c r="BD173">
        <f t="shared" ca="1" si="66"/>
        <v>0</v>
      </c>
      <c r="BF173" s="1"/>
      <c r="BH173">
        <f ca="1">IF(Table1[[#This Row],[Area]]="Patna",Table1[[#This Row],[Income]],0)</f>
        <v>49581</v>
      </c>
      <c r="BI173">
        <f ca="1">IF(Table1[[#This Row],[Area]]="Bangalore",Table1[[#This Row],[Income]],0)</f>
        <v>0</v>
      </c>
      <c r="BJ173">
        <f ca="1">IF(Table1[[#This Row],[Area]]="Lucknow",Table1[[#This Row],[Income]],0)</f>
        <v>0</v>
      </c>
      <c r="BK173">
        <f ca="1">IF(Table1[[#This Row],[Area]]="Hyderabad",Table1[[#This Row],[Income]],0)</f>
        <v>0</v>
      </c>
      <c r="BL173">
        <f ca="1">IF(Table1[[#This Row],[Area]]="Udaipur",Table1[[#This Row],[Income]],0)</f>
        <v>0</v>
      </c>
      <c r="BM173">
        <f ca="1">IF(Table1[[#This Row],[Area]]="Pune",Table1[[#This Row],[Income]],0)</f>
        <v>0</v>
      </c>
      <c r="BN173">
        <f ca="1">IF(Table1[[#This Row],[Area]]="Kolkata",Table1[[#This Row],[Income]],0)</f>
        <v>0</v>
      </c>
      <c r="BO173">
        <f ca="1">IF(Table1[[#This Row],[Area]]="Ranchi",Table1[[#This Row],[Income]],0)</f>
        <v>0</v>
      </c>
      <c r="BP173">
        <f ca="1">IF(Table1[[#This Row],[Area]]="Dhanbad",Table1[[#This Row],[Income]],0)</f>
        <v>0</v>
      </c>
      <c r="BQ173">
        <f ca="1">IF(Table1[[#This Row],[Area]]="Agra",Table1[[#This Row],[Income]],0)</f>
        <v>0</v>
      </c>
      <c r="BR173">
        <f ca="1">IF(Table1[[#This Row],[Area]]="Mumbai",Table1[[#This Row],[Income]],0)</f>
        <v>0</v>
      </c>
      <c r="BS173">
        <f ca="1">IF(Table1[[#This Row],[Area]]="Srinagar",Table1[[#This Row],[Income]],0)</f>
        <v>0</v>
      </c>
      <c r="BT173">
        <f ca="1">IF(Table1[[#This Row],[Area]]="Delhi",Table1[[#This Row],[Income]],0)</f>
        <v>0</v>
      </c>
      <c r="BU173">
        <f ca="1">IF(Table1[[#This Row],[Area]]="Jaipur",Table1[[#This Row],[Income]],0)</f>
        <v>0</v>
      </c>
      <c r="BW173">
        <f ca="1">IF(Table1[[#This Row],[Field of Work]]="IT",Table1[[#This Row],[Income]],0)</f>
        <v>49581</v>
      </c>
      <c r="BX173">
        <f ca="1">IF(Table1[[#This Row],[Field of Work]]="Healthcare",Table1[[#This Row],[Income]],0)</f>
        <v>0</v>
      </c>
      <c r="BY173">
        <f ca="1">IF(Table1[[#This Row],[Field of Work]]="Agriculture",Table1[[#This Row],[Income]],0)</f>
        <v>0</v>
      </c>
      <c r="BZ173">
        <f ca="1">IF(Table1[[#This Row],[Field of Work]]="Teaching",Table1[[#This Row],[Income]],0)</f>
        <v>0</v>
      </c>
      <c r="CA173">
        <f ca="1">IF(Table1[[#This Row],[Field of Work]]="General Work",Table1[[#This Row],[Income]],0)</f>
        <v>0</v>
      </c>
      <c r="CB173">
        <f ca="1">IF(Table1[[#This Row],[Field of Work]]="Construction",Table1[[#This Row],[Income]],0)</f>
        <v>0</v>
      </c>
      <c r="CD173" s="2">
        <f ca="1">IF(Table1[[#This Row],[Value of debts ]]&gt;Table1[[#This Row],[Income]],1,0)</f>
        <v>1</v>
      </c>
      <c r="CE173" s="1"/>
      <c r="CG173">
        <f ca="1">IF(Table1[[#This Row],[Net worth of person]]&gt;$CH$3,Table1[[#This Row],[Age]],0)</f>
        <v>0</v>
      </c>
    </row>
    <row r="174" spans="1:85" x14ac:dyDescent="0.3">
      <c r="A174">
        <f t="shared" ca="1" si="67"/>
        <v>2</v>
      </c>
      <c r="B174" t="str">
        <f t="shared" ca="1" si="68"/>
        <v>Men</v>
      </c>
      <c r="C174">
        <f t="shared" ca="1" si="69"/>
        <v>26</v>
      </c>
      <c r="D174">
        <f t="shared" ca="1" si="70"/>
        <v>2</v>
      </c>
      <c r="E174" t="str">
        <f t="shared" ca="1" si="71"/>
        <v>Construction</v>
      </c>
      <c r="F174">
        <f t="shared" ca="1" si="72"/>
        <v>4</v>
      </c>
      <c r="G174" t="str">
        <f t="shared" ca="1" si="73"/>
        <v>Masters</v>
      </c>
      <c r="H174">
        <f t="shared" ca="1" si="74"/>
        <v>1</v>
      </c>
      <c r="I174">
        <f t="shared" ca="1" si="75"/>
        <v>3</v>
      </c>
      <c r="J174">
        <f t="shared" ca="1" si="76"/>
        <v>39082</v>
      </c>
      <c r="K174">
        <f t="shared" ca="1" si="77"/>
        <v>14</v>
      </c>
      <c r="L174" t="str">
        <f t="shared" ca="1" si="78"/>
        <v>Jaipur</v>
      </c>
      <c r="M174">
        <f t="shared" ca="1" si="79"/>
        <v>156328</v>
      </c>
      <c r="N174">
        <f t="shared" ca="1" si="80"/>
        <v>85955.996897224017</v>
      </c>
      <c r="O174">
        <f t="shared" ca="1" si="81"/>
        <v>7178.4226536624883</v>
      </c>
      <c r="P174">
        <f t="shared" ca="1" si="82"/>
        <v>6173</v>
      </c>
      <c r="Q174">
        <f t="shared" ca="1" si="83"/>
        <v>27992.359781833427</v>
      </c>
      <c r="R174">
        <f t="shared" ca="1" si="84"/>
        <v>38566.921965808942</v>
      </c>
      <c r="S174">
        <f t="shared" ca="1" si="85"/>
        <v>202073.34461947141</v>
      </c>
      <c r="T174">
        <f t="shared" ca="1" si="86"/>
        <v>120121.35667905744</v>
      </c>
      <c r="U174">
        <f t="shared" ca="1" si="87"/>
        <v>81951.987940413965</v>
      </c>
      <c r="AF174" s="2">
        <f ca="1">IF(Table1[[#This Row],[Gender]]="Women",1,0)</f>
        <v>0</v>
      </c>
      <c r="AG174">
        <f ca="1">IF(Table1[[#This Row],[Gender]]="Men",1,0)</f>
        <v>1</v>
      </c>
      <c r="AI174" s="1"/>
      <c r="AK174" s="2">
        <f ca="1">IF(Table1[[#This Row],[Field of Work]]="IT",1,0)</f>
        <v>0</v>
      </c>
      <c r="AL174">
        <f ca="1">IF(Table1[[#This Row],[Field of Work]]="Agriculture",1,0)</f>
        <v>0</v>
      </c>
      <c r="AM174">
        <f ca="1">IF(Table1[[#This Row],[Field of Work]]="Construction",1,0)</f>
        <v>1</v>
      </c>
      <c r="AN174">
        <f ca="1">IF(Table1[[#This Row],[Field of Work]]="Healthcare",1,0)</f>
        <v>0</v>
      </c>
      <c r="AO174">
        <f ca="1">IF(Table1[[#This Row],[Field of Work]]="General Work",1,0)</f>
        <v>0</v>
      </c>
      <c r="AP174">
        <f ca="1">IF(Table1[[#This Row],[Field of Work]]="Teaching",1,0)</f>
        <v>0</v>
      </c>
      <c r="AV174" s="1"/>
      <c r="AX174" s="2">
        <f ca="1">Table1[[#This Row],[Car Value]]/Table1[[#This Row],[Cars]]</f>
        <v>2392.8075512208293</v>
      </c>
      <c r="AY174" s="1"/>
      <c r="AZ174" s="2">
        <f ca="1">IF(Table1[[#This Row],[Value of debts ]]&gt;$BA$3,1,0)</f>
        <v>1</v>
      </c>
      <c r="BA174" s="1"/>
      <c r="BB174" s="1"/>
      <c r="BC174" s="15">
        <f ca="1">Table1[[#This Row],[Mortage Left]]/Table1[[#This Row],[Value of House]]</f>
        <v>0.54984389806831802</v>
      </c>
      <c r="BD174">
        <f t="shared" ca="1" si="66"/>
        <v>0</v>
      </c>
      <c r="BF174" s="1"/>
      <c r="BH174">
        <f ca="1">IF(Table1[[#This Row],[Area]]="Patna",Table1[[#This Row],[Income]],0)</f>
        <v>0</v>
      </c>
      <c r="BI174">
        <f ca="1">IF(Table1[[#This Row],[Area]]="Bangalore",Table1[[#This Row],[Income]],0)</f>
        <v>0</v>
      </c>
      <c r="BJ174">
        <f ca="1">IF(Table1[[#This Row],[Area]]="Lucknow",Table1[[#This Row],[Income]],0)</f>
        <v>0</v>
      </c>
      <c r="BK174">
        <f ca="1">IF(Table1[[#This Row],[Area]]="Hyderabad",Table1[[#This Row],[Income]],0)</f>
        <v>0</v>
      </c>
      <c r="BL174">
        <f ca="1">IF(Table1[[#This Row],[Area]]="Udaipur",Table1[[#This Row],[Income]],0)</f>
        <v>0</v>
      </c>
      <c r="BM174">
        <f ca="1">IF(Table1[[#This Row],[Area]]="Pune",Table1[[#This Row],[Income]],0)</f>
        <v>0</v>
      </c>
      <c r="BN174">
        <f ca="1">IF(Table1[[#This Row],[Area]]="Kolkata",Table1[[#This Row],[Income]],0)</f>
        <v>0</v>
      </c>
      <c r="BO174">
        <f ca="1">IF(Table1[[#This Row],[Area]]="Ranchi",Table1[[#This Row],[Income]],0)</f>
        <v>0</v>
      </c>
      <c r="BP174">
        <f ca="1">IF(Table1[[#This Row],[Area]]="Dhanbad",Table1[[#This Row],[Income]],0)</f>
        <v>0</v>
      </c>
      <c r="BQ174">
        <f ca="1">IF(Table1[[#This Row],[Area]]="Agra",Table1[[#This Row],[Income]],0)</f>
        <v>0</v>
      </c>
      <c r="BR174">
        <f ca="1">IF(Table1[[#This Row],[Area]]="Mumbai",Table1[[#This Row],[Income]],0)</f>
        <v>0</v>
      </c>
      <c r="BS174">
        <f ca="1">IF(Table1[[#This Row],[Area]]="Srinagar",Table1[[#This Row],[Income]],0)</f>
        <v>0</v>
      </c>
      <c r="BT174">
        <f ca="1">IF(Table1[[#This Row],[Area]]="Delhi",Table1[[#This Row],[Income]],0)</f>
        <v>0</v>
      </c>
      <c r="BU174">
        <f ca="1">IF(Table1[[#This Row],[Area]]="Jaipur",Table1[[#This Row],[Income]],0)</f>
        <v>39082</v>
      </c>
      <c r="BW174">
        <f ca="1">IF(Table1[[#This Row],[Field of Work]]="IT",Table1[[#This Row],[Income]],0)</f>
        <v>0</v>
      </c>
      <c r="BX174">
        <f ca="1">IF(Table1[[#This Row],[Field of Work]]="Healthcare",Table1[[#This Row],[Income]],0)</f>
        <v>0</v>
      </c>
      <c r="BY174">
        <f ca="1">IF(Table1[[#This Row],[Field of Work]]="Agriculture",Table1[[#This Row],[Income]],0)</f>
        <v>0</v>
      </c>
      <c r="BZ174">
        <f ca="1">IF(Table1[[#This Row],[Field of Work]]="Teaching",Table1[[#This Row],[Income]],0)</f>
        <v>0</v>
      </c>
      <c r="CA174">
        <f ca="1">IF(Table1[[#This Row],[Field of Work]]="General Work",Table1[[#This Row],[Income]],0)</f>
        <v>0</v>
      </c>
      <c r="CB174">
        <f ca="1">IF(Table1[[#This Row],[Field of Work]]="Construction",Table1[[#This Row],[Income]],0)</f>
        <v>39082</v>
      </c>
      <c r="CD174" s="2">
        <f ca="1">IF(Table1[[#This Row],[Value of debts ]]&gt;Table1[[#This Row],[Income]],1,0)</f>
        <v>1</v>
      </c>
      <c r="CE174" s="1"/>
      <c r="CG174">
        <f ca="1">IF(Table1[[#This Row],[Net worth of person]]&gt;$CH$3,Table1[[#This Row],[Age]],0)</f>
        <v>26</v>
      </c>
    </row>
    <row r="175" spans="1:85" x14ac:dyDescent="0.3">
      <c r="A175">
        <f t="shared" ca="1" si="67"/>
        <v>1</v>
      </c>
      <c r="B175" t="str">
        <f t="shared" ca="1" si="68"/>
        <v>Women</v>
      </c>
      <c r="C175">
        <f t="shared" ca="1" si="69"/>
        <v>22</v>
      </c>
      <c r="D175">
        <f t="shared" ca="1" si="70"/>
        <v>1</v>
      </c>
      <c r="E175" t="str">
        <f t="shared" ca="1" si="71"/>
        <v>IT</v>
      </c>
      <c r="F175">
        <f t="shared" ca="1" si="72"/>
        <v>2</v>
      </c>
      <c r="G175" t="str">
        <f t="shared" ca="1" si="73"/>
        <v>12th</v>
      </c>
      <c r="H175">
        <f t="shared" ca="1" si="74"/>
        <v>3</v>
      </c>
      <c r="I175">
        <f t="shared" ca="1" si="75"/>
        <v>2</v>
      </c>
      <c r="J175">
        <f t="shared" ca="1" si="76"/>
        <v>53061</v>
      </c>
      <c r="K175">
        <f t="shared" ca="1" si="77"/>
        <v>10</v>
      </c>
      <c r="L175" t="str">
        <f t="shared" ca="1" si="78"/>
        <v>Kolkata</v>
      </c>
      <c r="M175">
        <f t="shared" ca="1" si="79"/>
        <v>318366</v>
      </c>
      <c r="N175">
        <f t="shared" ca="1" si="80"/>
        <v>34648.204810833457</v>
      </c>
      <c r="O175">
        <f t="shared" ca="1" si="81"/>
        <v>77923.87551950432</v>
      </c>
      <c r="P175">
        <f t="shared" ca="1" si="82"/>
        <v>1250</v>
      </c>
      <c r="Q175">
        <f t="shared" ca="1" si="83"/>
        <v>89297.331252417309</v>
      </c>
      <c r="R175">
        <f t="shared" ca="1" si="84"/>
        <v>41241.819350626225</v>
      </c>
      <c r="S175">
        <f t="shared" ca="1" si="85"/>
        <v>437531.69487013051</v>
      </c>
      <c r="T175">
        <f t="shared" ca="1" si="86"/>
        <v>125195.53606325077</v>
      </c>
      <c r="U175">
        <f t="shared" ca="1" si="87"/>
        <v>312336.15880687977</v>
      </c>
      <c r="AF175" s="2">
        <f ca="1">IF(Table1[[#This Row],[Gender]]="Women",1,0)</f>
        <v>1</v>
      </c>
      <c r="AG175">
        <f ca="1">IF(Table1[[#This Row],[Gender]]="Men",1,0)</f>
        <v>0</v>
      </c>
      <c r="AI175" s="1"/>
      <c r="AK175" s="2">
        <f ca="1">IF(Table1[[#This Row],[Field of Work]]="IT",1,0)</f>
        <v>1</v>
      </c>
      <c r="AL175">
        <f ca="1">IF(Table1[[#This Row],[Field of Work]]="Agriculture",1,0)</f>
        <v>0</v>
      </c>
      <c r="AM175">
        <f ca="1">IF(Table1[[#This Row],[Field of Work]]="Construction",1,0)</f>
        <v>0</v>
      </c>
      <c r="AN175">
        <f ca="1">IF(Table1[[#This Row],[Field of Work]]="Healthcare",1,0)</f>
        <v>0</v>
      </c>
      <c r="AO175">
        <f ca="1">IF(Table1[[#This Row],[Field of Work]]="General Work",1,0)</f>
        <v>0</v>
      </c>
      <c r="AP175">
        <f ca="1">IF(Table1[[#This Row],[Field of Work]]="Teaching",1,0)</f>
        <v>0</v>
      </c>
      <c r="AV175" s="1"/>
      <c r="AX175" s="2">
        <f ca="1">Table1[[#This Row],[Car Value]]/Table1[[#This Row],[Cars]]</f>
        <v>38961.93775975216</v>
      </c>
      <c r="AY175" s="1"/>
      <c r="AZ175" s="2">
        <f ca="1">IF(Table1[[#This Row],[Value of debts ]]&gt;$BA$3,1,0)</f>
        <v>1</v>
      </c>
      <c r="BA175" s="1"/>
      <c r="BB175" s="1"/>
      <c r="BC175" s="15">
        <f ca="1">Table1[[#This Row],[Mortage Left]]/Table1[[#This Row],[Value of House]]</f>
        <v>0.10883136016670579</v>
      </c>
      <c r="BD175">
        <f t="shared" ca="1" si="66"/>
        <v>1</v>
      </c>
      <c r="BF175" s="1"/>
      <c r="BH175">
        <f ca="1">IF(Table1[[#This Row],[Area]]="Patna",Table1[[#This Row],[Income]],0)</f>
        <v>0</v>
      </c>
      <c r="BI175">
        <f ca="1">IF(Table1[[#This Row],[Area]]="Bangalore",Table1[[#This Row],[Income]],0)</f>
        <v>0</v>
      </c>
      <c r="BJ175">
        <f ca="1">IF(Table1[[#This Row],[Area]]="Lucknow",Table1[[#This Row],[Income]],0)</f>
        <v>0</v>
      </c>
      <c r="BK175">
        <f ca="1">IF(Table1[[#This Row],[Area]]="Hyderabad",Table1[[#This Row],[Income]],0)</f>
        <v>0</v>
      </c>
      <c r="BL175">
        <f ca="1">IF(Table1[[#This Row],[Area]]="Udaipur",Table1[[#This Row],[Income]],0)</f>
        <v>0</v>
      </c>
      <c r="BM175">
        <f ca="1">IF(Table1[[#This Row],[Area]]="Pune",Table1[[#This Row],[Income]],0)</f>
        <v>0</v>
      </c>
      <c r="BN175">
        <f ca="1">IF(Table1[[#This Row],[Area]]="Kolkata",Table1[[#This Row],[Income]],0)</f>
        <v>53061</v>
      </c>
      <c r="BO175">
        <f ca="1">IF(Table1[[#This Row],[Area]]="Ranchi",Table1[[#This Row],[Income]],0)</f>
        <v>0</v>
      </c>
      <c r="BP175">
        <f ca="1">IF(Table1[[#This Row],[Area]]="Dhanbad",Table1[[#This Row],[Income]],0)</f>
        <v>0</v>
      </c>
      <c r="BQ175">
        <f ca="1">IF(Table1[[#This Row],[Area]]="Agra",Table1[[#This Row],[Income]],0)</f>
        <v>0</v>
      </c>
      <c r="BR175">
        <f ca="1">IF(Table1[[#This Row],[Area]]="Mumbai",Table1[[#This Row],[Income]],0)</f>
        <v>0</v>
      </c>
      <c r="BS175">
        <f ca="1">IF(Table1[[#This Row],[Area]]="Srinagar",Table1[[#This Row],[Income]],0)</f>
        <v>0</v>
      </c>
      <c r="BT175">
        <f ca="1">IF(Table1[[#This Row],[Area]]="Delhi",Table1[[#This Row],[Income]],0)</f>
        <v>0</v>
      </c>
      <c r="BU175">
        <f ca="1">IF(Table1[[#This Row],[Area]]="Jaipur",Table1[[#This Row],[Income]],0)</f>
        <v>0</v>
      </c>
      <c r="BW175">
        <f ca="1">IF(Table1[[#This Row],[Field of Work]]="IT",Table1[[#This Row],[Income]],0)</f>
        <v>53061</v>
      </c>
      <c r="BX175">
        <f ca="1">IF(Table1[[#This Row],[Field of Work]]="Healthcare",Table1[[#This Row],[Income]],0)</f>
        <v>0</v>
      </c>
      <c r="BY175">
        <f ca="1">IF(Table1[[#This Row],[Field of Work]]="Agriculture",Table1[[#This Row],[Income]],0)</f>
        <v>0</v>
      </c>
      <c r="BZ175">
        <f ca="1">IF(Table1[[#This Row],[Field of Work]]="Teaching",Table1[[#This Row],[Income]],0)</f>
        <v>0</v>
      </c>
      <c r="CA175">
        <f ca="1">IF(Table1[[#This Row],[Field of Work]]="General Work",Table1[[#This Row],[Income]],0)</f>
        <v>0</v>
      </c>
      <c r="CB175">
        <f ca="1">IF(Table1[[#This Row],[Field of Work]]="Construction",Table1[[#This Row],[Income]],0)</f>
        <v>0</v>
      </c>
      <c r="CD175" s="2">
        <f ca="1">IF(Table1[[#This Row],[Value of debts ]]&gt;Table1[[#This Row],[Income]],1,0)</f>
        <v>1</v>
      </c>
      <c r="CE175" s="1"/>
      <c r="CG175">
        <f ca="1">IF(Table1[[#This Row],[Net worth of person]]&gt;$CH$3,Table1[[#This Row],[Age]],0)</f>
        <v>22</v>
      </c>
    </row>
    <row r="176" spans="1:85" x14ac:dyDescent="0.3">
      <c r="A176">
        <f t="shared" ca="1" si="67"/>
        <v>1</v>
      </c>
      <c r="B176" t="str">
        <f t="shared" ca="1" si="68"/>
        <v>Women</v>
      </c>
      <c r="C176">
        <f t="shared" ca="1" si="69"/>
        <v>26</v>
      </c>
      <c r="D176">
        <f t="shared" ca="1" si="70"/>
        <v>4</v>
      </c>
      <c r="E176" t="str">
        <f t="shared" ca="1" si="71"/>
        <v>Teaching</v>
      </c>
      <c r="F176">
        <f t="shared" ca="1" si="72"/>
        <v>4</v>
      </c>
      <c r="G176" t="str">
        <f t="shared" ca="1" si="73"/>
        <v>Masters</v>
      </c>
      <c r="H176">
        <f t="shared" ca="1" si="74"/>
        <v>2</v>
      </c>
      <c r="I176">
        <f t="shared" ca="1" si="75"/>
        <v>1</v>
      </c>
      <c r="J176">
        <f t="shared" ca="1" si="76"/>
        <v>69939</v>
      </c>
      <c r="K176">
        <f t="shared" ca="1" si="77"/>
        <v>13</v>
      </c>
      <c r="L176" t="str">
        <f t="shared" ca="1" si="78"/>
        <v>Hyderabad</v>
      </c>
      <c r="M176">
        <f t="shared" ca="1" si="79"/>
        <v>209817</v>
      </c>
      <c r="N176">
        <f t="shared" ca="1" si="80"/>
        <v>187209.64037205337</v>
      </c>
      <c r="O176">
        <f t="shared" ca="1" si="81"/>
        <v>58745.623895507073</v>
      </c>
      <c r="P176">
        <f t="shared" ca="1" si="82"/>
        <v>17350</v>
      </c>
      <c r="Q176">
        <f t="shared" ca="1" si="83"/>
        <v>107148.4452649717</v>
      </c>
      <c r="R176">
        <f t="shared" ca="1" si="84"/>
        <v>82438.710038649093</v>
      </c>
      <c r="S176">
        <f t="shared" ca="1" si="85"/>
        <v>351001.33393415617</v>
      </c>
      <c r="T176">
        <f t="shared" ca="1" si="86"/>
        <v>311708.08563702507</v>
      </c>
      <c r="U176">
        <f t="shared" ca="1" si="87"/>
        <v>39293.248297131096</v>
      </c>
      <c r="AF176" s="2">
        <f ca="1">IF(Table1[[#This Row],[Gender]]="Women",1,0)</f>
        <v>1</v>
      </c>
      <c r="AG176">
        <f ca="1">IF(Table1[[#This Row],[Gender]]="Men",1,0)</f>
        <v>0</v>
      </c>
      <c r="AI176" s="1"/>
      <c r="AK176" s="2">
        <f ca="1">IF(Table1[[#This Row],[Field of Work]]="IT",1,0)</f>
        <v>0</v>
      </c>
      <c r="AL176">
        <f ca="1">IF(Table1[[#This Row],[Field of Work]]="Agriculture",1,0)</f>
        <v>0</v>
      </c>
      <c r="AM176">
        <f ca="1">IF(Table1[[#This Row],[Field of Work]]="Construction",1,0)</f>
        <v>0</v>
      </c>
      <c r="AN176">
        <f ca="1">IF(Table1[[#This Row],[Field of Work]]="Healthcare",1,0)</f>
        <v>0</v>
      </c>
      <c r="AO176">
        <f ca="1">IF(Table1[[#This Row],[Field of Work]]="General Work",1,0)</f>
        <v>0</v>
      </c>
      <c r="AP176">
        <f ca="1">IF(Table1[[#This Row],[Field of Work]]="Teaching",1,0)</f>
        <v>1</v>
      </c>
      <c r="AV176" s="1"/>
      <c r="AX176" s="2">
        <f ca="1">Table1[[#This Row],[Car Value]]/Table1[[#This Row],[Cars]]</f>
        <v>58745.623895507073</v>
      </c>
      <c r="AY176" s="1"/>
      <c r="AZ176" s="2">
        <f ca="1">IF(Table1[[#This Row],[Value of debts ]]&gt;$BA$3,1,0)</f>
        <v>1</v>
      </c>
      <c r="BA176" s="1"/>
      <c r="BB176" s="1"/>
      <c r="BC176" s="15">
        <f ca="1">Table1[[#This Row],[Mortage Left]]/Table1[[#This Row],[Value of House]]</f>
        <v>0.89225201185820679</v>
      </c>
      <c r="BD176">
        <f t="shared" ca="1" si="66"/>
        <v>0</v>
      </c>
      <c r="BF176" s="1"/>
      <c r="BH176">
        <f ca="1">IF(Table1[[#This Row],[Area]]="Patna",Table1[[#This Row],[Income]],0)</f>
        <v>0</v>
      </c>
      <c r="BI176">
        <f ca="1">IF(Table1[[#This Row],[Area]]="Bangalore",Table1[[#This Row],[Income]],0)</f>
        <v>0</v>
      </c>
      <c r="BJ176">
        <f ca="1">IF(Table1[[#This Row],[Area]]="Lucknow",Table1[[#This Row],[Income]],0)</f>
        <v>0</v>
      </c>
      <c r="BK176">
        <f ca="1">IF(Table1[[#This Row],[Area]]="Hyderabad",Table1[[#This Row],[Income]],0)</f>
        <v>69939</v>
      </c>
      <c r="BL176">
        <f ca="1">IF(Table1[[#This Row],[Area]]="Udaipur",Table1[[#This Row],[Income]],0)</f>
        <v>0</v>
      </c>
      <c r="BM176">
        <f ca="1">IF(Table1[[#This Row],[Area]]="Pune",Table1[[#This Row],[Income]],0)</f>
        <v>0</v>
      </c>
      <c r="BN176">
        <f ca="1">IF(Table1[[#This Row],[Area]]="Kolkata",Table1[[#This Row],[Income]],0)</f>
        <v>0</v>
      </c>
      <c r="BO176">
        <f ca="1">IF(Table1[[#This Row],[Area]]="Ranchi",Table1[[#This Row],[Income]],0)</f>
        <v>0</v>
      </c>
      <c r="BP176">
        <f ca="1">IF(Table1[[#This Row],[Area]]="Dhanbad",Table1[[#This Row],[Income]],0)</f>
        <v>0</v>
      </c>
      <c r="BQ176">
        <f ca="1">IF(Table1[[#This Row],[Area]]="Agra",Table1[[#This Row],[Income]],0)</f>
        <v>0</v>
      </c>
      <c r="BR176">
        <f ca="1">IF(Table1[[#This Row],[Area]]="Mumbai",Table1[[#This Row],[Income]],0)</f>
        <v>0</v>
      </c>
      <c r="BS176">
        <f ca="1">IF(Table1[[#This Row],[Area]]="Srinagar",Table1[[#This Row],[Income]],0)</f>
        <v>0</v>
      </c>
      <c r="BT176">
        <f ca="1">IF(Table1[[#This Row],[Area]]="Delhi",Table1[[#This Row],[Income]],0)</f>
        <v>0</v>
      </c>
      <c r="BU176">
        <f ca="1">IF(Table1[[#This Row],[Area]]="Jaipur",Table1[[#This Row],[Income]],0)</f>
        <v>0</v>
      </c>
      <c r="BW176">
        <f ca="1">IF(Table1[[#This Row],[Field of Work]]="IT",Table1[[#This Row],[Income]],0)</f>
        <v>0</v>
      </c>
      <c r="BX176">
        <f ca="1">IF(Table1[[#This Row],[Field of Work]]="Healthcare",Table1[[#This Row],[Income]],0)</f>
        <v>0</v>
      </c>
      <c r="BY176">
        <f ca="1">IF(Table1[[#This Row],[Field of Work]]="Agriculture",Table1[[#This Row],[Income]],0)</f>
        <v>0</v>
      </c>
      <c r="BZ176">
        <f ca="1">IF(Table1[[#This Row],[Field of Work]]="Teaching",Table1[[#This Row],[Income]],0)</f>
        <v>69939</v>
      </c>
      <c r="CA176">
        <f ca="1">IF(Table1[[#This Row],[Field of Work]]="General Work",Table1[[#This Row],[Income]],0)</f>
        <v>0</v>
      </c>
      <c r="CB176">
        <f ca="1">IF(Table1[[#This Row],[Field of Work]]="Construction",Table1[[#This Row],[Income]],0)</f>
        <v>0</v>
      </c>
      <c r="CD176" s="2">
        <f ca="1">IF(Table1[[#This Row],[Value of debts ]]&gt;Table1[[#This Row],[Income]],1,0)</f>
        <v>1</v>
      </c>
      <c r="CE176" s="1"/>
      <c r="CG176">
        <f ca="1">IF(Table1[[#This Row],[Net worth of person]]&gt;$CH$3,Table1[[#This Row],[Age]],0)</f>
        <v>0</v>
      </c>
    </row>
    <row r="177" spans="1:85" x14ac:dyDescent="0.3">
      <c r="A177">
        <f t="shared" ca="1" si="67"/>
        <v>2</v>
      </c>
      <c r="B177" t="str">
        <f t="shared" ca="1" si="68"/>
        <v>Men</v>
      </c>
      <c r="C177">
        <f t="shared" ca="1" si="69"/>
        <v>29</v>
      </c>
      <c r="D177">
        <f t="shared" ca="1" si="70"/>
        <v>5</v>
      </c>
      <c r="E177" t="str">
        <f t="shared" ca="1" si="71"/>
        <v>Agriculture</v>
      </c>
      <c r="F177">
        <f t="shared" ca="1" si="72"/>
        <v>3</v>
      </c>
      <c r="G177" t="str">
        <f t="shared" ca="1" si="73"/>
        <v>Bachelors</v>
      </c>
      <c r="H177">
        <f t="shared" ca="1" si="74"/>
        <v>3</v>
      </c>
      <c r="I177">
        <f t="shared" ca="1" si="75"/>
        <v>3</v>
      </c>
      <c r="J177">
        <f t="shared" ca="1" si="76"/>
        <v>35513</v>
      </c>
      <c r="K177">
        <f t="shared" ca="1" si="77"/>
        <v>5</v>
      </c>
      <c r="L177" t="str">
        <f t="shared" ca="1" si="78"/>
        <v>Udaipur</v>
      </c>
      <c r="M177">
        <f t="shared" ca="1" si="79"/>
        <v>177565</v>
      </c>
      <c r="N177">
        <f t="shared" ca="1" si="80"/>
        <v>96057.094554268551</v>
      </c>
      <c r="O177">
        <f t="shared" ca="1" si="81"/>
        <v>86100.689936572235</v>
      </c>
      <c r="P177">
        <f t="shared" ca="1" si="82"/>
        <v>42824</v>
      </c>
      <c r="Q177">
        <f t="shared" ca="1" si="83"/>
        <v>44356.784525118368</v>
      </c>
      <c r="R177">
        <f t="shared" ca="1" si="84"/>
        <v>223.424854592911</v>
      </c>
      <c r="S177">
        <f t="shared" ca="1" si="85"/>
        <v>263889.11479116511</v>
      </c>
      <c r="T177">
        <f t="shared" ca="1" si="86"/>
        <v>183237.87907938691</v>
      </c>
      <c r="U177">
        <f t="shared" ca="1" si="87"/>
        <v>80651.235711778194</v>
      </c>
      <c r="AF177" s="2">
        <f ca="1">IF(Table1[[#This Row],[Gender]]="Women",1,0)</f>
        <v>0</v>
      </c>
      <c r="AG177">
        <f ca="1">IF(Table1[[#This Row],[Gender]]="Men",1,0)</f>
        <v>1</v>
      </c>
      <c r="AI177" s="1"/>
      <c r="AK177" s="2">
        <f ca="1">IF(Table1[[#This Row],[Field of Work]]="IT",1,0)</f>
        <v>0</v>
      </c>
      <c r="AL177">
        <f ca="1">IF(Table1[[#This Row],[Field of Work]]="Agriculture",1,0)</f>
        <v>1</v>
      </c>
      <c r="AM177">
        <f ca="1">IF(Table1[[#This Row],[Field of Work]]="Construction",1,0)</f>
        <v>0</v>
      </c>
      <c r="AN177">
        <f ca="1">IF(Table1[[#This Row],[Field of Work]]="Healthcare",1,0)</f>
        <v>0</v>
      </c>
      <c r="AO177">
        <f ca="1">IF(Table1[[#This Row],[Field of Work]]="General Work",1,0)</f>
        <v>0</v>
      </c>
      <c r="AP177">
        <f ca="1">IF(Table1[[#This Row],[Field of Work]]="Teaching",1,0)</f>
        <v>0</v>
      </c>
      <c r="AV177" s="1"/>
      <c r="AX177" s="2">
        <f ca="1">Table1[[#This Row],[Car Value]]/Table1[[#This Row],[Cars]]</f>
        <v>28700.229978857413</v>
      </c>
      <c r="AY177" s="1"/>
      <c r="AZ177" s="2">
        <f ca="1">IF(Table1[[#This Row],[Value of debts ]]&gt;$BA$3,1,0)</f>
        <v>1</v>
      </c>
      <c r="BA177" s="1"/>
      <c r="BB177" s="1"/>
      <c r="BC177" s="15">
        <f ca="1">Table1[[#This Row],[Mortage Left]]/Table1[[#This Row],[Value of House]]</f>
        <v>0.54096862869523021</v>
      </c>
      <c r="BD177">
        <f t="shared" ca="1" si="66"/>
        <v>0</v>
      </c>
      <c r="BF177" s="1"/>
      <c r="BH177">
        <f ca="1">IF(Table1[[#This Row],[Area]]="Patna",Table1[[#This Row],[Income]],0)</f>
        <v>0</v>
      </c>
      <c r="BI177">
        <f ca="1">IF(Table1[[#This Row],[Area]]="Bangalore",Table1[[#This Row],[Income]],0)</f>
        <v>0</v>
      </c>
      <c r="BJ177">
        <f ca="1">IF(Table1[[#This Row],[Area]]="Lucknow",Table1[[#This Row],[Income]],0)</f>
        <v>0</v>
      </c>
      <c r="BK177">
        <f ca="1">IF(Table1[[#This Row],[Area]]="Hyderabad",Table1[[#This Row],[Income]],0)</f>
        <v>0</v>
      </c>
      <c r="BL177">
        <f ca="1">IF(Table1[[#This Row],[Area]]="Udaipur",Table1[[#This Row],[Income]],0)</f>
        <v>35513</v>
      </c>
      <c r="BM177">
        <f ca="1">IF(Table1[[#This Row],[Area]]="Pune",Table1[[#This Row],[Income]],0)</f>
        <v>0</v>
      </c>
      <c r="BN177">
        <f ca="1">IF(Table1[[#This Row],[Area]]="Kolkata",Table1[[#This Row],[Income]],0)</f>
        <v>0</v>
      </c>
      <c r="BO177">
        <f ca="1">IF(Table1[[#This Row],[Area]]="Ranchi",Table1[[#This Row],[Income]],0)</f>
        <v>0</v>
      </c>
      <c r="BP177">
        <f ca="1">IF(Table1[[#This Row],[Area]]="Dhanbad",Table1[[#This Row],[Income]],0)</f>
        <v>0</v>
      </c>
      <c r="BQ177">
        <f ca="1">IF(Table1[[#This Row],[Area]]="Agra",Table1[[#This Row],[Income]],0)</f>
        <v>0</v>
      </c>
      <c r="BR177">
        <f ca="1">IF(Table1[[#This Row],[Area]]="Mumbai",Table1[[#This Row],[Income]],0)</f>
        <v>0</v>
      </c>
      <c r="BS177">
        <f ca="1">IF(Table1[[#This Row],[Area]]="Srinagar",Table1[[#This Row],[Income]],0)</f>
        <v>0</v>
      </c>
      <c r="BT177">
        <f ca="1">IF(Table1[[#This Row],[Area]]="Delhi",Table1[[#This Row],[Income]],0)</f>
        <v>0</v>
      </c>
      <c r="BU177">
        <f ca="1">IF(Table1[[#This Row],[Area]]="Jaipur",Table1[[#This Row],[Income]],0)</f>
        <v>0</v>
      </c>
      <c r="BW177">
        <f ca="1">IF(Table1[[#This Row],[Field of Work]]="IT",Table1[[#This Row],[Income]],0)</f>
        <v>0</v>
      </c>
      <c r="BX177">
        <f ca="1">IF(Table1[[#This Row],[Field of Work]]="Healthcare",Table1[[#This Row],[Income]],0)</f>
        <v>0</v>
      </c>
      <c r="BY177">
        <f ca="1">IF(Table1[[#This Row],[Field of Work]]="Agriculture",Table1[[#This Row],[Income]],0)</f>
        <v>35513</v>
      </c>
      <c r="BZ177">
        <f ca="1">IF(Table1[[#This Row],[Field of Work]]="Teaching",Table1[[#This Row],[Income]],0)</f>
        <v>0</v>
      </c>
      <c r="CA177">
        <f ca="1">IF(Table1[[#This Row],[Field of Work]]="General Work",Table1[[#This Row],[Income]],0)</f>
        <v>0</v>
      </c>
      <c r="CB177">
        <f ca="1">IF(Table1[[#This Row],[Field of Work]]="Construction",Table1[[#This Row],[Income]],0)</f>
        <v>0</v>
      </c>
      <c r="CD177" s="2">
        <f ca="1">IF(Table1[[#This Row],[Value of debts ]]&gt;Table1[[#This Row],[Income]],1,0)</f>
        <v>1</v>
      </c>
      <c r="CE177" s="1"/>
      <c r="CG177">
        <f ca="1">IF(Table1[[#This Row],[Net worth of person]]&gt;$CH$3,Table1[[#This Row],[Age]],0)</f>
        <v>29</v>
      </c>
    </row>
    <row r="178" spans="1:85" x14ac:dyDescent="0.3">
      <c r="A178">
        <f t="shared" ca="1" si="67"/>
        <v>1</v>
      </c>
      <c r="B178" t="str">
        <f t="shared" ca="1" si="68"/>
        <v>Women</v>
      </c>
      <c r="C178">
        <f t="shared" ca="1" si="69"/>
        <v>28</v>
      </c>
      <c r="D178">
        <f t="shared" ca="1" si="70"/>
        <v>2</v>
      </c>
      <c r="E178" t="str">
        <f t="shared" ca="1" si="71"/>
        <v>Construction</v>
      </c>
      <c r="F178">
        <f t="shared" ca="1" si="72"/>
        <v>5</v>
      </c>
      <c r="G178" t="str">
        <f t="shared" ca="1" si="73"/>
        <v>Others</v>
      </c>
      <c r="H178">
        <f t="shared" ca="1" si="74"/>
        <v>1</v>
      </c>
      <c r="I178">
        <f t="shared" ca="1" si="75"/>
        <v>1</v>
      </c>
      <c r="J178">
        <f t="shared" ca="1" si="76"/>
        <v>47495</v>
      </c>
      <c r="K178">
        <f t="shared" ca="1" si="77"/>
        <v>2</v>
      </c>
      <c r="L178" t="str">
        <f t="shared" ca="1" si="78"/>
        <v>Bangalore</v>
      </c>
      <c r="M178">
        <f t="shared" ca="1" si="79"/>
        <v>189980</v>
      </c>
      <c r="N178">
        <f t="shared" ca="1" si="80"/>
        <v>114726.13913352662</v>
      </c>
      <c r="O178">
        <f t="shared" ca="1" si="81"/>
        <v>36947.573708986391</v>
      </c>
      <c r="P178">
        <f t="shared" ca="1" si="82"/>
        <v>2614</v>
      </c>
      <c r="Q178">
        <f t="shared" ca="1" si="83"/>
        <v>35767.877797316738</v>
      </c>
      <c r="R178">
        <f t="shared" ca="1" si="84"/>
        <v>70703.854238935717</v>
      </c>
      <c r="S178">
        <f t="shared" ca="1" si="85"/>
        <v>297631.42794792214</v>
      </c>
      <c r="T178">
        <f t="shared" ca="1" si="86"/>
        <v>153108.01693084335</v>
      </c>
      <c r="U178">
        <f t="shared" ca="1" si="87"/>
        <v>144523.41101707879</v>
      </c>
      <c r="AF178" s="2">
        <f ca="1">IF(Table1[[#This Row],[Gender]]="Women",1,0)</f>
        <v>1</v>
      </c>
      <c r="AG178">
        <f ca="1">IF(Table1[[#This Row],[Gender]]="Men",1,0)</f>
        <v>0</v>
      </c>
      <c r="AI178" s="1"/>
      <c r="AK178" s="2">
        <f ca="1">IF(Table1[[#This Row],[Field of Work]]="IT",1,0)</f>
        <v>0</v>
      </c>
      <c r="AL178">
        <f ca="1">IF(Table1[[#This Row],[Field of Work]]="Agriculture",1,0)</f>
        <v>0</v>
      </c>
      <c r="AM178">
        <f ca="1">IF(Table1[[#This Row],[Field of Work]]="Construction",1,0)</f>
        <v>1</v>
      </c>
      <c r="AN178">
        <f ca="1">IF(Table1[[#This Row],[Field of Work]]="Healthcare",1,0)</f>
        <v>0</v>
      </c>
      <c r="AO178">
        <f ca="1">IF(Table1[[#This Row],[Field of Work]]="General Work",1,0)</f>
        <v>0</v>
      </c>
      <c r="AP178">
        <f ca="1">IF(Table1[[#This Row],[Field of Work]]="Teaching",1,0)</f>
        <v>0</v>
      </c>
      <c r="AV178" s="1"/>
      <c r="AX178" s="2">
        <f ca="1">Table1[[#This Row],[Car Value]]/Table1[[#This Row],[Cars]]</f>
        <v>36947.573708986391</v>
      </c>
      <c r="AY178" s="1"/>
      <c r="AZ178" s="2">
        <f ca="1">IF(Table1[[#This Row],[Value of debts ]]&gt;$BA$3,1,0)</f>
        <v>1</v>
      </c>
      <c r="BA178" s="1"/>
      <c r="BB178" s="1"/>
      <c r="BC178" s="15">
        <f ca="1">Table1[[#This Row],[Mortage Left]]/Table1[[#This Row],[Value of House]]</f>
        <v>0.60388535179243408</v>
      </c>
      <c r="BD178">
        <f t="shared" ca="1" si="66"/>
        <v>0</v>
      </c>
      <c r="BF178" s="1"/>
      <c r="BH178">
        <f ca="1">IF(Table1[[#This Row],[Area]]="Patna",Table1[[#This Row],[Income]],0)</f>
        <v>0</v>
      </c>
      <c r="BI178">
        <f ca="1">IF(Table1[[#This Row],[Area]]="Bangalore",Table1[[#This Row],[Income]],0)</f>
        <v>47495</v>
      </c>
      <c r="BJ178">
        <f ca="1">IF(Table1[[#This Row],[Area]]="Lucknow",Table1[[#This Row],[Income]],0)</f>
        <v>0</v>
      </c>
      <c r="BK178">
        <f ca="1">IF(Table1[[#This Row],[Area]]="Hyderabad",Table1[[#This Row],[Income]],0)</f>
        <v>0</v>
      </c>
      <c r="BL178">
        <f ca="1">IF(Table1[[#This Row],[Area]]="Udaipur",Table1[[#This Row],[Income]],0)</f>
        <v>0</v>
      </c>
      <c r="BM178">
        <f ca="1">IF(Table1[[#This Row],[Area]]="Pune",Table1[[#This Row],[Income]],0)</f>
        <v>0</v>
      </c>
      <c r="BN178">
        <f ca="1">IF(Table1[[#This Row],[Area]]="Kolkata",Table1[[#This Row],[Income]],0)</f>
        <v>0</v>
      </c>
      <c r="BO178">
        <f ca="1">IF(Table1[[#This Row],[Area]]="Ranchi",Table1[[#This Row],[Income]],0)</f>
        <v>0</v>
      </c>
      <c r="BP178">
        <f ca="1">IF(Table1[[#This Row],[Area]]="Dhanbad",Table1[[#This Row],[Income]],0)</f>
        <v>0</v>
      </c>
      <c r="BQ178">
        <f ca="1">IF(Table1[[#This Row],[Area]]="Agra",Table1[[#This Row],[Income]],0)</f>
        <v>0</v>
      </c>
      <c r="BR178">
        <f ca="1">IF(Table1[[#This Row],[Area]]="Mumbai",Table1[[#This Row],[Income]],0)</f>
        <v>0</v>
      </c>
      <c r="BS178">
        <f ca="1">IF(Table1[[#This Row],[Area]]="Srinagar",Table1[[#This Row],[Income]],0)</f>
        <v>0</v>
      </c>
      <c r="BT178">
        <f ca="1">IF(Table1[[#This Row],[Area]]="Delhi",Table1[[#This Row],[Income]],0)</f>
        <v>0</v>
      </c>
      <c r="BU178">
        <f ca="1">IF(Table1[[#This Row],[Area]]="Jaipur",Table1[[#This Row],[Income]],0)</f>
        <v>0</v>
      </c>
      <c r="BW178">
        <f ca="1">IF(Table1[[#This Row],[Field of Work]]="IT",Table1[[#This Row],[Income]],0)</f>
        <v>0</v>
      </c>
      <c r="BX178">
        <f ca="1">IF(Table1[[#This Row],[Field of Work]]="Healthcare",Table1[[#This Row],[Income]],0)</f>
        <v>0</v>
      </c>
      <c r="BY178">
        <f ca="1">IF(Table1[[#This Row],[Field of Work]]="Agriculture",Table1[[#This Row],[Income]],0)</f>
        <v>0</v>
      </c>
      <c r="BZ178">
        <f ca="1">IF(Table1[[#This Row],[Field of Work]]="Teaching",Table1[[#This Row],[Income]],0)</f>
        <v>0</v>
      </c>
      <c r="CA178">
        <f ca="1">IF(Table1[[#This Row],[Field of Work]]="General Work",Table1[[#This Row],[Income]],0)</f>
        <v>0</v>
      </c>
      <c r="CB178">
        <f ca="1">IF(Table1[[#This Row],[Field of Work]]="Construction",Table1[[#This Row],[Income]],0)</f>
        <v>47495</v>
      </c>
      <c r="CD178" s="2">
        <f ca="1">IF(Table1[[#This Row],[Value of debts ]]&gt;Table1[[#This Row],[Income]],1,0)</f>
        <v>1</v>
      </c>
      <c r="CE178" s="1"/>
      <c r="CG178">
        <f ca="1">IF(Table1[[#This Row],[Net worth of person]]&gt;$CH$3,Table1[[#This Row],[Age]],0)</f>
        <v>28</v>
      </c>
    </row>
    <row r="179" spans="1:85" x14ac:dyDescent="0.3">
      <c r="A179">
        <f t="shared" ca="1" si="67"/>
        <v>2</v>
      </c>
      <c r="B179" t="str">
        <f t="shared" ca="1" si="68"/>
        <v>Men</v>
      </c>
      <c r="C179">
        <f t="shared" ca="1" si="69"/>
        <v>35</v>
      </c>
      <c r="D179">
        <f t="shared" ca="1" si="70"/>
        <v>4</v>
      </c>
      <c r="E179" t="str">
        <f t="shared" ca="1" si="71"/>
        <v>Teaching</v>
      </c>
      <c r="F179">
        <f t="shared" ca="1" si="72"/>
        <v>4</v>
      </c>
      <c r="G179" t="str">
        <f t="shared" ca="1" si="73"/>
        <v>Masters</v>
      </c>
      <c r="H179">
        <f t="shared" ca="1" si="74"/>
        <v>4</v>
      </c>
      <c r="I179">
        <f t="shared" ca="1" si="75"/>
        <v>3</v>
      </c>
      <c r="J179">
        <f t="shared" ca="1" si="76"/>
        <v>85268</v>
      </c>
      <c r="K179">
        <f t="shared" ca="1" si="77"/>
        <v>5</v>
      </c>
      <c r="L179" t="str">
        <f t="shared" ca="1" si="78"/>
        <v>Udaipur</v>
      </c>
      <c r="M179">
        <f t="shared" ca="1" si="79"/>
        <v>255804</v>
      </c>
      <c r="N179">
        <f t="shared" ca="1" si="80"/>
        <v>225854.07486069194</v>
      </c>
      <c r="O179">
        <f t="shared" ca="1" si="81"/>
        <v>60765.538173984103</v>
      </c>
      <c r="P179">
        <f t="shared" ca="1" si="82"/>
        <v>29274</v>
      </c>
      <c r="Q179">
        <f t="shared" ca="1" si="83"/>
        <v>11901.398984502515</v>
      </c>
      <c r="R179">
        <f t="shared" ca="1" si="84"/>
        <v>6674.5499791799512</v>
      </c>
      <c r="S179">
        <f t="shared" ca="1" si="85"/>
        <v>323244.08815316402</v>
      </c>
      <c r="T179">
        <f t="shared" ca="1" si="86"/>
        <v>267029.47384519444</v>
      </c>
      <c r="U179">
        <f t="shared" ca="1" si="87"/>
        <v>56214.614307969576</v>
      </c>
      <c r="AF179" s="2">
        <f ca="1">IF(Table1[[#This Row],[Gender]]="Women",1,0)</f>
        <v>0</v>
      </c>
      <c r="AG179">
        <f ca="1">IF(Table1[[#This Row],[Gender]]="Men",1,0)</f>
        <v>1</v>
      </c>
      <c r="AI179" s="1"/>
      <c r="AK179" s="2">
        <f ca="1">IF(Table1[[#This Row],[Field of Work]]="IT",1,0)</f>
        <v>0</v>
      </c>
      <c r="AL179">
        <f ca="1">IF(Table1[[#This Row],[Field of Work]]="Agriculture",1,0)</f>
        <v>0</v>
      </c>
      <c r="AM179">
        <f ca="1">IF(Table1[[#This Row],[Field of Work]]="Construction",1,0)</f>
        <v>0</v>
      </c>
      <c r="AN179">
        <f ca="1">IF(Table1[[#This Row],[Field of Work]]="Healthcare",1,0)</f>
        <v>0</v>
      </c>
      <c r="AO179">
        <f ca="1">IF(Table1[[#This Row],[Field of Work]]="General Work",1,0)</f>
        <v>0</v>
      </c>
      <c r="AP179">
        <f ca="1">IF(Table1[[#This Row],[Field of Work]]="Teaching",1,0)</f>
        <v>1</v>
      </c>
      <c r="AV179" s="1"/>
      <c r="AX179" s="2">
        <f ca="1">Table1[[#This Row],[Car Value]]/Table1[[#This Row],[Cars]]</f>
        <v>20255.179391328034</v>
      </c>
      <c r="AY179" s="1"/>
      <c r="AZ179" s="2">
        <f ca="1">IF(Table1[[#This Row],[Value of debts ]]&gt;$BA$3,1,0)</f>
        <v>1</v>
      </c>
      <c r="BA179" s="1"/>
      <c r="BB179" s="1"/>
      <c r="BC179" s="15">
        <f ca="1">Table1[[#This Row],[Mortage Left]]/Table1[[#This Row],[Value of House]]</f>
        <v>0.88291846437386412</v>
      </c>
      <c r="BD179">
        <f t="shared" ca="1" si="66"/>
        <v>0</v>
      </c>
      <c r="BF179" s="1"/>
      <c r="BH179">
        <f ca="1">IF(Table1[[#This Row],[Area]]="Patna",Table1[[#This Row],[Income]],0)</f>
        <v>0</v>
      </c>
      <c r="BI179">
        <f ca="1">IF(Table1[[#This Row],[Area]]="Bangalore",Table1[[#This Row],[Income]],0)</f>
        <v>0</v>
      </c>
      <c r="BJ179">
        <f ca="1">IF(Table1[[#This Row],[Area]]="Lucknow",Table1[[#This Row],[Income]],0)</f>
        <v>0</v>
      </c>
      <c r="BK179">
        <f ca="1">IF(Table1[[#This Row],[Area]]="Hyderabad",Table1[[#This Row],[Income]],0)</f>
        <v>0</v>
      </c>
      <c r="BL179">
        <f ca="1">IF(Table1[[#This Row],[Area]]="Udaipur",Table1[[#This Row],[Income]],0)</f>
        <v>85268</v>
      </c>
      <c r="BM179">
        <f ca="1">IF(Table1[[#This Row],[Area]]="Pune",Table1[[#This Row],[Income]],0)</f>
        <v>0</v>
      </c>
      <c r="BN179">
        <f ca="1">IF(Table1[[#This Row],[Area]]="Kolkata",Table1[[#This Row],[Income]],0)</f>
        <v>0</v>
      </c>
      <c r="BO179">
        <f ca="1">IF(Table1[[#This Row],[Area]]="Ranchi",Table1[[#This Row],[Income]],0)</f>
        <v>0</v>
      </c>
      <c r="BP179">
        <f ca="1">IF(Table1[[#This Row],[Area]]="Dhanbad",Table1[[#This Row],[Income]],0)</f>
        <v>0</v>
      </c>
      <c r="BQ179">
        <f ca="1">IF(Table1[[#This Row],[Area]]="Agra",Table1[[#This Row],[Income]],0)</f>
        <v>0</v>
      </c>
      <c r="BR179">
        <f ca="1">IF(Table1[[#This Row],[Area]]="Mumbai",Table1[[#This Row],[Income]],0)</f>
        <v>0</v>
      </c>
      <c r="BS179">
        <f ca="1">IF(Table1[[#This Row],[Area]]="Srinagar",Table1[[#This Row],[Income]],0)</f>
        <v>0</v>
      </c>
      <c r="BT179">
        <f ca="1">IF(Table1[[#This Row],[Area]]="Delhi",Table1[[#This Row],[Income]],0)</f>
        <v>0</v>
      </c>
      <c r="BU179">
        <f ca="1">IF(Table1[[#This Row],[Area]]="Jaipur",Table1[[#This Row],[Income]],0)</f>
        <v>0</v>
      </c>
      <c r="BW179">
        <f ca="1">IF(Table1[[#This Row],[Field of Work]]="IT",Table1[[#This Row],[Income]],0)</f>
        <v>0</v>
      </c>
      <c r="BX179">
        <f ca="1">IF(Table1[[#This Row],[Field of Work]]="Healthcare",Table1[[#This Row],[Income]],0)</f>
        <v>0</v>
      </c>
      <c r="BY179">
        <f ca="1">IF(Table1[[#This Row],[Field of Work]]="Agriculture",Table1[[#This Row],[Income]],0)</f>
        <v>0</v>
      </c>
      <c r="BZ179">
        <f ca="1">IF(Table1[[#This Row],[Field of Work]]="Teaching",Table1[[#This Row],[Income]],0)</f>
        <v>85268</v>
      </c>
      <c r="CA179">
        <f ca="1">IF(Table1[[#This Row],[Field of Work]]="General Work",Table1[[#This Row],[Income]],0)</f>
        <v>0</v>
      </c>
      <c r="CB179">
        <f ca="1">IF(Table1[[#This Row],[Field of Work]]="Construction",Table1[[#This Row],[Income]],0)</f>
        <v>0</v>
      </c>
      <c r="CD179" s="2">
        <f ca="1">IF(Table1[[#This Row],[Value of debts ]]&gt;Table1[[#This Row],[Income]],1,0)</f>
        <v>1</v>
      </c>
      <c r="CE179" s="1"/>
      <c r="CG179">
        <f ca="1">IF(Table1[[#This Row],[Net worth of person]]&gt;$CH$3,Table1[[#This Row],[Age]],0)</f>
        <v>0</v>
      </c>
    </row>
    <row r="180" spans="1:85" x14ac:dyDescent="0.3">
      <c r="A180">
        <f t="shared" ca="1" si="67"/>
        <v>2</v>
      </c>
      <c r="B180" t="str">
        <f t="shared" ca="1" si="68"/>
        <v>Men</v>
      </c>
      <c r="C180">
        <f t="shared" ca="1" si="69"/>
        <v>39</v>
      </c>
      <c r="D180">
        <f t="shared" ca="1" si="70"/>
        <v>4</v>
      </c>
      <c r="E180" t="str">
        <f t="shared" ca="1" si="71"/>
        <v>Teaching</v>
      </c>
      <c r="F180">
        <f t="shared" ca="1" si="72"/>
        <v>2</v>
      </c>
      <c r="G180" t="str">
        <f t="shared" ca="1" si="73"/>
        <v>12th</v>
      </c>
      <c r="H180">
        <f t="shared" ca="1" si="74"/>
        <v>1</v>
      </c>
      <c r="I180">
        <f t="shared" ca="1" si="75"/>
        <v>3</v>
      </c>
      <c r="J180">
        <f t="shared" ca="1" si="76"/>
        <v>80380</v>
      </c>
      <c r="K180">
        <f t="shared" ca="1" si="77"/>
        <v>5</v>
      </c>
      <c r="L180" t="str">
        <f t="shared" ca="1" si="78"/>
        <v>Udaipur</v>
      </c>
      <c r="M180">
        <f t="shared" ca="1" si="79"/>
        <v>482280</v>
      </c>
      <c r="N180">
        <f t="shared" ca="1" si="80"/>
        <v>346508.7945141758</v>
      </c>
      <c r="O180">
        <f t="shared" ca="1" si="81"/>
        <v>131036.04291053776</v>
      </c>
      <c r="P180">
        <f t="shared" ca="1" si="82"/>
        <v>97372</v>
      </c>
      <c r="Q180">
        <f t="shared" ca="1" si="83"/>
        <v>36610.695360746504</v>
      </c>
      <c r="R180">
        <f t="shared" ca="1" si="84"/>
        <v>57539.254933543809</v>
      </c>
      <c r="S180">
        <f t="shared" ca="1" si="85"/>
        <v>670855.29784408165</v>
      </c>
      <c r="T180">
        <f t="shared" ca="1" si="86"/>
        <v>480491.48987492232</v>
      </c>
      <c r="U180">
        <f t="shared" ca="1" si="87"/>
        <v>190363.80796915933</v>
      </c>
      <c r="AF180" s="2">
        <f ca="1">IF(Table1[[#This Row],[Gender]]="Women",1,0)</f>
        <v>0</v>
      </c>
      <c r="AG180">
        <f ca="1">IF(Table1[[#This Row],[Gender]]="Men",1,0)</f>
        <v>1</v>
      </c>
      <c r="AI180" s="1"/>
      <c r="AK180" s="2">
        <f ca="1">IF(Table1[[#This Row],[Field of Work]]="IT",1,0)</f>
        <v>0</v>
      </c>
      <c r="AL180">
        <f ca="1">IF(Table1[[#This Row],[Field of Work]]="Agriculture",1,0)</f>
        <v>0</v>
      </c>
      <c r="AM180">
        <f ca="1">IF(Table1[[#This Row],[Field of Work]]="Construction",1,0)</f>
        <v>0</v>
      </c>
      <c r="AN180">
        <f ca="1">IF(Table1[[#This Row],[Field of Work]]="Healthcare",1,0)</f>
        <v>0</v>
      </c>
      <c r="AO180">
        <f ca="1">IF(Table1[[#This Row],[Field of Work]]="General Work",1,0)</f>
        <v>0</v>
      </c>
      <c r="AP180">
        <f ca="1">IF(Table1[[#This Row],[Field of Work]]="Teaching",1,0)</f>
        <v>1</v>
      </c>
      <c r="AV180" s="1"/>
      <c r="AX180" s="2">
        <f ca="1">Table1[[#This Row],[Car Value]]/Table1[[#This Row],[Cars]]</f>
        <v>43678.680970179252</v>
      </c>
      <c r="AY180" s="1"/>
      <c r="AZ180" s="2">
        <f ca="1">IF(Table1[[#This Row],[Value of debts ]]&gt;$BA$3,1,0)</f>
        <v>1</v>
      </c>
      <c r="BA180" s="1"/>
      <c r="BB180" s="1"/>
      <c r="BC180" s="15">
        <f ca="1">Table1[[#This Row],[Mortage Left]]/Table1[[#This Row],[Value of House]]</f>
        <v>0.71848053934265532</v>
      </c>
      <c r="BD180">
        <f t="shared" ca="1" si="66"/>
        <v>0</v>
      </c>
      <c r="BF180" s="1"/>
      <c r="BH180">
        <f ca="1">IF(Table1[[#This Row],[Area]]="Patna",Table1[[#This Row],[Income]],0)</f>
        <v>0</v>
      </c>
      <c r="BI180">
        <f ca="1">IF(Table1[[#This Row],[Area]]="Bangalore",Table1[[#This Row],[Income]],0)</f>
        <v>0</v>
      </c>
      <c r="BJ180">
        <f ca="1">IF(Table1[[#This Row],[Area]]="Lucknow",Table1[[#This Row],[Income]],0)</f>
        <v>0</v>
      </c>
      <c r="BK180">
        <f ca="1">IF(Table1[[#This Row],[Area]]="Hyderabad",Table1[[#This Row],[Income]],0)</f>
        <v>0</v>
      </c>
      <c r="BL180">
        <f ca="1">IF(Table1[[#This Row],[Area]]="Udaipur",Table1[[#This Row],[Income]],0)</f>
        <v>80380</v>
      </c>
      <c r="BM180">
        <f ca="1">IF(Table1[[#This Row],[Area]]="Pune",Table1[[#This Row],[Income]],0)</f>
        <v>0</v>
      </c>
      <c r="BN180">
        <f ca="1">IF(Table1[[#This Row],[Area]]="Kolkata",Table1[[#This Row],[Income]],0)</f>
        <v>0</v>
      </c>
      <c r="BO180">
        <f ca="1">IF(Table1[[#This Row],[Area]]="Ranchi",Table1[[#This Row],[Income]],0)</f>
        <v>0</v>
      </c>
      <c r="BP180">
        <f ca="1">IF(Table1[[#This Row],[Area]]="Dhanbad",Table1[[#This Row],[Income]],0)</f>
        <v>0</v>
      </c>
      <c r="BQ180">
        <f ca="1">IF(Table1[[#This Row],[Area]]="Agra",Table1[[#This Row],[Income]],0)</f>
        <v>0</v>
      </c>
      <c r="BR180">
        <f ca="1">IF(Table1[[#This Row],[Area]]="Mumbai",Table1[[#This Row],[Income]],0)</f>
        <v>0</v>
      </c>
      <c r="BS180">
        <f ca="1">IF(Table1[[#This Row],[Area]]="Srinagar",Table1[[#This Row],[Income]],0)</f>
        <v>0</v>
      </c>
      <c r="BT180">
        <f ca="1">IF(Table1[[#This Row],[Area]]="Delhi",Table1[[#This Row],[Income]],0)</f>
        <v>0</v>
      </c>
      <c r="BU180">
        <f ca="1">IF(Table1[[#This Row],[Area]]="Jaipur",Table1[[#This Row],[Income]],0)</f>
        <v>0</v>
      </c>
      <c r="BW180">
        <f ca="1">IF(Table1[[#This Row],[Field of Work]]="IT",Table1[[#This Row],[Income]],0)</f>
        <v>0</v>
      </c>
      <c r="BX180">
        <f ca="1">IF(Table1[[#This Row],[Field of Work]]="Healthcare",Table1[[#This Row],[Income]],0)</f>
        <v>0</v>
      </c>
      <c r="BY180">
        <f ca="1">IF(Table1[[#This Row],[Field of Work]]="Agriculture",Table1[[#This Row],[Income]],0)</f>
        <v>0</v>
      </c>
      <c r="BZ180">
        <f ca="1">IF(Table1[[#This Row],[Field of Work]]="Teaching",Table1[[#This Row],[Income]],0)</f>
        <v>80380</v>
      </c>
      <c r="CA180">
        <f ca="1">IF(Table1[[#This Row],[Field of Work]]="General Work",Table1[[#This Row],[Income]],0)</f>
        <v>0</v>
      </c>
      <c r="CB180">
        <f ca="1">IF(Table1[[#This Row],[Field of Work]]="Construction",Table1[[#This Row],[Income]],0)</f>
        <v>0</v>
      </c>
      <c r="CD180" s="2">
        <f ca="1">IF(Table1[[#This Row],[Value of debts ]]&gt;Table1[[#This Row],[Income]],1,0)</f>
        <v>1</v>
      </c>
      <c r="CE180" s="1"/>
      <c r="CG180">
        <f ca="1">IF(Table1[[#This Row],[Net worth of person]]&gt;$CH$3,Table1[[#This Row],[Age]],0)</f>
        <v>39</v>
      </c>
    </row>
    <row r="181" spans="1:85" x14ac:dyDescent="0.3">
      <c r="A181">
        <f t="shared" ca="1" si="67"/>
        <v>2</v>
      </c>
      <c r="B181" t="str">
        <f t="shared" ca="1" si="68"/>
        <v>Men</v>
      </c>
      <c r="C181">
        <f t="shared" ca="1" si="69"/>
        <v>22</v>
      </c>
      <c r="D181">
        <f t="shared" ca="1" si="70"/>
        <v>5</v>
      </c>
      <c r="E181" t="str">
        <f t="shared" ca="1" si="71"/>
        <v>Agriculture</v>
      </c>
      <c r="F181">
        <f t="shared" ca="1" si="72"/>
        <v>4</v>
      </c>
      <c r="G181" t="str">
        <f t="shared" ca="1" si="73"/>
        <v>Masters</v>
      </c>
      <c r="H181">
        <f t="shared" ca="1" si="74"/>
        <v>1</v>
      </c>
      <c r="I181">
        <f t="shared" ca="1" si="75"/>
        <v>2</v>
      </c>
      <c r="J181">
        <f t="shared" ca="1" si="76"/>
        <v>43986</v>
      </c>
      <c r="K181">
        <f t="shared" ca="1" si="77"/>
        <v>10</v>
      </c>
      <c r="L181" t="str">
        <f t="shared" ca="1" si="78"/>
        <v>Kolkata</v>
      </c>
      <c r="M181">
        <f t="shared" ca="1" si="79"/>
        <v>263916</v>
      </c>
      <c r="N181">
        <f t="shared" ca="1" si="80"/>
        <v>247280.47151766997</v>
      </c>
      <c r="O181">
        <f t="shared" ca="1" si="81"/>
        <v>16045.258440075044</v>
      </c>
      <c r="P181">
        <f t="shared" ca="1" si="82"/>
        <v>15735</v>
      </c>
      <c r="Q181">
        <f t="shared" ca="1" si="83"/>
        <v>87162.639870561528</v>
      </c>
      <c r="R181">
        <f t="shared" ca="1" si="84"/>
        <v>39139.934374421078</v>
      </c>
      <c r="S181">
        <f t="shared" ca="1" si="85"/>
        <v>319101.19281449611</v>
      </c>
      <c r="T181">
        <f t="shared" ca="1" si="86"/>
        <v>350178.11138823151</v>
      </c>
      <c r="U181">
        <f t="shared" ca="1" si="87"/>
        <v>-31076.918573735398</v>
      </c>
      <c r="AF181" s="2">
        <f ca="1">IF(Table1[[#This Row],[Gender]]="Women",1,0)</f>
        <v>0</v>
      </c>
      <c r="AG181">
        <f ca="1">IF(Table1[[#This Row],[Gender]]="Men",1,0)</f>
        <v>1</v>
      </c>
      <c r="AI181" s="1"/>
      <c r="AK181" s="2">
        <f ca="1">IF(Table1[[#This Row],[Field of Work]]="IT",1,0)</f>
        <v>0</v>
      </c>
      <c r="AL181">
        <f ca="1">IF(Table1[[#This Row],[Field of Work]]="Agriculture",1,0)</f>
        <v>1</v>
      </c>
      <c r="AM181">
        <f ca="1">IF(Table1[[#This Row],[Field of Work]]="Construction",1,0)</f>
        <v>0</v>
      </c>
      <c r="AN181">
        <f ca="1">IF(Table1[[#This Row],[Field of Work]]="Healthcare",1,0)</f>
        <v>0</v>
      </c>
      <c r="AO181">
        <f ca="1">IF(Table1[[#This Row],[Field of Work]]="General Work",1,0)</f>
        <v>0</v>
      </c>
      <c r="AP181">
        <f ca="1">IF(Table1[[#This Row],[Field of Work]]="Teaching",1,0)</f>
        <v>0</v>
      </c>
      <c r="AV181" s="1"/>
      <c r="AX181" s="2">
        <f ca="1">Table1[[#This Row],[Car Value]]/Table1[[#This Row],[Cars]]</f>
        <v>8022.6292200375219</v>
      </c>
      <c r="AY181" s="1"/>
      <c r="AZ181" s="2">
        <f ca="1">IF(Table1[[#This Row],[Value of debts ]]&gt;$BA$3,1,0)</f>
        <v>1</v>
      </c>
      <c r="BA181" s="1"/>
      <c r="BB181" s="1"/>
      <c r="BC181" s="15">
        <f ca="1">Table1[[#This Row],[Mortage Left]]/Table1[[#This Row],[Value of House]]</f>
        <v>0.93696657844795306</v>
      </c>
      <c r="BD181">
        <f t="shared" ca="1" si="66"/>
        <v>0</v>
      </c>
      <c r="BF181" s="1"/>
      <c r="BH181">
        <f ca="1">IF(Table1[[#This Row],[Area]]="Patna",Table1[[#This Row],[Income]],0)</f>
        <v>0</v>
      </c>
      <c r="BI181">
        <f ca="1">IF(Table1[[#This Row],[Area]]="Bangalore",Table1[[#This Row],[Income]],0)</f>
        <v>0</v>
      </c>
      <c r="BJ181">
        <f ca="1">IF(Table1[[#This Row],[Area]]="Lucknow",Table1[[#This Row],[Income]],0)</f>
        <v>0</v>
      </c>
      <c r="BK181">
        <f ca="1">IF(Table1[[#This Row],[Area]]="Hyderabad",Table1[[#This Row],[Income]],0)</f>
        <v>0</v>
      </c>
      <c r="BL181">
        <f ca="1">IF(Table1[[#This Row],[Area]]="Udaipur",Table1[[#This Row],[Income]],0)</f>
        <v>0</v>
      </c>
      <c r="BM181">
        <f ca="1">IF(Table1[[#This Row],[Area]]="Pune",Table1[[#This Row],[Income]],0)</f>
        <v>0</v>
      </c>
      <c r="BN181">
        <f ca="1">IF(Table1[[#This Row],[Area]]="Kolkata",Table1[[#This Row],[Income]],0)</f>
        <v>43986</v>
      </c>
      <c r="BO181">
        <f ca="1">IF(Table1[[#This Row],[Area]]="Ranchi",Table1[[#This Row],[Income]],0)</f>
        <v>0</v>
      </c>
      <c r="BP181">
        <f ca="1">IF(Table1[[#This Row],[Area]]="Dhanbad",Table1[[#This Row],[Income]],0)</f>
        <v>0</v>
      </c>
      <c r="BQ181">
        <f ca="1">IF(Table1[[#This Row],[Area]]="Agra",Table1[[#This Row],[Income]],0)</f>
        <v>0</v>
      </c>
      <c r="BR181">
        <f ca="1">IF(Table1[[#This Row],[Area]]="Mumbai",Table1[[#This Row],[Income]],0)</f>
        <v>0</v>
      </c>
      <c r="BS181">
        <f ca="1">IF(Table1[[#This Row],[Area]]="Srinagar",Table1[[#This Row],[Income]],0)</f>
        <v>0</v>
      </c>
      <c r="BT181">
        <f ca="1">IF(Table1[[#This Row],[Area]]="Delhi",Table1[[#This Row],[Income]],0)</f>
        <v>0</v>
      </c>
      <c r="BU181">
        <f ca="1">IF(Table1[[#This Row],[Area]]="Jaipur",Table1[[#This Row],[Income]],0)</f>
        <v>0</v>
      </c>
      <c r="BW181">
        <f ca="1">IF(Table1[[#This Row],[Field of Work]]="IT",Table1[[#This Row],[Income]],0)</f>
        <v>0</v>
      </c>
      <c r="BX181">
        <f ca="1">IF(Table1[[#This Row],[Field of Work]]="Healthcare",Table1[[#This Row],[Income]],0)</f>
        <v>0</v>
      </c>
      <c r="BY181">
        <f ca="1">IF(Table1[[#This Row],[Field of Work]]="Agriculture",Table1[[#This Row],[Income]],0)</f>
        <v>43986</v>
      </c>
      <c r="BZ181">
        <f ca="1">IF(Table1[[#This Row],[Field of Work]]="Teaching",Table1[[#This Row],[Income]],0)</f>
        <v>0</v>
      </c>
      <c r="CA181">
        <f ca="1">IF(Table1[[#This Row],[Field of Work]]="General Work",Table1[[#This Row],[Income]],0)</f>
        <v>0</v>
      </c>
      <c r="CB181">
        <f ca="1">IF(Table1[[#This Row],[Field of Work]]="Construction",Table1[[#This Row],[Income]],0)</f>
        <v>0</v>
      </c>
      <c r="CD181" s="2">
        <f ca="1">IF(Table1[[#This Row],[Value of debts ]]&gt;Table1[[#This Row],[Income]],1,0)</f>
        <v>1</v>
      </c>
      <c r="CE181" s="1"/>
      <c r="CG181">
        <f ca="1">IF(Table1[[#This Row],[Net worth of person]]&gt;$CH$3,Table1[[#This Row],[Age]],0)</f>
        <v>0</v>
      </c>
    </row>
    <row r="182" spans="1:85" x14ac:dyDescent="0.3">
      <c r="A182">
        <f t="shared" ca="1" si="67"/>
        <v>2</v>
      </c>
      <c r="B182" t="str">
        <f t="shared" ca="1" si="68"/>
        <v>Men</v>
      </c>
      <c r="C182">
        <f t="shared" ca="1" si="69"/>
        <v>30</v>
      </c>
      <c r="D182">
        <f t="shared" ca="1" si="70"/>
        <v>2</v>
      </c>
      <c r="E182" t="str">
        <f t="shared" ca="1" si="71"/>
        <v>Construction</v>
      </c>
      <c r="F182">
        <f t="shared" ca="1" si="72"/>
        <v>2</v>
      </c>
      <c r="G182" t="str">
        <f t="shared" ca="1" si="73"/>
        <v>12th</v>
      </c>
      <c r="H182">
        <f t="shared" ca="1" si="74"/>
        <v>3</v>
      </c>
      <c r="I182">
        <f t="shared" ca="1" si="75"/>
        <v>3</v>
      </c>
      <c r="J182">
        <f t="shared" ca="1" si="76"/>
        <v>47813</v>
      </c>
      <c r="K182">
        <f t="shared" ca="1" si="77"/>
        <v>9</v>
      </c>
      <c r="L182" t="str">
        <f t="shared" ca="1" si="78"/>
        <v>Pune</v>
      </c>
      <c r="M182">
        <f t="shared" ca="1" si="79"/>
        <v>191252</v>
      </c>
      <c r="N182">
        <f t="shared" ca="1" si="80"/>
        <v>20017.918605291856</v>
      </c>
      <c r="O182">
        <f t="shared" ca="1" si="81"/>
        <v>126439.93899519774</v>
      </c>
      <c r="P182">
        <f t="shared" ca="1" si="82"/>
        <v>23659</v>
      </c>
      <c r="Q182">
        <f t="shared" ca="1" si="83"/>
        <v>30345.719847050477</v>
      </c>
      <c r="R182">
        <f t="shared" ca="1" si="84"/>
        <v>9272.53412720907</v>
      </c>
      <c r="S182">
        <f t="shared" ca="1" si="85"/>
        <v>326964.47312240681</v>
      </c>
      <c r="T182">
        <f t="shared" ca="1" si="86"/>
        <v>74022.638452342333</v>
      </c>
      <c r="U182">
        <f t="shared" ca="1" si="87"/>
        <v>252941.83467006448</v>
      </c>
      <c r="AF182" s="2">
        <f ca="1">IF(Table1[[#This Row],[Gender]]="Women",1,0)</f>
        <v>0</v>
      </c>
      <c r="AG182">
        <f ca="1">IF(Table1[[#This Row],[Gender]]="Men",1,0)</f>
        <v>1</v>
      </c>
      <c r="AI182" s="1"/>
      <c r="AK182" s="2">
        <f ca="1">IF(Table1[[#This Row],[Field of Work]]="IT",1,0)</f>
        <v>0</v>
      </c>
      <c r="AL182">
        <f ca="1">IF(Table1[[#This Row],[Field of Work]]="Agriculture",1,0)</f>
        <v>0</v>
      </c>
      <c r="AM182">
        <f ca="1">IF(Table1[[#This Row],[Field of Work]]="Construction",1,0)</f>
        <v>1</v>
      </c>
      <c r="AN182">
        <f ca="1">IF(Table1[[#This Row],[Field of Work]]="Healthcare",1,0)</f>
        <v>0</v>
      </c>
      <c r="AO182">
        <f ca="1">IF(Table1[[#This Row],[Field of Work]]="General Work",1,0)</f>
        <v>0</v>
      </c>
      <c r="AP182">
        <f ca="1">IF(Table1[[#This Row],[Field of Work]]="Teaching",1,0)</f>
        <v>0</v>
      </c>
      <c r="AV182" s="1"/>
      <c r="AX182" s="2">
        <f ca="1">Table1[[#This Row],[Car Value]]/Table1[[#This Row],[Cars]]</f>
        <v>42146.646331732576</v>
      </c>
      <c r="AY182" s="1"/>
      <c r="AZ182" s="2">
        <f ca="1">IF(Table1[[#This Row],[Value of debts ]]&gt;$BA$3,1,0)</f>
        <v>1</v>
      </c>
      <c r="BA182" s="1"/>
      <c r="BB182" s="1"/>
      <c r="BC182" s="15">
        <f ca="1">Table1[[#This Row],[Mortage Left]]/Table1[[#This Row],[Value of House]]</f>
        <v>0.1046677608876867</v>
      </c>
      <c r="BD182">
        <f t="shared" ca="1" si="66"/>
        <v>1</v>
      </c>
      <c r="BF182" s="1"/>
      <c r="BH182">
        <f ca="1">IF(Table1[[#This Row],[Area]]="Patna",Table1[[#This Row],[Income]],0)</f>
        <v>0</v>
      </c>
      <c r="BI182">
        <f ca="1">IF(Table1[[#This Row],[Area]]="Bangalore",Table1[[#This Row],[Income]],0)</f>
        <v>0</v>
      </c>
      <c r="BJ182">
        <f ca="1">IF(Table1[[#This Row],[Area]]="Lucknow",Table1[[#This Row],[Income]],0)</f>
        <v>0</v>
      </c>
      <c r="BK182">
        <f ca="1">IF(Table1[[#This Row],[Area]]="Hyderabad",Table1[[#This Row],[Income]],0)</f>
        <v>0</v>
      </c>
      <c r="BL182">
        <f ca="1">IF(Table1[[#This Row],[Area]]="Udaipur",Table1[[#This Row],[Income]],0)</f>
        <v>0</v>
      </c>
      <c r="BM182">
        <f ca="1">IF(Table1[[#This Row],[Area]]="Pune",Table1[[#This Row],[Income]],0)</f>
        <v>47813</v>
      </c>
      <c r="BN182">
        <f ca="1">IF(Table1[[#This Row],[Area]]="Kolkata",Table1[[#This Row],[Income]],0)</f>
        <v>0</v>
      </c>
      <c r="BO182">
        <f ca="1">IF(Table1[[#This Row],[Area]]="Ranchi",Table1[[#This Row],[Income]],0)</f>
        <v>0</v>
      </c>
      <c r="BP182">
        <f ca="1">IF(Table1[[#This Row],[Area]]="Dhanbad",Table1[[#This Row],[Income]],0)</f>
        <v>0</v>
      </c>
      <c r="BQ182">
        <f ca="1">IF(Table1[[#This Row],[Area]]="Agra",Table1[[#This Row],[Income]],0)</f>
        <v>0</v>
      </c>
      <c r="BR182">
        <f ca="1">IF(Table1[[#This Row],[Area]]="Mumbai",Table1[[#This Row],[Income]],0)</f>
        <v>0</v>
      </c>
      <c r="BS182">
        <f ca="1">IF(Table1[[#This Row],[Area]]="Srinagar",Table1[[#This Row],[Income]],0)</f>
        <v>0</v>
      </c>
      <c r="BT182">
        <f ca="1">IF(Table1[[#This Row],[Area]]="Delhi",Table1[[#This Row],[Income]],0)</f>
        <v>0</v>
      </c>
      <c r="BU182">
        <f ca="1">IF(Table1[[#This Row],[Area]]="Jaipur",Table1[[#This Row],[Income]],0)</f>
        <v>0</v>
      </c>
      <c r="BW182">
        <f ca="1">IF(Table1[[#This Row],[Field of Work]]="IT",Table1[[#This Row],[Income]],0)</f>
        <v>0</v>
      </c>
      <c r="BX182">
        <f ca="1">IF(Table1[[#This Row],[Field of Work]]="Healthcare",Table1[[#This Row],[Income]],0)</f>
        <v>0</v>
      </c>
      <c r="BY182">
        <f ca="1">IF(Table1[[#This Row],[Field of Work]]="Agriculture",Table1[[#This Row],[Income]],0)</f>
        <v>0</v>
      </c>
      <c r="BZ182">
        <f ca="1">IF(Table1[[#This Row],[Field of Work]]="Teaching",Table1[[#This Row],[Income]],0)</f>
        <v>0</v>
      </c>
      <c r="CA182">
        <f ca="1">IF(Table1[[#This Row],[Field of Work]]="General Work",Table1[[#This Row],[Income]],0)</f>
        <v>0</v>
      </c>
      <c r="CB182">
        <f ca="1">IF(Table1[[#This Row],[Field of Work]]="Construction",Table1[[#This Row],[Income]],0)</f>
        <v>47813</v>
      </c>
      <c r="CD182" s="2">
        <f ca="1">IF(Table1[[#This Row],[Value of debts ]]&gt;Table1[[#This Row],[Income]],1,0)</f>
        <v>1</v>
      </c>
      <c r="CE182" s="1"/>
      <c r="CG182">
        <f ca="1">IF(Table1[[#This Row],[Net worth of person]]&gt;$CH$3,Table1[[#This Row],[Age]],0)</f>
        <v>30</v>
      </c>
    </row>
    <row r="183" spans="1:85" x14ac:dyDescent="0.3">
      <c r="A183">
        <f t="shared" ca="1" si="67"/>
        <v>2</v>
      </c>
      <c r="B183" t="str">
        <f t="shared" ca="1" si="68"/>
        <v>Men</v>
      </c>
      <c r="C183">
        <f t="shared" ca="1" si="69"/>
        <v>26</v>
      </c>
      <c r="D183">
        <f t="shared" ca="1" si="70"/>
        <v>2</v>
      </c>
      <c r="E183" t="str">
        <f t="shared" ca="1" si="71"/>
        <v>Construction</v>
      </c>
      <c r="F183">
        <f t="shared" ca="1" si="72"/>
        <v>5</v>
      </c>
      <c r="G183" t="str">
        <f t="shared" ca="1" si="73"/>
        <v>Others</v>
      </c>
      <c r="H183">
        <f t="shared" ca="1" si="74"/>
        <v>1</v>
      </c>
      <c r="I183">
        <f t="shared" ca="1" si="75"/>
        <v>3</v>
      </c>
      <c r="J183">
        <f t="shared" ca="1" si="76"/>
        <v>68287</v>
      </c>
      <c r="K183">
        <f t="shared" ca="1" si="77"/>
        <v>4</v>
      </c>
      <c r="L183" t="str">
        <f t="shared" ca="1" si="78"/>
        <v>Dhanbad</v>
      </c>
      <c r="M183">
        <f t="shared" ca="1" si="79"/>
        <v>341435</v>
      </c>
      <c r="N183">
        <f t="shared" ca="1" si="80"/>
        <v>108650.23076758769</v>
      </c>
      <c r="O183">
        <f t="shared" ca="1" si="81"/>
        <v>40466.099062098954</v>
      </c>
      <c r="P183">
        <f t="shared" ca="1" si="82"/>
        <v>34463</v>
      </c>
      <c r="Q183">
        <f t="shared" ca="1" si="83"/>
        <v>72512.300467694717</v>
      </c>
      <c r="R183">
        <f t="shared" ca="1" si="84"/>
        <v>52157.32975559077</v>
      </c>
      <c r="S183">
        <f t="shared" ca="1" si="85"/>
        <v>434058.42881768971</v>
      </c>
      <c r="T183">
        <f t="shared" ca="1" si="86"/>
        <v>215625.53123528243</v>
      </c>
      <c r="U183">
        <f t="shared" ca="1" si="87"/>
        <v>218432.89758240728</v>
      </c>
      <c r="AF183" s="2">
        <f ca="1">IF(Table1[[#This Row],[Gender]]="Women",1,0)</f>
        <v>0</v>
      </c>
      <c r="AG183">
        <f ca="1">IF(Table1[[#This Row],[Gender]]="Men",1,0)</f>
        <v>1</v>
      </c>
      <c r="AI183" s="1"/>
      <c r="AK183" s="2">
        <f ca="1">IF(Table1[[#This Row],[Field of Work]]="IT",1,0)</f>
        <v>0</v>
      </c>
      <c r="AL183">
        <f ca="1">IF(Table1[[#This Row],[Field of Work]]="Agriculture",1,0)</f>
        <v>0</v>
      </c>
      <c r="AM183">
        <f ca="1">IF(Table1[[#This Row],[Field of Work]]="Construction",1,0)</f>
        <v>1</v>
      </c>
      <c r="AN183">
        <f ca="1">IF(Table1[[#This Row],[Field of Work]]="Healthcare",1,0)</f>
        <v>0</v>
      </c>
      <c r="AO183">
        <f ca="1">IF(Table1[[#This Row],[Field of Work]]="General Work",1,0)</f>
        <v>0</v>
      </c>
      <c r="AP183">
        <f ca="1">IF(Table1[[#This Row],[Field of Work]]="Teaching",1,0)</f>
        <v>0</v>
      </c>
      <c r="AV183" s="1"/>
      <c r="AX183" s="2">
        <f ca="1">Table1[[#This Row],[Car Value]]/Table1[[#This Row],[Cars]]</f>
        <v>13488.699687366317</v>
      </c>
      <c r="AY183" s="1"/>
      <c r="AZ183" s="2">
        <f ca="1">IF(Table1[[#This Row],[Value of debts ]]&gt;$BA$3,1,0)</f>
        <v>1</v>
      </c>
      <c r="BA183" s="1"/>
      <c r="BB183" s="1"/>
      <c r="BC183" s="15">
        <f ca="1">Table1[[#This Row],[Mortage Left]]/Table1[[#This Row],[Value of House]]</f>
        <v>0.31821644168754726</v>
      </c>
      <c r="BD183">
        <f t="shared" ca="1" si="66"/>
        <v>0</v>
      </c>
      <c r="BF183" s="1"/>
      <c r="BH183">
        <f ca="1">IF(Table1[[#This Row],[Area]]="Patna",Table1[[#This Row],[Income]],0)</f>
        <v>0</v>
      </c>
      <c r="BI183">
        <f ca="1">IF(Table1[[#This Row],[Area]]="Bangalore",Table1[[#This Row],[Income]],0)</f>
        <v>0</v>
      </c>
      <c r="BJ183">
        <f ca="1">IF(Table1[[#This Row],[Area]]="Lucknow",Table1[[#This Row],[Income]],0)</f>
        <v>0</v>
      </c>
      <c r="BK183">
        <f ca="1">IF(Table1[[#This Row],[Area]]="Hyderabad",Table1[[#This Row],[Income]],0)</f>
        <v>0</v>
      </c>
      <c r="BL183">
        <f ca="1">IF(Table1[[#This Row],[Area]]="Udaipur",Table1[[#This Row],[Income]],0)</f>
        <v>0</v>
      </c>
      <c r="BM183">
        <f ca="1">IF(Table1[[#This Row],[Area]]="Pune",Table1[[#This Row],[Income]],0)</f>
        <v>0</v>
      </c>
      <c r="BN183">
        <f ca="1">IF(Table1[[#This Row],[Area]]="Kolkata",Table1[[#This Row],[Income]],0)</f>
        <v>0</v>
      </c>
      <c r="BO183">
        <f ca="1">IF(Table1[[#This Row],[Area]]="Ranchi",Table1[[#This Row],[Income]],0)</f>
        <v>0</v>
      </c>
      <c r="BP183">
        <f ca="1">IF(Table1[[#This Row],[Area]]="Dhanbad",Table1[[#This Row],[Income]],0)</f>
        <v>68287</v>
      </c>
      <c r="BQ183">
        <f ca="1">IF(Table1[[#This Row],[Area]]="Agra",Table1[[#This Row],[Income]],0)</f>
        <v>0</v>
      </c>
      <c r="BR183">
        <f ca="1">IF(Table1[[#This Row],[Area]]="Mumbai",Table1[[#This Row],[Income]],0)</f>
        <v>0</v>
      </c>
      <c r="BS183">
        <f ca="1">IF(Table1[[#This Row],[Area]]="Srinagar",Table1[[#This Row],[Income]],0)</f>
        <v>0</v>
      </c>
      <c r="BT183">
        <f ca="1">IF(Table1[[#This Row],[Area]]="Delhi",Table1[[#This Row],[Income]],0)</f>
        <v>0</v>
      </c>
      <c r="BU183">
        <f ca="1">IF(Table1[[#This Row],[Area]]="Jaipur",Table1[[#This Row],[Income]],0)</f>
        <v>0</v>
      </c>
      <c r="BW183">
        <f ca="1">IF(Table1[[#This Row],[Field of Work]]="IT",Table1[[#This Row],[Income]],0)</f>
        <v>0</v>
      </c>
      <c r="BX183">
        <f ca="1">IF(Table1[[#This Row],[Field of Work]]="Healthcare",Table1[[#This Row],[Income]],0)</f>
        <v>0</v>
      </c>
      <c r="BY183">
        <f ca="1">IF(Table1[[#This Row],[Field of Work]]="Agriculture",Table1[[#This Row],[Income]],0)</f>
        <v>0</v>
      </c>
      <c r="BZ183">
        <f ca="1">IF(Table1[[#This Row],[Field of Work]]="Teaching",Table1[[#This Row],[Income]],0)</f>
        <v>0</v>
      </c>
      <c r="CA183">
        <f ca="1">IF(Table1[[#This Row],[Field of Work]]="General Work",Table1[[#This Row],[Income]],0)</f>
        <v>0</v>
      </c>
      <c r="CB183">
        <f ca="1">IF(Table1[[#This Row],[Field of Work]]="Construction",Table1[[#This Row],[Income]],0)</f>
        <v>68287</v>
      </c>
      <c r="CD183" s="2">
        <f ca="1">IF(Table1[[#This Row],[Value of debts ]]&gt;Table1[[#This Row],[Income]],1,0)</f>
        <v>1</v>
      </c>
      <c r="CE183" s="1"/>
      <c r="CG183">
        <f ca="1">IF(Table1[[#This Row],[Net worth of person]]&gt;$CH$3,Table1[[#This Row],[Age]],0)</f>
        <v>26</v>
      </c>
    </row>
    <row r="184" spans="1:85" x14ac:dyDescent="0.3">
      <c r="A184">
        <f t="shared" ca="1" si="67"/>
        <v>2</v>
      </c>
      <c r="B184" t="str">
        <f t="shared" ca="1" si="68"/>
        <v>Men</v>
      </c>
      <c r="C184">
        <f t="shared" ca="1" si="69"/>
        <v>21</v>
      </c>
      <c r="D184">
        <f t="shared" ca="1" si="70"/>
        <v>3</v>
      </c>
      <c r="E184" t="str">
        <f t="shared" ca="1" si="71"/>
        <v>Healthcare</v>
      </c>
      <c r="F184">
        <f t="shared" ca="1" si="72"/>
        <v>3</v>
      </c>
      <c r="G184" t="str">
        <f t="shared" ca="1" si="73"/>
        <v>Bachelors</v>
      </c>
      <c r="H184">
        <f t="shared" ca="1" si="74"/>
        <v>4</v>
      </c>
      <c r="I184">
        <f t="shared" ca="1" si="75"/>
        <v>3</v>
      </c>
      <c r="J184">
        <f t="shared" ca="1" si="76"/>
        <v>83212</v>
      </c>
      <c r="K184">
        <f t="shared" ca="1" si="77"/>
        <v>14</v>
      </c>
      <c r="L184" t="str">
        <f t="shared" ca="1" si="78"/>
        <v>Jaipur</v>
      </c>
      <c r="M184">
        <f t="shared" ca="1" si="79"/>
        <v>499272</v>
      </c>
      <c r="N184">
        <f t="shared" ca="1" si="80"/>
        <v>145998.50791305103</v>
      </c>
      <c r="O184">
        <f t="shared" ca="1" si="81"/>
        <v>109638.52498875689</v>
      </c>
      <c r="P184">
        <f t="shared" ca="1" si="82"/>
        <v>84830</v>
      </c>
      <c r="Q184">
        <f t="shared" ca="1" si="83"/>
        <v>143801.77435752656</v>
      </c>
      <c r="R184">
        <f t="shared" ca="1" si="84"/>
        <v>34973.458027850036</v>
      </c>
      <c r="S184">
        <f t="shared" ca="1" si="85"/>
        <v>643883.98301660689</v>
      </c>
      <c r="T184">
        <f t="shared" ca="1" si="86"/>
        <v>374630.28227057762</v>
      </c>
      <c r="U184">
        <f t="shared" ca="1" si="87"/>
        <v>269253.70074602927</v>
      </c>
      <c r="AF184" s="2">
        <f ca="1">IF(Table1[[#This Row],[Gender]]="Women",1,0)</f>
        <v>0</v>
      </c>
      <c r="AG184">
        <f ca="1">IF(Table1[[#This Row],[Gender]]="Men",1,0)</f>
        <v>1</v>
      </c>
      <c r="AI184" s="1"/>
      <c r="AK184" s="2">
        <f ca="1">IF(Table1[[#This Row],[Field of Work]]="IT",1,0)</f>
        <v>0</v>
      </c>
      <c r="AL184">
        <f ca="1">IF(Table1[[#This Row],[Field of Work]]="Agriculture",1,0)</f>
        <v>0</v>
      </c>
      <c r="AM184">
        <f ca="1">IF(Table1[[#This Row],[Field of Work]]="Construction",1,0)</f>
        <v>0</v>
      </c>
      <c r="AN184">
        <f ca="1">IF(Table1[[#This Row],[Field of Work]]="Healthcare",1,0)</f>
        <v>1</v>
      </c>
      <c r="AO184">
        <f ca="1">IF(Table1[[#This Row],[Field of Work]]="General Work",1,0)</f>
        <v>0</v>
      </c>
      <c r="AP184">
        <f ca="1">IF(Table1[[#This Row],[Field of Work]]="Teaching",1,0)</f>
        <v>0</v>
      </c>
      <c r="AV184" s="1"/>
      <c r="AX184" s="2">
        <f ca="1">Table1[[#This Row],[Car Value]]/Table1[[#This Row],[Cars]]</f>
        <v>36546.174996252295</v>
      </c>
      <c r="AY184" s="1"/>
      <c r="AZ184" s="2">
        <f ca="1">IF(Table1[[#This Row],[Value of debts ]]&gt;$BA$3,1,0)</f>
        <v>1</v>
      </c>
      <c r="BA184" s="1"/>
      <c r="BB184" s="1"/>
      <c r="BC184" s="15">
        <f ca="1">Table1[[#This Row],[Mortage Left]]/Table1[[#This Row],[Value of House]]</f>
        <v>0.29242278339873062</v>
      </c>
      <c r="BD184">
        <f t="shared" ca="1" si="66"/>
        <v>0</v>
      </c>
      <c r="BF184" s="1"/>
      <c r="BH184">
        <f ca="1">IF(Table1[[#This Row],[Area]]="Patna",Table1[[#This Row],[Income]],0)</f>
        <v>0</v>
      </c>
      <c r="BI184">
        <f ca="1">IF(Table1[[#This Row],[Area]]="Bangalore",Table1[[#This Row],[Income]],0)</f>
        <v>0</v>
      </c>
      <c r="BJ184">
        <f ca="1">IF(Table1[[#This Row],[Area]]="Lucknow",Table1[[#This Row],[Income]],0)</f>
        <v>0</v>
      </c>
      <c r="BK184">
        <f ca="1">IF(Table1[[#This Row],[Area]]="Hyderabad",Table1[[#This Row],[Income]],0)</f>
        <v>0</v>
      </c>
      <c r="BL184">
        <f ca="1">IF(Table1[[#This Row],[Area]]="Udaipur",Table1[[#This Row],[Income]],0)</f>
        <v>0</v>
      </c>
      <c r="BM184">
        <f ca="1">IF(Table1[[#This Row],[Area]]="Pune",Table1[[#This Row],[Income]],0)</f>
        <v>0</v>
      </c>
      <c r="BN184">
        <f ca="1">IF(Table1[[#This Row],[Area]]="Kolkata",Table1[[#This Row],[Income]],0)</f>
        <v>0</v>
      </c>
      <c r="BO184">
        <f ca="1">IF(Table1[[#This Row],[Area]]="Ranchi",Table1[[#This Row],[Income]],0)</f>
        <v>0</v>
      </c>
      <c r="BP184">
        <f ca="1">IF(Table1[[#This Row],[Area]]="Dhanbad",Table1[[#This Row],[Income]],0)</f>
        <v>0</v>
      </c>
      <c r="BQ184">
        <f ca="1">IF(Table1[[#This Row],[Area]]="Agra",Table1[[#This Row],[Income]],0)</f>
        <v>0</v>
      </c>
      <c r="BR184">
        <f ca="1">IF(Table1[[#This Row],[Area]]="Mumbai",Table1[[#This Row],[Income]],0)</f>
        <v>0</v>
      </c>
      <c r="BS184">
        <f ca="1">IF(Table1[[#This Row],[Area]]="Srinagar",Table1[[#This Row],[Income]],0)</f>
        <v>0</v>
      </c>
      <c r="BT184">
        <f ca="1">IF(Table1[[#This Row],[Area]]="Delhi",Table1[[#This Row],[Income]],0)</f>
        <v>0</v>
      </c>
      <c r="BU184">
        <f ca="1">IF(Table1[[#This Row],[Area]]="Jaipur",Table1[[#This Row],[Income]],0)</f>
        <v>83212</v>
      </c>
      <c r="BW184">
        <f ca="1">IF(Table1[[#This Row],[Field of Work]]="IT",Table1[[#This Row],[Income]],0)</f>
        <v>0</v>
      </c>
      <c r="BX184">
        <f ca="1">IF(Table1[[#This Row],[Field of Work]]="Healthcare",Table1[[#This Row],[Income]],0)</f>
        <v>83212</v>
      </c>
      <c r="BY184">
        <f ca="1">IF(Table1[[#This Row],[Field of Work]]="Agriculture",Table1[[#This Row],[Income]],0)</f>
        <v>0</v>
      </c>
      <c r="BZ184">
        <f ca="1">IF(Table1[[#This Row],[Field of Work]]="Teaching",Table1[[#This Row],[Income]],0)</f>
        <v>0</v>
      </c>
      <c r="CA184">
        <f ca="1">IF(Table1[[#This Row],[Field of Work]]="General Work",Table1[[#This Row],[Income]],0)</f>
        <v>0</v>
      </c>
      <c r="CB184">
        <f ca="1">IF(Table1[[#This Row],[Field of Work]]="Construction",Table1[[#This Row],[Income]],0)</f>
        <v>0</v>
      </c>
      <c r="CD184" s="2">
        <f ca="1">IF(Table1[[#This Row],[Value of debts ]]&gt;Table1[[#This Row],[Income]],1,0)</f>
        <v>1</v>
      </c>
      <c r="CE184" s="1"/>
      <c r="CG184">
        <f ca="1">IF(Table1[[#This Row],[Net worth of person]]&gt;$CH$3,Table1[[#This Row],[Age]],0)</f>
        <v>21</v>
      </c>
    </row>
    <row r="185" spans="1:85" x14ac:dyDescent="0.3">
      <c r="A185">
        <f ca="1">RANDBETWEEN(1,2)</f>
        <v>1</v>
      </c>
      <c r="B185" t="str">
        <f ca="1">IF(A185=1,"Women", "Men")</f>
        <v>Women</v>
      </c>
      <c r="C185">
        <f ca="1">RANDBETWEEN(20,40)</f>
        <v>32</v>
      </c>
      <c r="D185">
        <f ca="1">RANDBETWEEN(1,6)</f>
        <v>1</v>
      </c>
      <c r="E185" t="str">
        <f ca="1">VLOOKUP(D185,$V$4:$W$9,2)</f>
        <v>IT</v>
      </c>
      <c r="F185">
        <f ca="1">RANDBETWEEN(1,5)</f>
        <v>5</v>
      </c>
      <c r="G185" t="str">
        <f ca="1">VLOOKUP(F185,$Y$4:$Z$8,2)</f>
        <v>Others</v>
      </c>
      <c r="H185">
        <f ca="1">RANDBETWEEN(0,4)</f>
        <v>2</v>
      </c>
      <c r="I185">
        <f ca="1">RANDBETWEEN(1,3)</f>
        <v>2</v>
      </c>
      <c r="J185">
        <f ca="1">RANDBETWEEN(25000,90000)</f>
        <v>44896</v>
      </c>
      <c r="K185">
        <f ca="1">RANDBETWEEN(1,14)</f>
        <v>12</v>
      </c>
      <c r="L185" t="str">
        <f ca="1">VLOOKUP(K185,$AB$4:$AC$17,2)</f>
        <v>Srinagar</v>
      </c>
      <c r="M185">
        <f ca="1">J185*RANDBETWEEN(3,6)</f>
        <v>179584</v>
      </c>
      <c r="N185">
        <f ca="1">RAND()*M185</f>
        <v>24860.313471494799</v>
      </c>
      <c r="O185">
        <f ca="1">I185*RAND()*J185</f>
        <v>80526.284500680893</v>
      </c>
      <c r="P185">
        <f ca="1">RANDBETWEEN(0,O185)</f>
        <v>35374</v>
      </c>
      <c r="Q185">
        <f ca="1">RAND()*J185*2</f>
        <v>59015.671604076459</v>
      </c>
      <c r="R185">
        <f ca="1">RAND()*J185*1.5</f>
        <v>33720.642397320538</v>
      </c>
      <c r="S185">
        <f ca="1">M185+O185+R185</f>
        <v>293830.92689800146</v>
      </c>
      <c r="T185">
        <f ca="1">N185+P185+Q185</f>
        <v>119249.98507557125</v>
      </c>
      <c r="U185">
        <f ca="1">S185-T185</f>
        <v>174580.94182243021</v>
      </c>
      <c r="AF185" s="2">
        <f ca="1">IF(Table1[[#This Row],[Gender]]="Women",1,0)</f>
        <v>1</v>
      </c>
      <c r="AG185">
        <f ca="1">IF(Table1[[#This Row],[Gender]]="Men",1,0)</f>
        <v>0</v>
      </c>
      <c r="AI185" s="1"/>
      <c r="AK185" s="2">
        <f ca="1">IF(Table1[[#This Row],[Field of Work]]="IT",1,0)</f>
        <v>1</v>
      </c>
      <c r="AL185">
        <f ca="1">IF(Table1[[#This Row],[Field of Work]]="Agriculture",1,0)</f>
        <v>0</v>
      </c>
      <c r="AM185">
        <f ca="1">IF(Table1[[#This Row],[Field of Work]]="Construction",1,0)</f>
        <v>0</v>
      </c>
      <c r="AN185">
        <f ca="1">IF(Table1[[#This Row],[Field of Work]]="Healthcare",1,0)</f>
        <v>0</v>
      </c>
      <c r="AO185">
        <f ca="1">IF(Table1[[#This Row],[Field of Work]]="General Work",1,0)</f>
        <v>0</v>
      </c>
      <c r="AP185">
        <f ca="1">IF(Table1[[#This Row],[Field of Work]]="Teaching",1,0)</f>
        <v>0</v>
      </c>
      <c r="AV185" s="1"/>
      <c r="AX185" s="2">
        <f ca="1">Table1[[#This Row],[Car Value]]/Table1[[#This Row],[Cars]]</f>
        <v>40263.142250340446</v>
      </c>
      <c r="AY185" s="1"/>
      <c r="AZ185" s="2">
        <f ca="1">IF(Table1[[#This Row],[Value of debts ]]&gt;$BA$3,1,0)</f>
        <v>1</v>
      </c>
      <c r="BA185" s="1"/>
      <c r="BB185" s="1"/>
      <c r="BC185" s="15">
        <f ca="1">Table1[[#This Row],[Mortage Left]]/Table1[[#This Row],[Value of House]]</f>
        <v>0.13843278616967436</v>
      </c>
      <c r="BD185">
        <f t="shared" ca="1" si="66"/>
        <v>1</v>
      </c>
      <c r="BF185" s="1"/>
      <c r="BH185">
        <f ca="1">IF(Table1[[#This Row],[Area]]="Patna",Table1[[#This Row],[Income]],0)</f>
        <v>0</v>
      </c>
      <c r="BI185">
        <f ca="1">IF(Table1[[#This Row],[Area]]="Bangalore",Table1[[#This Row],[Income]],0)</f>
        <v>0</v>
      </c>
      <c r="BJ185">
        <f ca="1">IF(Table1[[#This Row],[Area]]="Lucknow",Table1[[#This Row],[Income]],0)</f>
        <v>0</v>
      </c>
      <c r="BK185">
        <f ca="1">IF(Table1[[#This Row],[Area]]="Hyderabad",Table1[[#This Row],[Income]],0)</f>
        <v>0</v>
      </c>
      <c r="BL185">
        <f ca="1">IF(Table1[[#This Row],[Area]]="Udaipur",Table1[[#This Row],[Income]],0)</f>
        <v>0</v>
      </c>
      <c r="BM185">
        <f ca="1">IF(Table1[[#This Row],[Area]]="Pune",Table1[[#This Row],[Income]],0)</f>
        <v>0</v>
      </c>
      <c r="BN185">
        <f ca="1">IF(Table1[[#This Row],[Area]]="Kolkata",Table1[[#This Row],[Income]],0)</f>
        <v>0</v>
      </c>
      <c r="BO185">
        <f ca="1">IF(Table1[[#This Row],[Area]]="Ranchi",Table1[[#This Row],[Income]],0)</f>
        <v>0</v>
      </c>
      <c r="BP185">
        <f ca="1">IF(Table1[[#This Row],[Area]]="Dhanbad",Table1[[#This Row],[Income]],0)</f>
        <v>0</v>
      </c>
      <c r="BQ185">
        <f ca="1">IF(Table1[[#This Row],[Area]]="Agra",Table1[[#This Row],[Income]],0)</f>
        <v>0</v>
      </c>
      <c r="BR185">
        <f ca="1">IF(Table1[[#This Row],[Area]]="Mumbai",Table1[[#This Row],[Income]],0)</f>
        <v>0</v>
      </c>
      <c r="BS185">
        <f ca="1">IF(Table1[[#This Row],[Area]]="Srinagar",Table1[[#This Row],[Income]],0)</f>
        <v>44896</v>
      </c>
      <c r="BT185">
        <f ca="1">IF(Table1[[#This Row],[Area]]="Delhi",Table1[[#This Row],[Income]],0)</f>
        <v>0</v>
      </c>
      <c r="BU185">
        <f ca="1">IF(Table1[[#This Row],[Area]]="Jaipur",Table1[[#This Row],[Income]],0)</f>
        <v>0</v>
      </c>
      <c r="BW185">
        <f ca="1">IF(Table1[[#This Row],[Field of Work]]="IT",Table1[[#This Row],[Income]],0)</f>
        <v>44896</v>
      </c>
      <c r="BX185">
        <f ca="1">IF(Table1[[#This Row],[Field of Work]]="Healthcare",Table1[[#This Row],[Income]],0)</f>
        <v>0</v>
      </c>
      <c r="BY185">
        <f ca="1">IF(Table1[[#This Row],[Field of Work]]="Agriculture",Table1[[#This Row],[Income]],0)</f>
        <v>0</v>
      </c>
      <c r="BZ185">
        <f ca="1">IF(Table1[[#This Row],[Field of Work]]="Teaching",Table1[[#This Row],[Income]],0)</f>
        <v>0</v>
      </c>
      <c r="CA185">
        <f ca="1">IF(Table1[[#This Row],[Field of Work]]="General Work",Table1[[#This Row],[Income]],0)</f>
        <v>0</v>
      </c>
      <c r="CB185">
        <f ca="1">IF(Table1[[#This Row],[Field of Work]]="Construction",Table1[[#This Row],[Income]],0)</f>
        <v>0</v>
      </c>
      <c r="CD185" s="2">
        <f ca="1">IF(Table1[[#This Row],[Value of debts ]]&gt;Table1[[#This Row],[Income]],1,0)</f>
        <v>1</v>
      </c>
      <c r="CE185" s="1"/>
      <c r="CG185">
        <f ca="1">IF(Table1[[#This Row],[Net worth of person]]&gt;$CH$3,Table1[[#This Row],[Age]],0)</f>
        <v>32</v>
      </c>
    </row>
    <row r="186" spans="1:85" x14ac:dyDescent="0.3">
      <c r="A186">
        <f t="shared" ref="A186:A207" ca="1" si="88">RANDBETWEEN(1,2)</f>
        <v>2</v>
      </c>
      <c r="B186" t="str">
        <f t="shared" ref="B186:B207" ca="1" si="89">IF(A186=1,"Women", "Men")</f>
        <v>Men</v>
      </c>
      <c r="C186">
        <f t="shared" ref="C186:C207" ca="1" si="90">RANDBETWEEN(20,40)</f>
        <v>37</v>
      </c>
      <c r="D186">
        <f t="shared" ref="D186:D207" ca="1" si="91">RANDBETWEEN(1,6)</f>
        <v>2</v>
      </c>
      <c r="E186" t="str">
        <f t="shared" ref="E186:E207" ca="1" si="92">VLOOKUP(D186,$V$4:$W$9,2)</f>
        <v>Construction</v>
      </c>
      <c r="F186">
        <f t="shared" ref="F186:F207" ca="1" si="93">RANDBETWEEN(1,5)</f>
        <v>2</v>
      </c>
      <c r="G186" t="str">
        <f t="shared" ref="G186:G207" ca="1" si="94">VLOOKUP(F186,$Y$4:$Z$8,2)</f>
        <v>12th</v>
      </c>
      <c r="H186">
        <f t="shared" ref="H186:H207" ca="1" si="95">RANDBETWEEN(0,4)</f>
        <v>2</v>
      </c>
      <c r="I186">
        <f t="shared" ref="I186:I207" ca="1" si="96">RANDBETWEEN(1,3)</f>
        <v>1</v>
      </c>
      <c r="J186">
        <f t="shared" ref="J186:J207" ca="1" si="97">RANDBETWEEN(25000,90000)</f>
        <v>68380</v>
      </c>
      <c r="K186">
        <f t="shared" ref="K186:K207" ca="1" si="98">RANDBETWEEN(1,14)</f>
        <v>13</v>
      </c>
      <c r="L186" t="str">
        <f t="shared" ref="L186:L207" ca="1" si="99">VLOOKUP(K186,$AB$4:$AC$17,2)</f>
        <v>Hyderabad</v>
      </c>
      <c r="M186">
        <f t="shared" ref="M186:M207" ca="1" si="100">J186*RANDBETWEEN(3,6)</f>
        <v>341900</v>
      </c>
      <c r="N186">
        <f t="shared" ref="N186:N207" ca="1" si="101">RAND()*M186</f>
        <v>252576.54916081505</v>
      </c>
      <c r="O186">
        <f t="shared" ref="O186:O207" ca="1" si="102">I186*RAND()*J186</f>
        <v>12454.958176679638</v>
      </c>
      <c r="P186">
        <f t="shared" ref="P186:P207" ca="1" si="103">RANDBETWEEN(0,O186)</f>
        <v>7378</v>
      </c>
      <c r="Q186">
        <f t="shared" ref="Q186:Q207" ca="1" si="104">RAND()*J186*2</f>
        <v>133817.13407574015</v>
      </c>
      <c r="R186">
        <f t="shared" ref="R186:R207" ca="1" si="105">RAND()*J186*1.5</f>
        <v>86932.37983584113</v>
      </c>
      <c r="S186">
        <f t="shared" ref="S186:S207" ca="1" si="106">M186+O186+R186</f>
        <v>441287.33801252075</v>
      </c>
      <c r="T186">
        <f t="shared" ref="T186:T207" ca="1" si="107">N186+P186+Q186</f>
        <v>393771.6832365552</v>
      </c>
      <c r="U186">
        <f t="shared" ref="U186:U249" ca="1" si="108">S186-T186</f>
        <v>47515.654775965551</v>
      </c>
      <c r="AF186" s="2">
        <f ca="1">IF(Table1[[#This Row],[Gender]]="Women",1,0)</f>
        <v>0</v>
      </c>
      <c r="AG186">
        <f ca="1">IF(Table1[[#This Row],[Gender]]="Men",1,0)</f>
        <v>1</v>
      </c>
      <c r="AI186" s="1"/>
      <c r="AK186" s="2">
        <f ca="1">IF(Table1[[#This Row],[Field of Work]]="IT",1,0)</f>
        <v>0</v>
      </c>
      <c r="AL186">
        <f ca="1">IF(Table1[[#This Row],[Field of Work]]="Agriculture",1,0)</f>
        <v>0</v>
      </c>
      <c r="AM186">
        <f ca="1">IF(Table1[[#This Row],[Field of Work]]="Construction",1,0)</f>
        <v>1</v>
      </c>
      <c r="AN186">
        <f ca="1">IF(Table1[[#This Row],[Field of Work]]="Healthcare",1,0)</f>
        <v>0</v>
      </c>
      <c r="AO186">
        <f ca="1">IF(Table1[[#This Row],[Field of Work]]="General Work",1,0)</f>
        <v>0</v>
      </c>
      <c r="AP186">
        <f ca="1">IF(Table1[[#This Row],[Field of Work]]="Teaching",1,0)</f>
        <v>0</v>
      </c>
      <c r="AV186" s="1"/>
      <c r="AX186" s="2">
        <f ca="1">Table1[[#This Row],[Car Value]]/Table1[[#This Row],[Cars]]</f>
        <v>12454.958176679638</v>
      </c>
      <c r="AY186" s="1"/>
      <c r="AZ186" s="2">
        <f ca="1">IF(Table1[[#This Row],[Value of debts ]]&gt;$BA$3,1,0)</f>
        <v>1</v>
      </c>
      <c r="BA186" s="1"/>
      <c r="BB186" s="1"/>
      <c r="BC186" s="15">
        <f ca="1">Table1[[#This Row],[Mortage Left]]/Table1[[#This Row],[Value of House]]</f>
        <v>0.73874392851949411</v>
      </c>
      <c r="BD186">
        <f t="shared" ca="1" si="66"/>
        <v>0</v>
      </c>
      <c r="BF186" s="1"/>
      <c r="BH186">
        <f ca="1">IF(Table1[[#This Row],[Area]]="Patna",Table1[[#This Row],[Income]],0)</f>
        <v>0</v>
      </c>
      <c r="BI186">
        <f ca="1">IF(Table1[[#This Row],[Area]]="Bangalore",Table1[[#This Row],[Income]],0)</f>
        <v>0</v>
      </c>
      <c r="BJ186">
        <f ca="1">IF(Table1[[#This Row],[Area]]="Lucknow",Table1[[#This Row],[Income]],0)</f>
        <v>0</v>
      </c>
      <c r="BK186">
        <f ca="1">IF(Table1[[#This Row],[Area]]="Hyderabad",Table1[[#This Row],[Income]],0)</f>
        <v>68380</v>
      </c>
      <c r="BL186">
        <f ca="1">IF(Table1[[#This Row],[Area]]="Udaipur",Table1[[#This Row],[Income]],0)</f>
        <v>0</v>
      </c>
      <c r="BM186">
        <f ca="1">IF(Table1[[#This Row],[Area]]="Pune",Table1[[#This Row],[Income]],0)</f>
        <v>0</v>
      </c>
      <c r="BN186">
        <f ca="1">IF(Table1[[#This Row],[Area]]="Kolkata",Table1[[#This Row],[Income]],0)</f>
        <v>0</v>
      </c>
      <c r="BO186">
        <f ca="1">IF(Table1[[#This Row],[Area]]="Ranchi",Table1[[#This Row],[Income]],0)</f>
        <v>0</v>
      </c>
      <c r="BP186">
        <f ca="1">IF(Table1[[#This Row],[Area]]="Dhanbad",Table1[[#This Row],[Income]],0)</f>
        <v>0</v>
      </c>
      <c r="BQ186">
        <f ca="1">IF(Table1[[#This Row],[Area]]="Agra",Table1[[#This Row],[Income]],0)</f>
        <v>0</v>
      </c>
      <c r="BR186">
        <f ca="1">IF(Table1[[#This Row],[Area]]="Mumbai",Table1[[#This Row],[Income]],0)</f>
        <v>0</v>
      </c>
      <c r="BS186">
        <f ca="1">IF(Table1[[#This Row],[Area]]="Srinagar",Table1[[#This Row],[Income]],0)</f>
        <v>0</v>
      </c>
      <c r="BT186">
        <f ca="1">IF(Table1[[#This Row],[Area]]="Delhi",Table1[[#This Row],[Income]],0)</f>
        <v>0</v>
      </c>
      <c r="BU186">
        <f ca="1">IF(Table1[[#This Row],[Area]]="Jaipur",Table1[[#This Row],[Income]],0)</f>
        <v>0</v>
      </c>
      <c r="BW186">
        <f ca="1">IF(Table1[[#This Row],[Field of Work]]="IT",Table1[[#This Row],[Income]],0)</f>
        <v>0</v>
      </c>
      <c r="BX186">
        <f ca="1">IF(Table1[[#This Row],[Field of Work]]="Healthcare",Table1[[#This Row],[Income]],0)</f>
        <v>0</v>
      </c>
      <c r="BY186">
        <f ca="1">IF(Table1[[#This Row],[Field of Work]]="Agriculture",Table1[[#This Row],[Income]],0)</f>
        <v>0</v>
      </c>
      <c r="BZ186">
        <f ca="1">IF(Table1[[#This Row],[Field of Work]]="Teaching",Table1[[#This Row],[Income]],0)</f>
        <v>0</v>
      </c>
      <c r="CA186">
        <f ca="1">IF(Table1[[#This Row],[Field of Work]]="General Work",Table1[[#This Row],[Income]],0)</f>
        <v>0</v>
      </c>
      <c r="CB186">
        <f ca="1">IF(Table1[[#This Row],[Field of Work]]="Construction",Table1[[#This Row],[Income]],0)</f>
        <v>68380</v>
      </c>
      <c r="CD186" s="2">
        <f ca="1">IF(Table1[[#This Row],[Value of debts ]]&gt;Table1[[#This Row],[Income]],1,0)</f>
        <v>1</v>
      </c>
      <c r="CE186" s="1"/>
      <c r="CG186">
        <f ca="1">IF(Table1[[#This Row],[Net worth of person]]&gt;$CH$3,Table1[[#This Row],[Age]],0)</f>
        <v>0</v>
      </c>
    </row>
    <row r="187" spans="1:85" x14ac:dyDescent="0.3">
      <c r="A187">
        <f t="shared" ca="1" si="88"/>
        <v>1</v>
      </c>
      <c r="B187" t="str">
        <f t="shared" ca="1" si="89"/>
        <v>Women</v>
      </c>
      <c r="C187">
        <f t="shared" ca="1" si="90"/>
        <v>28</v>
      </c>
      <c r="D187">
        <f t="shared" ca="1" si="91"/>
        <v>5</v>
      </c>
      <c r="E187" t="str">
        <f t="shared" ca="1" si="92"/>
        <v>Agriculture</v>
      </c>
      <c r="F187">
        <f t="shared" ca="1" si="93"/>
        <v>4</v>
      </c>
      <c r="G187" t="str">
        <f t="shared" ca="1" si="94"/>
        <v>Masters</v>
      </c>
      <c r="H187">
        <f t="shared" ca="1" si="95"/>
        <v>2</v>
      </c>
      <c r="I187">
        <f t="shared" ca="1" si="96"/>
        <v>3</v>
      </c>
      <c r="J187">
        <f t="shared" ca="1" si="97"/>
        <v>26634</v>
      </c>
      <c r="K187">
        <f t="shared" ca="1" si="98"/>
        <v>13</v>
      </c>
      <c r="L187" t="str">
        <f t="shared" ca="1" si="99"/>
        <v>Hyderabad</v>
      </c>
      <c r="M187">
        <f t="shared" ca="1" si="100"/>
        <v>159804</v>
      </c>
      <c r="N187">
        <f t="shared" ca="1" si="101"/>
        <v>35521.85990434447</v>
      </c>
      <c r="O187">
        <f t="shared" ca="1" si="102"/>
        <v>64993.135558839262</v>
      </c>
      <c r="P187">
        <f t="shared" ca="1" si="103"/>
        <v>50387</v>
      </c>
      <c r="Q187">
        <f t="shared" ca="1" si="104"/>
        <v>20437.462402857149</v>
      </c>
      <c r="R187">
        <f t="shared" ca="1" si="105"/>
        <v>19084.057809730686</v>
      </c>
      <c r="S187">
        <f t="shared" ca="1" si="106"/>
        <v>243881.19336856995</v>
      </c>
      <c r="T187">
        <f t="shared" ca="1" si="107"/>
        <v>106346.32230720163</v>
      </c>
      <c r="U187">
        <f t="shared" ca="1" si="108"/>
        <v>137534.87106136832</v>
      </c>
      <c r="AF187" s="2">
        <f ca="1">IF(Table1[[#This Row],[Gender]]="Women",1,0)</f>
        <v>1</v>
      </c>
      <c r="AG187">
        <f ca="1">IF(Table1[[#This Row],[Gender]]="Men",1,0)</f>
        <v>0</v>
      </c>
      <c r="AI187" s="1"/>
      <c r="AK187" s="2">
        <f ca="1">IF(Table1[[#This Row],[Field of Work]]="IT",1,0)</f>
        <v>0</v>
      </c>
      <c r="AL187">
        <f ca="1">IF(Table1[[#This Row],[Field of Work]]="Agriculture",1,0)</f>
        <v>1</v>
      </c>
      <c r="AM187">
        <f ca="1">IF(Table1[[#This Row],[Field of Work]]="Construction",1,0)</f>
        <v>0</v>
      </c>
      <c r="AN187">
        <f ca="1">IF(Table1[[#This Row],[Field of Work]]="Healthcare",1,0)</f>
        <v>0</v>
      </c>
      <c r="AO187">
        <f ca="1">IF(Table1[[#This Row],[Field of Work]]="General Work",1,0)</f>
        <v>0</v>
      </c>
      <c r="AP187">
        <f ca="1">IF(Table1[[#This Row],[Field of Work]]="Teaching",1,0)</f>
        <v>0</v>
      </c>
      <c r="AV187" s="1"/>
      <c r="AX187" s="2">
        <f ca="1">Table1[[#This Row],[Car Value]]/Table1[[#This Row],[Cars]]</f>
        <v>21664.378519613088</v>
      </c>
      <c r="AY187" s="1"/>
      <c r="AZ187" s="2">
        <f ca="1">IF(Table1[[#This Row],[Value of debts ]]&gt;$BA$3,1,0)</f>
        <v>1</v>
      </c>
      <c r="BA187" s="1"/>
      <c r="BB187" s="1"/>
      <c r="BC187" s="15">
        <f ca="1">Table1[[#This Row],[Mortage Left]]/Table1[[#This Row],[Value of House]]</f>
        <v>0.22228392220685633</v>
      </c>
      <c r="BD187">
        <f t="shared" ca="1" si="66"/>
        <v>0</v>
      </c>
      <c r="BF187" s="1"/>
      <c r="BH187">
        <f ca="1">IF(Table1[[#This Row],[Area]]="Patna",Table1[[#This Row],[Income]],0)</f>
        <v>0</v>
      </c>
      <c r="BI187">
        <f ca="1">IF(Table1[[#This Row],[Area]]="Bangalore",Table1[[#This Row],[Income]],0)</f>
        <v>0</v>
      </c>
      <c r="BJ187">
        <f ca="1">IF(Table1[[#This Row],[Area]]="Lucknow",Table1[[#This Row],[Income]],0)</f>
        <v>0</v>
      </c>
      <c r="BK187">
        <f ca="1">IF(Table1[[#This Row],[Area]]="Hyderabad",Table1[[#This Row],[Income]],0)</f>
        <v>26634</v>
      </c>
      <c r="BL187">
        <f ca="1">IF(Table1[[#This Row],[Area]]="Udaipur",Table1[[#This Row],[Income]],0)</f>
        <v>0</v>
      </c>
      <c r="BM187">
        <f ca="1">IF(Table1[[#This Row],[Area]]="Pune",Table1[[#This Row],[Income]],0)</f>
        <v>0</v>
      </c>
      <c r="BN187">
        <f ca="1">IF(Table1[[#This Row],[Area]]="Kolkata",Table1[[#This Row],[Income]],0)</f>
        <v>0</v>
      </c>
      <c r="BO187">
        <f ca="1">IF(Table1[[#This Row],[Area]]="Ranchi",Table1[[#This Row],[Income]],0)</f>
        <v>0</v>
      </c>
      <c r="BP187">
        <f ca="1">IF(Table1[[#This Row],[Area]]="Dhanbad",Table1[[#This Row],[Income]],0)</f>
        <v>0</v>
      </c>
      <c r="BQ187">
        <f ca="1">IF(Table1[[#This Row],[Area]]="Agra",Table1[[#This Row],[Income]],0)</f>
        <v>0</v>
      </c>
      <c r="BR187">
        <f ca="1">IF(Table1[[#This Row],[Area]]="Mumbai",Table1[[#This Row],[Income]],0)</f>
        <v>0</v>
      </c>
      <c r="BS187">
        <f ca="1">IF(Table1[[#This Row],[Area]]="Srinagar",Table1[[#This Row],[Income]],0)</f>
        <v>0</v>
      </c>
      <c r="BT187">
        <f ca="1">IF(Table1[[#This Row],[Area]]="Delhi",Table1[[#This Row],[Income]],0)</f>
        <v>0</v>
      </c>
      <c r="BU187">
        <f ca="1">IF(Table1[[#This Row],[Area]]="Jaipur",Table1[[#This Row],[Income]],0)</f>
        <v>0</v>
      </c>
      <c r="BW187">
        <f ca="1">IF(Table1[[#This Row],[Field of Work]]="IT",Table1[[#This Row],[Income]],0)</f>
        <v>0</v>
      </c>
      <c r="BX187">
        <f ca="1">IF(Table1[[#This Row],[Field of Work]]="Healthcare",Table1[[#This Row],[Income]],0)</f>
        <v>0</v>
      </c>
      <c r="BY187">
        <f ca="1">IF(Table1[[#This Row],[Field of Work]]="Agriculture",Table1[[#This Row],[Income]],0)</f>
        <v>26634</v>
      </c>
      <c r="BZ187">
        <f ca="1">IF(Table1[[#This Row],[Field of Work]]="Teaching",Table1[[#This Row],[Income]],0)</f>
        <v>0</v>
      </c>
      <c r="CA187">
        <f ca="1">IF(Table1[[#This Row],[Field of Work]]="General Work",Table1[[#This Row],[Income]],0)</f>
        <v>0</v>
      </c>
      <c r="CB187">
        <f ca="1">IF(Table1[[#This Row],[Field of Work]]="Construction",Table1[[#This Row],[Income]],0)</f>
        <v>0</v>
      </c>
      <c r="CD187" s="2">
        <f ca="1">IF(Table1[[#This Row],[Value of debts ]]&gt;Table1[[#This Row],[Income]],1,0)</f>
        <v>1</v>
      </c>
      <c r="CE187" s="1"/>
      <c r="CG187">
        <f ca="1">IF(Table1[[#This Row],[Net worth of person]]&gt;$CH$3,Table1[[#This Row],[Age]],0)</f>
        <v>28</v>
      </c>
    </row>
    <row r="188" spans="1:85" x14ac:dyDescent="0.3">
      <c r="A188">
        <f t="shared" ca="1" si="88"/>
        <v>2</v>
      </c>
      <c r="B188" t="str">
        <f t="shared" ca="1" si="89"/>
        <v>Men</v>
      </c>
      <c r="C188">
        <f t="shared" ca="1" si="90"/>
        <v>24</v>
      </c>
      <c r="D188">
        <f t="shared" ca="1" si="91"/>
        <v>1</v>
      </c>
      <c r="E188" t="str">
        <f t="shared" ca="1" si="92"/>
        <v>IT</v>
      </c>
      <c r="F188">
        <f t="shared" ca="1" si="93"/>
        <v>1</v>
      </c>
      <c r="G188" t="str">
        <f t="shared" ca="1" si="94"/>
        <v>10th</v>
      </c>
      <c r="H188">
        <f t="shared" ca="1" si="95"/>
        <v>0</v>
      </c>
      <c r="I188">
        <f t="shared" ca="1" si="96"/>
        <v>3</v>
      </c>
      <c r="J188">
        <f t="shared" ca="1" si="97"/>
        <v>62335</v>
      </c>
      <c r="K188">
        <f t="shared" ca="1" si="98"/>
        <v>11</v>
      </c>
      <c r="L188" t="str">
        <f t="shared" ca="1" si="99"/>
        <v>Mumbai</v>
      </c>
      <c r="M188">
        <f t="shared" ca="1" si="100"/>
        <v>374010</v>
      </c>
      <c r="N188">
        <f t="shared" ca="1" si="101"/>
        <v>6637.6422878245103</v>
      </c>
      <c r="O188">
        <f t="shared" ca="1" si="102"/>
        <v>116913.64140102545</v>
      </c>
      <c r="P188">
        <f t="shared" ca="1" si="103"/>
        <v>57309</v>
      </c>
      <c r="Q188">
        <f t="shared" ca="1" si="104"/>
        <v>119019.01032627419</v>
      </c>
      <c r="R188">
        <f t="shared" ca="1" si="105"/>
        <v>25031.677805610798</v>
      </c>
      <c r="S188">
        <f t="shared" ca="1" si="106"/>
        <v>515955.31920663628</v>
      </c>
      <c r="T188">
        <f t="shared" ca="1" si="107"/>
        <v>182965.65261409868</v>
      </c>
      <c r="U188">
        <f t="shared" ca="1" si="108"/>
        <v>332989.6665925376</v>
      </c>
      <c r="AF188" s="2">
        <f ca="1">IF(Table1[[#This Row],[Gender]]="Women",1,0)</f>
        <v>0</v>
      </c>
      <c r="AG188">
        <f ca="1">IF(Table1[[#This Row],[Gender]]="Men",1,0)</f>
        <v>1</v>
      </c>
      <c r="AI188" s="1"/>
      <c r="AK188" s="2">
        <f ca="1">IF(Table1[[#This Row],[Field of Work]]="IT",1,0)</f>
        <v>1</v>
      </c>
      <c r="AL188">
        <f ca="1">IF(Table1[[#This Row],[Field of Work]]="Agriculture",1,0)</f>
        <v>0</v>
      </c>
      <c r="AM188">
        <f ca="1">IF(Table1[[#This Row],[Field of Work]]="Construction",1,0)</f>
        <v>0</v>
      </c>
      <c r="AN188">
        <f ca="1">IF(Table1[[#This Row],[Field of Work]]="Healthcare",1,0)</f>
        <v>0</v>
      </c>
      <c r="AO188">
        <f ca="1">IF(Table1[[#This Row],[Field of Work]]="General Work",1,0)</f>
        <v>0</v>
      </c>
      <c r="AP188">
        <f ca="1">IF(Table1[[#This Row],[Field of Work]]="Teaching",1,0)</f>
        <v>0</v>
      </c>
      <c r="AV188" s="1"/>
      <c r="AX188" s="2">
        <f ca="1">Table1[[#This Row],[Car Value]]/Table1[[#This Row],[Cars]]</f>
        <v>38971.213800341815</v>
      </c>
      <c r="AY188" s="1"/>
      <c r="AZ188" s="2">
        <f ca="1">IF(Table1[[#This Row],[Value of debts ]]&gt;$BA$3,1,0)</f>
        <v>1</v>
      </c>
      <c r="BA188" s="1"/>
      <c r="BB188" s="1"/>
      <c r="BC188" s="15">
        <f ca="1">Table1[[#This Row],[Mortage Left]]/Table1[[#This Row],[Value of House]]</f>
        <v>1.7747232127014012E-2</v>
      </c>
      <c r="BD188">
        <f t="shared" ca="1" si="66"/>
        <v>1</v>
      </c>
      <c r="BF188" s="1"/>
      <c r="BH188">
        <f ca="1">IF(Table1[[#This Row],[Area]]="Patna",Table1[[#This Row],[Income]],0)</f>
        <v>0</v>
      </c>
      <c r="BI188">
        <f ca="1">IF(Table1[[#This Row],[Area]]="Bangalore",Table1[[#This Row],[Income]],0)</f>
        <v>0</v>
      </c>
      <c r="BJ188">
        <f ca="1">IF(Table1[[#This Row],[Area]]="Lucknow",Table1[[#This Row],[Income]],0)</f>
        <v>0</v>
      </c>
      <c r="BK188">
        <f ca="1">IF(Table1[[#This Row],[Area]]="Hyderabad",Table1[[#This Row],[Income]],0)</f>
        <v>0</v>
      </c>
      <c r="BL188">
        <f ca="1">IF(Table1[[#This Row],[Area]]="Udaipur",Table1[[#This Row],[Income]],0)</f>
        <v>0</v>
      </c>
      <c r="BM188">
        <f ca="1">IF(Table1[[#This Row],[Area]]="Pune",Table1[[#This Row],[Income]],0)</f>
        <v>0</v>
      </c>
      <c r="BN188">
        <f ca="1">IF(Table1[[#This Row],[Area]]="Kolkata",Table1[[#This Row],[Income]],0)</f>
        <v>0</v>
      </c>
      <c r="BO188">
        <f ca="1">IF(Table1[[#This Row],[Area]]="Ranchi",Table1[[#This Row],[Income]],0)</f>
        <v>0</v>
      </c>
      <c r="BP188">
        <f ca="1">IF(Table1[[#This Row],[Area]]="Dhanbad",Table1[[#This Row],[Income]],0)</f>
        <v>0</v>
      </c>
      <c r="BQ188">
        <f ca="1">IF(Table1[[#This Row],[Area]]="Agra",Table1[[#This Row],[Income]],0)</f>
        <v>0</v>
      </c>
      <c r="BR188">
        <f ca="1">IF(Table1[[#This Row],[Area]]="Mumbai",Table1[[#This Row],[Income]],0)</f>
        <v>62335</v>
      </c>
      <c r="BS188">
        <f ca="1">IF(Table1[[#This Row],[Area]]="Srinagar",Table1[[#This Row],[Income]],0)</f>
        <v>0</v>
      </c>
      <c r="BT188">
        <f ca="1">IF(Table1[[#This Row],[Area]]="Delhi",Table1[[#This Row],[Income]],0)</f>
        <v>0</v>
      </c>
      <c r="BU188">
        <f ca="1">IF(Table1[[#This Row],[Area]]="Jaipur",Table1[[#This Row],[Income]],0)</f>
        <v>0</v>
      </c>
      <c r="BW188">
        <f ca="1">IF(Table1[[#This Row],[Field of Work]]="IT",Table1[[#This Row],[Income]],0)</f>
        <v>62335</v>
      </c>
      <c r="BX188">
        <f ca="1">IF(Table1[[#This Row],[Field of Work]]="Healthcare",Table1[[#This Row],[Income]],0)</f>
        <v>0</v>
      </c>
      <c r="BY188">
        <f ca="1">IF(Table1[[#This Row],[Field of Work]]="Agriculture",Table1[[#This Row],[Income]],0)</f>
        <v>0</v>
      </c>
      <c r="BZ188">
        <f ca="1">IF(Table1[[#This Row],[Field of Work]]="Teaching",Table1[[#This Row],[Income]],0)</f>
        <v>0</v>
      </c>
      <c r="CA188">
        <f ca="1">IF(Table1[[#This Row],[Field of Work]]="General Work",Table1[[#This Row],[Income]],0)</f>
        <v>0</v>
      </c>
      <c r="CB188">
        <f ca="1">IF(Table1[[#This Row],[Field of Work]]="Construction",Table1[[#This Row],[Income]],0)</f>
        <v>0</v>
      </c>
      <c r="CD188" s="2">
        <f ca="1">IF(Table1[[#This Row],[Value of debts ]]&gt;Table1[[#This Row],[Income]],1,0)</f>
        <v>1</v>
      </c>
      <c r="CE188" s="1"/>
      <c r="CG188">
        <f ca="1">IF(Table1[[#This Row],[Net worth of person]]&gt;$CH$3,Table1[[#This Row],[Age]],0)</f>
        <v>24</v>
      </c>
    </row>
    <row r="189" spans="1:85" x14ac:dyDescent="0.3">
      <c r="A189">
        <f t="shared" ca="1" si="88"/>
        <v>1</v>
      </c>
      <c r="B189" t="str">
        <f t="shared" ca="1" si="89"/>
        <v>Women</v>
      </c>
      <c r="C189">
        <f t="shared" ca="1" si="90"/>
        <v>22</v>
      </c>
      <c r="D189">
        <f t="shared" ca="1" si="91"/>
        <v>2</v>
      </c>
      <c r="E189" t="str">
        <f t="shared" ca="1" si="92"/>
        <v>Construction</v>
      </c>
      <c r="F189">
        <f t="shared" ca="1" si="93"/>
        <v>3</v>
      </c>
      <c r="G189" t="str">
        <f t="shared" ca="1" si="94"/>
        <v>Bachelors</v>
      </c>
      <c r="H189">
        <f t="shared" ca="1" si="95"/>
        <v>2</v>
      </c>
      <c r="I189">
        <f t="shared" ca="1" si="96"/>
        <v>2</v>
      </c>
      <c r="J189">
        <f t="shared" ca="1" si="97"/>
        <v>73840</v>
      </c>
      <c r="K189">
        <f t="shared" ca="1" si="98"/>
        <v>6</v>
      </c>
      <c r="L189" t="str">
        <f t="shared" ca="1" si="99"/>
        <v>Ranchi</v>
      </c>
      <c r="M189">
        <f t="shared" ca="1" si="100"/>
        <v>295360</v>
      </c>
      <c r="N189">
        <f t="shared" ca="1" si="101"/>
        <v>13083.17943224489</v>
      </c>
      <c r="O189">
        <f t="shared" ca="1" si="102"/>
        <v>11495.420088250228</v>
      </c>
      <c r="P189">
        <f t="shared" ca="1" si="103"/>
        <v>6920</v>
      </c>
      <c r="Q189">
        <f t="shared" ca="1" si="104"/>
        <v>47156.22871413712</v>
      </c>
      <c r="R189">
        <f t="shared" ca="1" si="105"/>
        <v>13047.11232437587</v>
      </c>
      <c r="S189">
        <f t="shared" ca="1" si="106"/>
        <v>319902.53241262614</v>
      </c>
      <c r="T189">
        <f t="shared" ca="1" si="107"/>
        <v>67159.408146382018</v>
      </c>
      <c r="U189">
        <f t="shared" ca="1" si="108"/>
        <v>252743.12426624412</v>
      </c>
      <c r="AF189" s="2">
        <f ca="1">IF(Table1[[#This Row],[Gender]]="Women",1,0)</f>
        <v>1</v>
      </c>
      <c r="AG189">
        <f ca="1">IF(Table1[[#This Row],[Gender]]="Men",1,0)</f>
        <v>0</v>
      </c>
      <c r="AI189" s="1"/>
      <c r="AK189" s="2">
        <f ca="1">IF(Table1[[#This Row],[Field of Work]]="IT",1,0)</f>
        <v>0</v>
      </c>
      <c r="AL189">
        <f ca="1">IF(Table1[[#This Row],[Field of Work]]="Agriculture",1,0)</f>
        <v>0</v>
      </c>
      <c r="AM189">
        <f ca="1">IF(Table1[[#This Row],[Field of Work]]="Construction",1,0)</f>
        <v>1</v>
      </c>
      <c r="AN189">
        <f ca="1">IF(Table1[[#This Row],[Field of Work]]="Healthcare",1,0)</f>
        <v>0</v>
      </c>
      <c r="AO189">
        <f ca="1">IF(Table1[[#This Row],[Field of Work]]="General Work",1,0)</f>
        <v>0</v>
      </c>
      <c r="AP189">
        <f ca="1">IF(Table1[[#This Row],[Field of Work]]="Teaching",1,0)</f>
        <v>0</v>
      </c>
      <c r="AV189" s="1"/>
      <c r="AX189" s="2">
        <f ca="1">Table1[[#This Row],[Car Value]]/Table1[[#This Row],[Cars]]</f>
        <v>5747.7100441251141</v>
      </c>
      <c r="AY189" s="1"/>
      <c r="AZ189" s="2">
        <f ca="1">IF(Table1[[#This Row],[Value of debts ]]&gt;$BA$3,1,0)</f>
        <v>1</v>
      </c>
      <c r="BA189" s="1"/>
      <c r="BB189" s="1"/>
      <c r="BC189" s="15">
        <f ca="1">Table1[[#This Row],[Mortage Left]]/Table1[[#This Row],[Value of House]]</f>
        <v>4.4295705011663355E-2</v>
      </c>
      <c r="BD189">
        <f t="shared" ca="1" si="66"/>
        <v>1</v>
      </c>
      <c r="BF189" s="1"/>
      <c r="BH189">
        <f ca="1">IF(Table1[[#This Row],[Area]]="Patna",Table1[[#This Row],[Income]],0)</f>
        <v>0</v>
      </c>
      <c r="BI189">
        <f ca="1">IF(Table1[[#This Row],[Area]]="Bangalore",Table1[[#This Row],[Income]],0)</f>
        <v>0</v>
      </c>
      <c r="BJ189">
        <f ca="1">IF(Table1[[#This Row],[Area]]="Lucknow",Table1[[#This Row],[Income]],0)</f>
        <v>0</v>
      </c>
      <c r="BK189">
        <f ca="1">IF(Table1[[#This Row],[Area]]="Hyderabad",Table1[[#This Row],[Income]],0)</f>
        <v>0</v>
      </c>
      <c r="BL189">
        <f ca="1">IF(Table1[[#This Row],[Area]]="Udaipur",Table1[[#This Row],[Income]],0)</f>
        <v>0</v>
      </c>
      <c r="BM189">
        <f ca="1">IF(Table1[[#This Row],[Area]]="Pune",Table1[[#This Row],[Income]],0)</f>
        <v>0</v>
      </c>
      <c r="BN189">
        <f ca="1">IF(Table1[[#This Row],[Area]]="Kolkata",Table1[[#This Row],[Income]],0)</f>
        <v>0</v>
      </c>
      <c r="BO189">
        <f ca="1">IF(Table1[[#This Row],[Area]]="Ranchi",Table1[[#This Row],[Income]],0)</f>
        <v>73840</v>
      </c>
      <c r="BP189">
        <f ca="1">IF(Table1[[#This Row],[Area]]="Dhanbad",Table1[[#This Row],[Income]],0)</f>
        <v>0</v>
      </c>
      <c r="BQ189">
        <f ca="1">IF(Table1[[#This Row],[Area]]="Agra",Table1[[#This Row],[Income]],0)</f>
        <v>0</v>
      </c>
      <c r="BR189">
        <f ca="1">IF(Table1[[#This Row],[Area]]="Mumbai",Table1[[#This Row],[Income]],0)</f>
        <v>0</v>
      </c>
      <c r="BS189">
        <f ca="1">IF(Table1[[#This Row],[Area]]="Srinagar",Table1[[#This Row],[Income]],0)</f>
        <v>0</v>
      </c>
      <c r="BT189">
        <f ca="1">IF(Table1[[#This Row],[Area]]="Delhi",Table1[[#This Row],[Income]],0)</f>
        <v>0</v>
      </c>
      <c r="BU189">
        <f ca="1">IF(Table1[[#This Row],[Area]]="Jaipur",Table1[[#This Row],[Income]],0)</f>
        <v>0</v>
      </c>
      <c r="BW189">
        <f ca="1">IF(Table1[[#This Row],[Field of Work]]="IT",Table1[[#This Row],[Income]],0)</f>
        <v>0</v>
      </c>
      <c r="BX189">
        <f ca="1">IF(Table1[[#This Row],[Field of Work]]="Healthcare",Table1[[#This Row],[Income]],0)</f>
        <v>0</v>
      </c>
      <c r="BY189">
        <f ca="1">IF(Table1[[#This Row],[Field of Work]]="Agriculture",Table1[[#This Row],[Income]],0)</f>
        <v>0</v>
      </c>
      <c r="BZ189">
        <f ca="1">IF(Table1[[#This Row],[Field of Work]]="Teaching",Table1[[#This Row],[Income]],0)</f>
        <v>0</v>
      </c>
      <c r="CA189">
        <f ca="1">IF(Table1[[#This Row],[Field of Work]]="General Work",Table1[[#This Row],[Income]],0)</f>
        <v>0</v>
      </c>
      <c r="CB189">
        <f ca="1">IF(Table1[[#This Row],[Field of Work]]="Construction",Table1[[#This Row],[Income]],0)</f>
        <v>73840</v>
      </c>
      <c r="CD189" s="2">
        <f ca="1">IF(Table1[[#This Row],[Value of debts ]]&gt;Table1[[#This Row],[Income]],1,0)</f>
        <v>0</v>
      </c>
      <c r="CE189" s="1"/>
      <c r="CG189">
        <f ca="1">IF(Table1[[#This Row],[Net worth of person]]&gt;$CH$3,Table1[[#This Row],[Age]],0)</f>
        <v>22</v>
      </c>
    </row>
    <row r="190" spans="1:85" x14ac:dyDescent="0.3">
      <c r="A190">
        <f t="shared" ca="1" si="88"/>
        <v>1</v>
      </c>
      <c r="B190" t="str">
        <f t="shared" ca="1" si="89"/>
        <v>Women</v>
      </c>
      <c r="C190">
        <f t="shared" ca="1" si="90"/>
        <v>35</v>
      </c>
      <c r="D190">
        <f t="shared" ca="1" si="91"/>
        <v>1</v>
      </c>
      <c r="E190" t="str">
        <f t="shared" ca="1" si="92"/>
        <v>IT</v>
      </c>
      <c r="F190">
        <f t="shared" ca="1" si="93"/>
        <v>3</v>
      </c>
      <c r="G190" t="str">
        <f t="shared" ca="1" si="94"/>
        <v>Bachelors</v>
      </c>
      <c r="H190">
        <f t="shared" ca="1" si="95"/>
        <v>3</v>
      </c>
      <c r="I190">
        <f t="shared" ca="1" si="96"/>
        <v>2</v>
      </c>
      <c r="J190">
        <f t="shared" ca="1" si="97"/>
        <v>83717</v>
      </c>
      <c r="K190">
        <f t="shared" ca="1" si="98"/>
        <v>1</v>
      </c>
      <c r="L190" t="str">
        <f t="shared" ca="1" si="99"/>
        <v>Patna</v>
      </c>
      <c r="M190">
        <f t="shared" ca="1" si="100"/>
        <v>334868</v>
      </c>
      <c r="N190">
        <f t="shared" ca="1" si="101"/>
        <v>293825.72776670032</v>
      </c>
      <c r="O190">
        <f t="shared" ca="1" si="102"/>
        <v>10992.025315833025</v>
      </c>
      <c r="P190">
        <f t="shared" ca="1" si="103"/>
        <v>3426</v>
      </c>
      <c r="Q190">
        <f t="shared" ca="1" si="104"/>
        <v>136821.97244485604</v>
      </c>
      <c r="R190">
        <f t="shared" ca="1" si="105"/>
        <v>107432.52441565708</v>
      </c>
      <c r="S190">
        <f t="shared" ca="1" si="106"/>
        <v>453292.54973149014</v>
      </c>
      <c r="T190">
        <f t="shared" ca="1" si="107"/>
        <v>434073.7002115564</v>
      </c>
      <c r="U190">
        <f t="shared" ca="1" si="108"/>
        <v>19218.849519933749</v>
      </c>
      <c r="AF190" s="2">
        <f ca="1">IF(Table1[[#This Row],[Gender]]="Women",1,0)</f>
        <v>1</v>
      </c>
      <c r="AG190">
        <f ca="1">IF(Table1[[#This Row],[Gender]]="Men",1,0)</f>
        <v>0</v>
      </c>
      <c r="AI190" s="1"/>
      <c r="AK190" s="2">
        <f ca="1">IF(Table1[[#This Row],[Field of Work]]="IT",1,0)</f>
        <v>1</v>
      </c>
      <c r="AL190">
        <f ca="1">IF(Table1[[#This Row],[Field of Work]]="Agriculture",1,0)</f>
        <v>0</v>
      </c>
      <c r="AM190">
        <f ca="1">IF(Table1[[#This Row],[Field of Work]]="Construction",1,0)</f>
        <v>0</v>
      </c>
      <c r="AN190">
        <f ca="1">IF(Table1[[#This Row],[Field of Work]]="Healthcare",1,0)</f>
        <v>0</v>
      </c>
      <c r="AO190">
        <f ca="1">IF(Table1[[#This Row],[Field of Work]]="General Work",1,0)</f>
        <v>0</v>
      </c>
      <c r="AP190">
        <f ca="1">IF(Table1[[#This Row],[Field of Work]]="Teaching",1,0)</f>
        <v>0</v>
      </c>
      <c r="AV190" s="1"/>
      <c r="AX190" s="2">
        <f ca="1">Table1[[#This Row],[Car Value]]/Table1[[#This Row],[Cars]]</f>
        <v>5496.0126579165126</v>
      </c>
      <c r="AY190" s="1"/>
      <c r="AZ190" s="2">
        <f ca="1">IF(Table1[[#This Row],[Value of debts ]]&gt;$BA$3,1,0)</f>
        <v>1</v>
      </c>
      <c r="BA190" s="1"/>
      <c r="BB190" s="1"/>
      <c r="BC190" s="15">
        <f ca="1">Table1[[#This Row],[Mortage Left]]/Table1[[#This Row],[Value of House]]</f>
        <v>0.87743746122860444</v>
      </c>
      <c r="BD190">
        <f t="shared" ca="1" si="66"/>
        <v>0</v>
      </c>
      <c r="BF190" s="1"/>
      <c r="BH190">
        <f ca="1">IF(Table1[[#This Row],[Area]]="Patna",Table1[[#This Row],[Income]],0)</f>
        <v>83717</v>
      </c>
      <c r="BI190">
        <f ca="1">IF(Table1[[#This Row],[Area]]="Bangalore",Table1[[#This Row],[Income]],0)</f>
        <v>0</v>
      </c>
      <c r="BJ190">
        <f ca="1">IF(Table1[[#This Row],[Area]]="Lucknow",Table1[[#This Row],[Income]],0)</f>
        <v>0</v>
      </c>
      <c r="BK190">
        <f ca="1">IF(Table1[[#This Row],[Area]]="Hyderabad",Table1[[#This Row],[Income]],0)</f>
        <v>0</v>
      </c>
      <c r="BL190">
        <f ca="1">IF(Table1[[#This Row],[Area]]="Udaipur",Table1[[#This Row],[Income]],0)</f>
        <v>0</v>
      </c>
      <c r="BM190">
        <f ca="1">IF(Table1[[#This Row],[Area]]="Pune",Table1[[#This Row],[Income]],0)</f>
        <v>0</v>
      </c>
      <c r="BN190">
        <f ca="1">IF(Table1[[#This Row],[Area]]="Kolkata",Table1[[#This Row],[Income]],0)</f>
        <v>0</v>
      </c>
      <c r="BO190">
        <f ca="1">IF(Table1[[#This Row],[Area]]="Ranchi",Table1[[#This Row],[Income]],0)</f>
        <v>0</v>
      </c>
      <c r="BP190">
        <f ca="1">IF(Table1[[#This Row],[Area]]="Dhanbad",Table1[[#This Row],[Income]],0)</f>
        <v>0</v>
      </c>
      <c r="BQ190">
        <f ca="1">IF(Table1[[#This Row],[Area]]="Agra",Table1[[#This Row],[Income]],0)</f>
        <v>0</v>
      </c>
      <c r="BR190">
        <f ca="1">IF(Table1[[#This Row],[Area]]="Mumbai",Table1[[#This Row],[Income]],0)</f>
        <v>0</v>
      </c>
      <c r="BS190">
        <f ca="1">IF(Table1[[#This Row],[Area]]="Srinagar",Table1[[#This Row],[Income]],0)</f>
        <v>0</v>
      </c>
      <c r="BT190">
        <f ca="1">IF(Table1[[#This Row],[Area]]="Delhi",Table1[[#This Row],[Income]],0)</f>
        <v>0</v>
      </c>
      <c r="BU190">
        <f ca="1">IF(Table1[[#This Row],[Area]]="Jaipur",Table1[[#This Row],[Income]],0)</f>
        <v>0</v>
      </c>
      <c r="BW190">
        <f ca="1">IF(Table1[[#This Row],[Field of Work]]="IT",Table1[[#This Row],[Income]],0)</f>
        <v>83717</v>
      </c>
      <c r="BX190">
        <f ca="1">IF(Table1[[#This Row],[Field of Work]]="Healthcare",Table1[[#This Row],[Income]],0)</f>
        <v>0</v>
      </c>
      <c r="BY190">
        <f ca="1">IF(Table1[[#This Row],[Field of Work]]="Agriculture",Table1[[#This Row],[Income]],0)</f>
        <v>0</v>
      </c>
      <c r="BZ190">
        <f ca="1">IF(Table1[[#This Row],[Field of Work]]="Teaching",Table1[[#This Row],[Income]],0)</f>
        <v>0</v>
      </c>
      <c r="CA190">
        <f ca="1">IF(Table1[[#This Row],[Field of Work]]="General Work",Table1[[#This Row],[Income]],0)</f>
        <v>0</v>
      </c>
      <c r="CB190">
        <f ca="1">IF(Table1[[#This Row],[Field of Work]]="Construction",Table1[[#This Row],[Income]],0)</f>
        <v>0</v>
      </c>
      <c r="CD190" s="2">
        <f ca="1">IF(Table1[[#This Row],[Value of debts ]]&gt;Table1[[#This Row],[Income]],1,0)</f>
        <v>1</v>
      </c>
      <c r="CE190" s="1"/>
      <c r="CG190">
        <f ca="1">IF(Table1[[#This Row],[Net worth of person]]&gt;$CH$3,Table1[[#This Row],[Age]],0)</f>
        <v>0</v>
      </c>
    </row>
    <row r="191" spans="1:85" x14ac:dyDescent="0.3">
      <c r="A191">
        <f t="shared" ca="1" si="88"/>
        <v>1</v>
      </c>
      <c r="B191" t="str">
        <f t="shared" ca="1" si="89"/>
        <v>Women</v>
      </c>
      <c r="C191">
        <f t="shared" ca="1" si="90"/>
        <v>30</v>
      </c>
      <c r="D191">
        <f t="shared" ca="1" si="91"/>
        <v>6</v>
      </c>
      <c r="E191" t="str">
        <f t="shared" ca="1" si="92"/>
        <v>General Work</v>
      </c>
      <c r="F191">
        <f t="shared" ca="1" si="93"/>
        <v>3</v>
      </c>
      <c r="G191" t="str">
        <f t="shared" ca="1" si="94"/>
        <v>Bachelors</v>
      </c>
      <c r="H191">
        <f t="shared" ca="1" si="95"/>
        <v>3</v>
      </c>
      <c r="I191">
        <f t="shared" ca="1" si="96"/>
        <v>1</v>
      </c>
      <c r="J191">
        <f t="shared" ca="1" si="97"/>
        <v>72310</v>
      </c>
      <c r="K191">
        <f t="shared" ca="1" si="98"/>
        <v>7</v>
      </c>
      <c r="L191" t="str">
        <f t="shared" ca="1" si="99"/>
        <v>Delhi</v>
      </c>
      <c r="M191">
        <f t="shared" ca="1" si="100"/>
        <v>289240</v>
      </c>
      <c r="N191">
        <f t="shared" ca="1" si="101"/>
        <v>18934.961547195675</v>
      </c>
      <c r="O191">
        <f t="shared" ca="1" si="102"/>
        <v>44918.739707679728</v>
      </c>
      <c r="P191">
        <f t="shared" ca="1" si="103"/>
        <v>7638</v>
      </c>
      <c r="Q191">
        <f t="shared" ca="1" si="104"/>
        <v>137571.20889982267</v>
      </c>
      <c r="R191">
        <f t="shared" ca="1" si="105"/>
        <v>15803.774474913298</v>
      </c>
      <c r="S191">
        <f t="shared" ca="1" si="106"/>
        <v>349962.51418259303</v>
      </c>
      <c r="T191">
        <f t="shared" ca="1" si="107"/>
        <v>164144.17044701835</v>
      </c>
      <c r="U191">
        <f t="shared" ca="1" si="108"/>
        <v>185818.34373557469</v>
      </c>
      <c r="AF191" s="2">
        <f ca="1">IF(Table1[[#This Row],[Gender]]="Women",1,0)</f>
        <v>1</v>
      </c>
      <c r="AG191">
        <f ca="1">IF(Table1[[#This Row],[Gender]]="Men",1,0)</f>
        <v>0</v>
      </c>
      <c r="AI191" s="1"/>
      <c r="AK191" s="2">
        <f ca="1">IF(Table1[[#This Row],[Field of Work]]="IT",1,0)</f>
        <v>0</v>
      </c>
      <c r="AL191">
        <f ca="1">IF(Table1[[#This Row],[Field of Work]]="Agriculture",1,0)</f>
        <v>0</v>
      </c>
      <c r="AM191">
        <f ca="1">IF(Table1[[#This Row],[Field of Work]]="Construction",1,0)</f>
        <v>0</v>
      </c>
      <c r="AN191">
        <f ca="1">IF(Table1[[#This Row],[Field of Work]]="Healthcare",1,0)</f>
        <v>0</v>
      </c>
      <c r="AO191">
        <f ca="1">IF(Table1[[#This Row],[Field of Work]]="General Work",1,0)</f>
        <v>1</v>
      </c>
      <c r="AP191">
        <f ca="1">IF(Table1[[#This Row],[Field of Work]]="Teaching",1,0)</f>
        <v>0</v>
      </c>
      <c r="AV191" s="1"/>
      <c r="AX191" s="2">
        <f ca="1">Table1[[#This Row],[Car Value]]/Table1[[#This Row],[Cars]]</f>
        <v>44918.739707679728</v>
      </c>
      <c r="AY191" s="1"/>
      <c r="AZ191" s="2">
        <f ca="1">IF(Table1[[#This Row],[Value of debts ]]&gt;$BA$3,1,0)</f>
        <v>1</v>
      </c>
      <c r="BA191" s="1"/>
      <c r="BB191" s="1"/>
      <c r="BC191" s="15">
        <f ca="1">Table1[[#This Row],[Mortage Left]]/Table1[[#This Row],[Value of House]]</f>
        <v>6.5464533077014497E-2</v>
      </c>
      <c r="BD191">
        <f t="shared" ca="1" si="66"/>
        <v>1</v>
      </c>
      <c r="BF191" s="1"/>
      <c r="BH191">
        <f ca="1">IF(Table1[[#This Row],[Area]]="Patna",Table1[[#This Row],[Income]],0)</f>
        <v>0</v>
      </c>
      <c r="BI191">
        <f ca="1">IF(Table1[[#This Row],[Area]]="Bangalore",Table1[[#This Row],[Income]],0)</f>
        <v>0</v>
      </c>
      <c r="BJ191">
        <f ca="1">IF(Table1[[#This Row],[Area]]="Lucknow",Table1[[#This Row],[Income]],0)</f>
        <v>0</v>
      </c>
      <c r="BK191">
        <f ca="1">IF(Table1[[#This Row],[Area]]="Hyderabad",Table1[[#This Row],[Income]],0)</f>
        <v>0</v>
      </c>
      <c r="BL191">
        <f ca="1">IF(Table1[[#This Row],[Area]]="Udaipur",Table1[[#This Row],[Income]],0)</f>
        <v>0</v>
      </c>
      <c r="BM191">
        <f ca="1">IF(Table1[[#This Row],[Area]]="Pune",Table1[[#This Row],[Income]],0)</f>
        <v>0</v>
      </c>
      <c r="BN191">
        <f ca="1">IF(Table1[[#This Row],[Area]]="Kolkata",Table1[[#This Row],[Income]],0)</f>
        <v>0</v>
      </c>
      <c r="BO191">
        <f ca="1">IF(Table1[[#This Row],[Area]]="Ranchi",Table1[[#This Row],[Income]],0)</f>
        <v>0</v>
      </c>
      <c r="BP191">
        <f ca="1">IF(Table1[[#This Row],[Area]]="Dhanbad",Table1[[#This Row],[Income]],0)</f>
        <v>0</v>
      </c>
      <c r="BQ191">
        <f ca="1">IF(Table1[[#This Row],[Area]]="Agra",Table1[[#This Row],[Income]],0)</f>
        <v>0</v>
      </c>
      <c r="BR191">
        <f ca="1">IF(Table1[[#This Row],[Area]]="Mumbai",Table1[[#This Row],[Income]],0)</f>
        <v>0</v>
      </c>
      <c r="BS191">
        <f ca="1">IF(Table1[[#This Row],[Area]]="Srinagar",Table1[[#This Row],[Income]],0)</f>
        <v>0</v>
      </c>
      <c r="BT191">
        <f ca="1">IF(Table1[[#This Row],[Area]]="Delhi",Table1[[#This Row],[Income]],0)</f>
        <v>72310</v>
      </c>
      <c r="BU191">
        <f ca="1">IF(Table1[[#This Row],[Area]]="Jaipur",Table1[[#This Row],[Income]],0)</f>
        <v>0</v>
      </c>
      <c r="BW191">
        <f ca="1">IF(Table1[[#This Row],[Field of Work]]="IT",Table1[[#This Row],[Income]],0)</f>
        <v>0</v>
      </c>
      <c r="BX191">
        <f ca="1">IF(Table1[[#This Row],[Field of Work]]="Healthcare",Table1[[#This Row],[Income]],0)</f>
        <v>0</v>
      </c>
      <c r="BY191">
        <f ca="1">IF(Table1[[#This Row],[Field of Work]]="Agriculture",Table1[[#This Row],[Income]],0)</f>
        <v>0</v>
      </c>
      <c r="BZ191">
        <f ca="1">IF(Table1[[#This Row],[Field of Work]]="Teaching",Table1[[#This Row],[Income]],0)</f>
        <v>0</v>
      </c>
      <c r="CA191">
        <f ca="1">IF(Table1[[#This Row],[Field of Work]]="General Work",Table1[[#This Row],[Income]],0)</f>
        <v>72310</v>
      </c>
      <c r="CB191">
        <f ca="1">IF(Table1[[#This Row],[Field of Work]]="Construction",Table1[[#This Row],[Income]],0)</f>
        <v>0</v>
      </c>
      <c r="CD191" s="2">
        <f ca="1">IF(Table1[[#This Row],[Value of debts ]]&gt;Table1[[#This Row],[Income]],1,0)</f>
        <v>1</v>
      </c>
      <c r="CE191" s="1"/>
      <c r="CG191">
        <f ca="1">IF(Table1[[#This Row],[Net worth of person]]&gt;$CH$3,Table1[[#This Row],[Age]],0)</f>
        <v>30</v>
      </c>
    </row>
    <row r="192" spans="1:85" x14ac:dyDescent="0.3">
      <c r="A192">
        <f t="shared" ca="1" si="88"/>
        <v>2</v>
      </c>
      <c r="B192" t="str">
        <f t="shared" ca="1" si="89"/>
        <v>Men</v>
      </c>
      <c r="C192">
        <f t="shared" ca="1" si="90"/>
        <v>25</v>
      </c>
      <c r="D192">
        <f t="shared" ca="1" si="91"/>
        <v>4</v>
      </c>
      <c r="E192" t="str">
        <f t="shared" ca="1" si="92"/>
        <v>Teaching</v>
      </c>
      <c r="F192">
        <f t="shared" ca="1" si="93"/>
        <v>3</v>
      </c>
      <c r="G192" t="str">
        <f t="shared" ca="1" si="94"/>
        <v>Bachelors</v>
      </c>
      <c r="H192">
        <f t="shared" ca="1" si="95"/>
        <v>2</v>
      </c>
      <c r="I192">
        <f t="shared" ca="1" si="96"/>
        <v>2</v>
      </c>
      <c r="J192">
        <f t="shared" ca="1" si="97"/>
        <v>32711</v>
      </c>
      <c r="K192">
        <f t="shared" ca="1" si="98"/>
        <v>6</v>
      </c>
      <c r="L192" t="str">
        <f t="shared" ca="1" si="99"/>
        <v>Ranchi</v>
      </c>
      <c r="M192">
        <f t="shared" ca="1" si="100"/>
        <v>163555</v>
      </c>
      <c r="N192">
        <f t="shared" ca="1" si="101"/>
        <v>151633.38760075084</v>
      </c>
      <c r="O192">
        <f t="shared" ca="1" si="102"/>
        <v>57290.285993454687</v>
      </c>
      <c r="P192">
        <f t="shared" ca="1" si="103"/>
        <v>34777</v>
      </c>
      <c r="Q192">
        <f t="shared" ca="1" si="104"/>
        <v>49710.579276310193</v>
      </c>
      <c r="R192">
        <f t="shared" ca="1" si="105"/>
        <v>35519.025164365805</v>
      </c>
      <c r="S192">
        <f t="shared" ca="1" si="106"/>
        <v>256364.31115782048</v>
      </c>
      <c r="T192">
        <f t="shared" ca="1" si="107"/>
        <v>236120.96687706103</v>
      </c>
      <c r="U192">
        <f t="shared" ca="1" si="108"/>
        <v>20243.344280759455</v>
      </c>
      <c r="AF192" s="2">
        <f ca="1">IF(Table1[[#This Row],[Gender]]="Women",1,0)</f>
        <v>0</v>
      </c>
      <c r="AG192">
        <f ca="1">IF(Table1[[#This Row],[Gender]]="Men",1,0)</f>
        <v>1</v>
      </c>
      <c r="AI192" s="1"/>
      <c r="AK192" s="2">
        <f ca="1">IF(Table1[[#This Row],[Field of Work]]="IT",1,0)</f>
        <v>0</v>
      </c>
      <c r="AL192">
        <f ca="1">IF(Table1[[#This Row],[Field of Work]]="Agriculture",1,0)</f>
        <v>0</v>
      </c>
      <c r="AM192">
        <f ca="1">IF(Table1[[#This Row],[Field of Work]]="Construction",1,0)</f>
        <v>0</v>
      </c>
      <c r="AN192">
        <f ca="1">IF(Table1[[#This Row],[Field of Work]]="Healthcare",1,0)</f>
        <v>0</v>
      </c>
      <c r="AO192">
        <f ca="1">IF(Table1[[#This Row],[Field of Work]]="General Work",1,0)</f>
        <v>0</v>
      </c>
      <c r="AP192">
        <f ca="1">IF(Table1[[#This Row],[Field of Work]]="Teaching",1,0)</f>
        <v>1</v>
      </c>
      <c r="AV192" s="1"/>
      <c r="AX192" s="2">
        <f ca="1">Table1[[#This Row],[Car Value]]/Table1[[#This Row],[Cars]]</f>
        <v>28645.142996727343</v>
      </c>
      <c r="AY192" s="1"/>
      <c r="AZ192" s="2">
        <f ca="1">IF(Table1[[#This Row],[Value of debts ]]&gt;$BA$3,1,0)</f>
        <v>1</v>
      </c>
      <c r="BA192" s="1"/>
      <c r="BB192" s="1"/>
      <c r="BC192" s="15">
        <f ca="1">Table1[[#This Row],[Mortage Left]]/Table1[[#This Row],[Value of House]]</f>
        <v>0.92710945920791688</v>
      </c>
      <c r="BD192">
        <f t="shared" ca="1" si="66"/>
        <v>0</v>
      </c>
      <c r="BF192" s="1"/>
      <c r="BH192">
        <f ca="1">IF(Table1[[#This Row],[Area]]="Patna",Table1[[#This Row],[Income]],0)</f>
        <v>0</v>
      </c>
      <c r="BI192">
        <f ca="1">IF(Table1[[#This Row],[Area]]="Bangalore",Table1[[#This Row],[Income]],0)</f>
        <v>0</v>
      </c>
      <c r="BJ192">
        <f ca="1">IF(Table1[[#This Row],[Area]]="Lucknow",Table1[[#This Row],[Income]],0)</f>
        <v>0</v>
      </c>
      <c r="BK192">
        <f ca="1">IF(Table1[[#This Row],[Area]]="Hyderabad",Table1[[#This Row],[Income]],0)</f>
        <v>0</v>
      </c>
      <c r="BL192">
        <f ca="1">IF(Table1[[#This Row],[Area]]="Udaipur",Table1[[#This Row],[Income]],0)</f>
        <v>0</v>
      </c>
      <c r="BM192">
        <f ca="1">IF(Table1[[#This Row],[Area]]="Pune",Table1[[#This Row],[Income]],0)</f>
        <v>0</v>
      </c>
      <c r="BN192">
        <f ca="1">IF(Table1[[#This Row],[Area]]="Kolkata",Table1[[#This Row],[Income]],0)</f>
        <v>0</v>
      </c>
      <c r="BO192">
        <f ca="1">IF(Table1[[#This Row],[Area]]="Ranchi",Table1[[#This Row],[Income]],0)</f>
        <v>32711</v>
      </c>
      <c r="BP192">
        <f ca="1">IF(Table1[[#This Row],[Area]]="Dhanbad",Table1[[#This Row],[Income]],0)</f>
        <v>0</v>
      </c>
      <c r="BQ192">
        <f ca="1">IF(Table1[[#This Row],[Area]]="Agra",Table1[[#This Row],[Income]],0)</f>
        <v>0</v>
      </c>
      <c r="BR192">
        <f ca="1">IF(Table1[[#This Row],[Area]]="Mumbai",Table1[[#This Row],[Income]],0)</f>
        <v>0</v>
      </c>
      <c r="BS192">
        <f ca="1">IF(Table1[[#This Row],[Area]]="Srinagar",Table1[[#This Row],[Income]],0)</f>
        <v>0</v>
      </c>
      <c r="BT192">
        <f ca="1">IF(Table1[[#This Row],[Area]]="Delhi",Table1[[#This Row],[Income]],0)</f>
        <v>0</v>
      </c>
      <c r="BU192">
        <f ca="1">IF(Table1[[#This Row],[Area]]="Jaipur",Table1[[#This Row],[Income]],0)</f>
        <v>0</v>
      </c>
      <c r="BW192">
        <f ca="1">IF(Table1[[#This Row],[Field of Work]]="IT",Table1[[#This Row],[Income]],0)</f>
        <v>0</v>
      </c>
      <c r="BX192">
        <f ca="1">IF(Table1[[#This Row],[Field of Work]]="Healthcare",Table1[[#This Row],[Income]],0)</f>
        <v>0</v>
      </c>
      <c r="BY192">
        <f ca="1">IF(Table1[[#This Row],[Field of Work]]="Agriculture",Table1[[#This Row],[Income]],0)</f>
        <v>0</v>
      </c>
      <c r="BZ192">
        <f ca="1">IF(Table1[[#This Row],[Field of Work]]="Teaching",Table1[[#This Row],[Income]],0)</f>
        <v>32711</v>
      </c>
      <c r="CA192">
        <f ca="1">IF(Table1[[#This Row],[Field of Work]]="General Work",Table1[[#This Row],[Income]],0)</f>
        <v>0</v>
      </c>
      <c r="CB192">
        <f ca="1">IF(Table1[[#This Row],[Field of Work]]="Construction",Table1[[#This Row],[Income]],0)</f>
        <v>0</v>
      </c>
      <c r="CD192" s="2">
        <f ca="1">IF(Table1[[#This Row],[Value of debts ]]&gt;Table1[[#This Row],[Income]],1,0)</f>
        <v>1</v>
      </c>
      <c r="CE192" s="1"/>
      <c r="CG192">
        <f ca="1">IF(Table1[[#This Row],[Net worth of person]]&gt;$CH$3,Table1[[#This Row],[Age]],0)</f>
        <v>0</v>
      </c>
    </row>
    <row r="193" spans="1:85" x14ac:dyDescent="0.3">
      <c r="A193">
        <f t="shared" ca="1" si="88"/>
        <v>1</v>
      </c>
      <c r="B193" t="str">
        <f t="shared" ca="1" si="89"/>
        <v>Women</v>
      </c>
      <c r="C193">
        <f t="shared" ca="1" si="90"/>
        <v>39</v>
      </c>
      <c r="D193">
        <f t="shared" ca="1" si="91"/>
        <v>6</v>
      </c>
      <c r="E193" t="str">
        <f t="shared" ca="1" si="92"/>
        <v>General Work</v>
      </c>
      <c r="F193">
        <f t="shared" ca="1" si="93"/>
        <v>1</v>
      </c>
      <c r="G193" t="str">
        <f t="shared" ca="1" si="94"/>
        <v>10th</v>
      </c>
      <c r="H193">
        <f t="shared" ca="1" si="95"/>
        <v>1</v>
      </c>
      <c r="I193">
        <f t="shared" ca="1" si="96"/>
        <v>3</v>
      </c>
      <c r="J193">
        <f t="shared" ca="1" si="97"/>
        <v>59025</v>
      </c>
      <c r="K193">
        <f t="shared" ca="1" si="98"/>
        <v>14</v>
      </c>
      <c r="L193" t="str">
        <f t="shared" ca="1" si="99"/>
        <v>Jaipur</v>
      </c>
      <c r="M193">
        <f t="shared" ca="1" si="100"/>
        <v>236100</v>
      </c>
      <c r="N193">
        <f t="shared" ca="1" si="101"/>
        <v>105891.38564858485</v>
      </c>
      <c r="O193">
        <f t="shared" ca="1" si="102"/>
        <v>18380.448979950474</v>
      </c>
      <c r="P193">
        <f t="shared" ca="1" si="103"/>
        <v>7767</v>
      </c>
      <c r="Q193">
        <f t="shared" ca="1" si="104"/>
        <v>48893.857723685884</v>
      </c>
      <c r="R193">
        <f t="shared" ca="1" si="105"/>
        <v>52897.791082135038</v>
      </c>
      <c r="S193">
        <f t="shared" ca="1" si="106"/>
        <v>307378.2400620855</v>
      </c>
      <c r="T193">
        <f t="shared" ca="1" si="107"/>
        <v>162552.24337227072</v>
      </c>
      <c r="U193">
        <f t="shared" ca="1" si="108"/>
        <v>144825.99668981478</v>
      </c>
      <c r="AF193" s="2">
        <f ca="1">IF(Table1[[#This Row],[Gender]]="Women",1,0)</f>
        <v>1</v>
      </c>
      <c r="AG193">
        <f ca="1">IF(Table1[[#This Row],[Gender]]="Men",1,0)</f>
        <v>0</v>
      </c>
      <c r="AI193" s="1"/>
      <c r="AK193" s="2">
        <f ca="1">IF(Table1[[#This Row],[Field of Work]]="IT",1,0)</f>
        <v>0</v>
      </c>
      <c r="AL193">
        <f ca="1">IF(Table1[[#This Row],[Field of Work]]="Agriculture",1,0)</f>
        <v>0</v>
      </c>
      <c r="AM193">
        <f ca="1">IF(Table1[[#This Row],[Field of Work]]="Construction",1,0)</f>
        <v>0</v>
      </c>
      <c r="AN193">
        <f ca="1">IF(Table1[[#This Row],[Field of Work]]="Healthcare",1,0)</f>
        <v>0</v>
      </c>
      <c r="AO193">
        <f ca="1">IF(Table1[[#This Row],[Field of Work]]="General Work",1,0)</f>
        <v>1</v>
      </c>
      <c r="AP193">
        <f ca="1">IF(Table1[[#This Row],[Field of Work]]="Teaching",1,0)</f>
        <v>0</v>
      </c>
      <c r="AV193" s="1"/>
      <c r="AX193" s="2">
        <f ca="1">Table1[[#This Row],[Car Value]]/Table1[[#This Row],[Cars]]</f>
        <v>6126.8163266501579</v>
      </c>
      <c r="AY193" s="1"/>
      <c r="AZ193" s="2">
        <f ca="1">IF(Table1[[#This Row],[Value of debts ]]&gt;$BA$3,1,0)</f>
        <v>1</v>
      </c>
      <c r="BA193" s="1"/>
      <c r="BB193" s="1"/>
      <c r="BC193" s="15">
        <f ca="1">Table1[[#This Row],[Mortage Left]]/Table1[[#This Row],[Value of House]]</f>
        <v>0.44850226873606458</v>
      </c>
      <c r="BD193">
        <f t="shared" ca="1" si="66"/>
        <v>0</v>
      </c>
      <c r="BF193" s="1"/>
      <c r="BH193">
        <f ca="1">IF(Table1[[#This Row],[Area]]="Patna",Table1[[#This Row],[Income]],0)</f>
        <v>0</v>
      </c>
      <c r="BI193">
        <f ca="1">IF(Table1[[#This Row],[Area]]="Bangalore",Table1[[#This Row],[Income]],0)</f>
        <v>0</v>
      </c>
      <c r="BJ193">
        <f ca="1">IF(Table1[[#This Row],[Area]]="Lucknow",Table1[[#This Row],[Income]],0)</f>
        <v>0</v>
      </c>
      <c r="BK193">
        <f ca="1">IF(Table1[[#This Row],[Area]]="Hyderabad",Table1[[#This Row],[Income]],0)</f>
        <v>0</v>
      </c>
      <c r="BL193">
        <f ca="1">IF(Table1[[#This Row],[Area]]="Udaipur",Table1[[#This Row],[Income]],0)</f>
        <v>0</v>
      </c>
      <c r="BM193">
        <f ca="1">IF(Table1[[#This Row],[Area]]="Pune",Table1[[#This Row],[Income]],0)</f>
        <v>0</v>
      </c>
      <c r="BN193">
        <f ca="1">IF(Table1[[#This Row],[Area]]="Kolkata",Table1[[#This Row],[Income]],0)</f>
        <v>0</v>
      </c>
      <c r="BO193">
        <f ca="1">IF(Table1[[#This Row],[Area]]="Ranchi",Table1[[#This Row],[Income]],0)</f>
        <v>0</v>
      </c>
      <c r="BP193">
        <f ca="1">IF(Table1[[#This Row],[Area]]="Dhanbad",Table1[[#This Row],[Income]],0)</f>
        <v>0</v>
      </c>
      <c r="BQ193">
        <f ca="1">IF(Table1[[#This Row],[Area]]="Agra",Table1[[#This Row],[Income]],0)</f>
        <v>0</v>
      </c>
      <c r="BR193">
        <f ca="1">IF(Table1[[#This Row],[Area]]="Mumbai",Table1[[#This Row],[Income]],0)</f>
        <v>0</v>
      </c>
      <c r="BS193">
        <f ca="1">IF(Table1[[#This Row],[Area]]="Srinagar",Table1[[#This Row],[Income]],0)</f>
        <v>0</v>
      </c>
      <c r="BT193">
        <f ca="1">IF(Table1[[#This Row],[Area]]="Delhi",Table1[[#This Row],[Income]],0)</f>
        <v>0</v>
      </c>
      <c r="BU193">
        <f ca="1">IF(Table1[[#This Row],[Area]]="Jaipur",Table1[[#This Row],[Income]],0)</f>
        <v>59025</v>
      </c>
      <c r="BW193">
        <f ca="1">IF(Table1[[#This Row],[Field of Work]]="IT",Table1[[#This Row],[Income]],0)</f>
        <v>0</v>
      </c>
      <c r="BX193">
        <f ca="1">IF(Table1[[#This Row],[Field of Work]]="Healthcare",Table1[[#This Row],[Income]],0)</f>
        <v>0</v>
      </c>
      <c r="BY193">
        <f ca="1">IF(Table1[[#This Row],[Field of Work]]="Agriculture",Table1[[#This Row],[Income]],0)</f>
        <v>0</v>
      </c>
      <c r="BZ193">
        <f ca="1">IF(Table1[[#This Row],[Field of Work]]="Teaching",Table1[[#This Row],[Income]],0)</f>
        <v>0</v>
      </c>
      <c r="CA193">
        <f ca="1">IF(Table1[[#This Row],[Field of Work]]="General Work",Table1[[#This Row],[Income]],0)</f>
        <v>59025</v>
      </c>
      <c r="CB193">
        <f ca="1">IF(Table1[[#This Row],[Field of Work]]="Construction",Table1[[#This Row],[Income]],0)</f>
        <v>0</v>
      </c>
      <c r="CD193" s="2">
        <f ca="1">IF(Table1[[#This Row],[Value of debts ]]&gt;Table1[[#This Row],[Income]],1,0)</f>
        <v>1</v>
      </c>
      <c r="CE193" s="1"/>
      <c r="CG193">
        <f ca="1">IF(Table1[[#This Row],[Net worth of person]]&gt;$CH$3,Table1[[#This Row],[Age]],0)</f>
        <v>39</v>
      </c>
    </row>
    <row r="194" spans="1:85" x14ac:dyDescent="0.3">
      <c r="A194">
        <f t="shared" ca="1" si="88"/>
        <v>2</v>
      </c>
      <c r="B194" t="str">
        <f t="shared" ca="1" si="89"/>
        <v>Men</v>
      </c>
      <c r="C194">
        <f t="shared" ca="1" si="90"/>
        <v>36</v>
      </c>
      <c r="D194">
        <f t="shared" ca="1" si="91"/>
        <v>5</v>
      </c>
      <c r="E194" t="str">
        <f t="shared" ca="1" si="92"/>
        <v>Agriculture</v>
      </c>
      <c r="F194">
        <f t="shared" ca="1" si="93"/>
        <v>5</v>
      </c>
      <c r="G194" t="str">
        <f t="shared" ca="1" si="94"/>
        <v>Others</v>
      </c>
      <c r="H194">
        <f t="shared" ca="1" si="95"/>
        <v>2</v>
      </c>
      <c r="I194">
        <f t="shared" ca="1" si="96"/>
        <v>3</v>
      </c>
      <c r="J194">
        <f t="shared" ca="1" si="97"/>
        <v>58525</v>
      </c>
      <c r="K194">
        <f t="shared" ca="1" si="98"/>
        <v>1</v>
      </c>
      <c r="L194" t="str">
        <f t="shared" ca="1" si="99"/>
        <v>Patna</v>
      </c>
      <c r="M194">
        <f t="shared" ca="1" si="100"/>
        <v>234100</v>
      </c>
      <c r="N194">
        <f t="shared" ca="1" si="101"/>
        <v>48978.808061450116</v>
      </c>
      <c r="O194">
        <f t="shared" ca="1" si="102"/>
        <v>69863.33946745639</v>
      </c>
      <c r="P194">
        <f t="shared" ca="1" si="103"/>
        <v>2132</v>
      </c>
      <c r="Q194">
        <f t="shared" ca="1" si="104"/>
        <v>35723.816139655712</v>
      </c>
      <c r="R194">
        <f t="shared" ca="1" si="105"/>
        <v>78780.412674393519</v>
      </c>
      <c r="S194">
        <f t="shared" ca="1" si="106"/>
        <v>382743.75214184989</v>
      </c>
      <c r="T194">
        <f t="shared" ca="1" si="107"/>
        <v>86834.62420110582</v>
      </c>
      <c r="U194">
        <f t="shared" ca="1" si="108"/>
        <v>295909.12794074405</v>
      </c>
      <c r="AF194" s="2">
        <f ca="1">IF(Table1[[#This Row],[Gender]]="Women",1,0)</f>
        <v>0</v>
      </c>
      <c r="AG194">
        <f ca="1">IF(Table1[[#This Row],[Gender]]="Men",1,0)</f>
        <v>1</v>
      </c>
      <c r="AI194" s="1"/>
      <c r="AK194" s="2">
        <f ca="1">IF(Table1[[#This Row],[Field of Work]]="IT",1,0)</f>
        <v>0</v>
      </c>
      <c r="AL194">
        <f ca="1">IF(Table1[[#This Row],[Field of Work]]="Agriculture",1,0)</f>
        <v>1</v>
      </c>
      <c r="AM194">
        <f ca="1">IF(Table1[[#This Row],[Field of Work]]="Construction",1,0)</f>
        <v>0</v>
      </c>
      <c r="AN194">
        <f ca="1">IF(Table1[[#This Row],[Field of Work]]="Healthcare",1,0)</f>
        <v>0</v>
      </c>
      <c r="AO194">
        <f ca="1">IF(Table1[[#This Row],[Field of Work]]="General Work",1,0)</f>
        <v>0</v>
      </c>
      <c r="AP194">
        <f ca="1">IF(Table1[[#This Row],[Field of Work]]="Teaching",1,0)</f>
        <v>0</v>
      </c>
      <c r="AV194" s="1"/>
      <c r="AX194" s="2">
        <f ca="1">Table1[[#This Row],[Car Value]]/Table1[[#This Row],[Cars]]</f>
        <v>23287.779822485463</v>
      </c>
      <c r="AY194" s="1"/>
      <c r="AZ194" s="2">
        <f ca="1">IF(Table1[[#This Row],[Value of debts ]]&gt;$BA$3,1,0)</f>
        <v>1</v>
      </c>
      <c r="BA194" s="1"/>
      <c r="BB194" s="1"/>
      <c r="BC194" s="15">
        <f ca="1">Table1[[#This Row],[Mortage Left]]/Table1[[#This Row],[Value of House]]</f>
        <v>0.20922173456407567</v>
      </c>
      <c r="BD194">
        <f t="shared" ca="1" si="66"/>
        <v>0</v>
      </c>
      <c r="BF194" s="1"/>
      <c r="BH194">
        <f ca="1">IF(Table1[[#This Row],[Area]]="Patna",Table1[[#This Row],[Income]],0)</f>
        <v>58525</v>
      </c>
      <c r="BI194">
        <f ca="1">IF(Table1[[#This Row],[Area]]="Bangalore",Table1[[#This Row],[Income]],0)</f>
        <v>0</v>
      </c>
      <c r="BJ194">
        <f ca="1">IF(Table1[[#This Row],[Area]]="Lucknow",Table1[[#This Row],[Income]],0)</f>
        <v>0</v>
      </c>
      <c r="BK194">
        <f ca="1">IF(Table1[[#This Row],[Area]]="Hyderabad",Table1[[#This Row],[Income]],0)</f>
        <v>0</v>
      </c>
      <c r="BL194">
        <f ca="1">IF(Table1[[#This Row],[Area]]="Udaipur",Table1[[#This Row],[Income]],0)</f>
        <v>0</v>
      </c>
      <c r="BM194">
        <f ca="1">IF(Table1[[#This Row],[Area]]="Pune",Table1[[#This Row],[Income]],0)</f>
        <v>0</v>
      </c>
      <c r="BN194">
        <f ca="1">IF(Table1[[#This Row],[Area]]="Kolkata",Table1[[#This Row],[Income]],0)</f>
        <v>0</v>
      </c>
      <c r="BO194">
        <f ca="1">IF(Table1[[#This Row],[Area]]="Ranchi",Table1[[#This Row],[Income]],0)</f>
        <v>0</v>
      </c>
      <c r="BP194">
        <f ca="1">IF(Table1[[#This Row],[Area]]="Dhanbad",Table1[[#This Row],[Income]],0)</f>
        <v>0</v>
      </c>
      <c r="BQ194">
        <f ca="1">IF(Table1[[#This Row],[Area]]="Agra",Table1[[#This Row],[Income]],0)</f>
        <v>0</v>
      </c>
      <c r="BR194">
        <f ca="1">IF(Table1[[#This Row],[Area]]="Mumbai",Table1[[#This Row],[Income]],0)</f>
        <v>0</v>
      </c>
      <c r="BS194">
        <f ca="1">IF(Table1[[#This Row],[Area]]="Srinagar",Table1[[#This Row],[Income]],0)</f>
        <v>0</v>
      </c>
      <c r="BT194">
        <f ca="1">IF(Table1[[#This Row],[Area]]="Delhi",Table1[[#This Row],[Income]],0)</f>
        <v>0</v>
      </c>
      <c r="BU194">
        <f ca="1">IF(Table1[[#This Row],[Area]]="Jaipur",Table1[[#This Row],[Income]],0)</f>
        <v>0</v>
      </c>
      <c r="BW194">
        <f ca="1">IF(Table1[[#This Row],[Field of Work]]="IT",Table1[[#This Row],[Income]],0)</f>
        <v>0</v>
      </c>
      <c r="BX194">
        <f ca="1">IF(Table1[[#This Row],[Field of Work]]="Healthcare",Table1[[#This Row],[Income]],0)</f>
        <v>0</v>
      </c>
      <c r="BY194">
        <f ca="1">IF(Table1[[#This Row],[Field of Work]]="Agriculture",Table1[[#This Row],[Income]],0)</f>
        <v>58525</v>
      </c>
      <c r="BZ194">
        <f ca="1">IF(Table1[[#This Row],[Field of Work]]="Teaching",Table1[[#This Row],[Income]],0)</f>
        <v>0</v>
      </c>
      <c r="CA194">
        <f ca="1">IF(Table1[[#This Row],[Field of Work]]="General Work",Table1[[#This Row],[Income]],0)</f>
        <v>0</v>
      </c>
      <c r="CB194">
        <f ca="1">IF(Table1[[#This Row],[Field of Work]]="Construction",Table1[[#This Row],[Income]],0)</f>
        <v>0</v>
      </c>
      <c r="CD194" s="2">
        <f ca="1">IF(Table1[[#This Row],[Value of debts ]]&gt;Table1[[#This Row],[Income]],1,0)</f>
        <v>1</v>
      </c>
      <c r="CE194" s="1"/>
      <c r="CG194">
        <f ca="1">IF(Table1[[#This Row],[Net worth of person]]&gt;$CH$3,Table1[[#This Row],[Age]],0)</f>
        <v>36</v>
      </c>
    </row>
    <row r="195" spans="1:85" x14ac:dyDescent="0.3">
      <c r="A195">
        <f t="shared" ca="1" si="88"/>
        <v>1</v>
      </c>
      <c r="B195" t="str">
        <f t="shared" ca="1" si="89"/>
        <v>Women</v>
      </c>
      <c r="C195">
        <f t="shared" ca="1" si="90"/>
        <v>29</v>
      </c>
      <c r="D195">
        <f t="shared" ca="1" si="91"/>
        <v>1</v>
      </c>
      <c r="E195" t="str">
        <f t="shared" ca="1" si="92"/>
        <v>IT</v>
      </c>
      <c r="F195">
        <f t="shared" ca="1" si="93"/>
        <v>3</v>
      </c>
      <c r="G195" t="str">
        <f t="shared" ca="1" si="94"/>
        <v>Bachelors</v>
      </c>
      <c r="H195">
        <f t="shared" ca="1" si="95"/>
        <v>3</v>
      </c>
      <c r="I195">
        <f t="shared" ca="1" si="96"/>
        <v>1</v>
      </c>
      <c r="J195">
        <f t="shared" ca="1" si="97"/>
        <v>66752</v>
      </c>
      <c r="K195">
        <f t="shared" ca="1" si="98"/>
        <v>9</v>
      </c>
      <c r="L195" t="str">
        <f t="shared" ca="1" si="99"/>
        <v>Pune</v>
      </c>
      <c r="M195">
        <f t="shared" ca="1" si="100"/>
        <v>333760</v>
      </c>
      <c r="N195">
        <f t="shared" ca="1" si="101"/>
        <v>691.29804325003795</v>
      </c>
      <c r="O195">
        <f t="shared" ca="1" si="102"/>
        <v>29286.320156307091</v>
      </c>
      <c r="P195">
        <f t="shared" ca="1" si="103"/>
        <v>1530</v>
      </c>
      <c r="Q195">
        <f t="shared" ca="1" si="104"/>
        <v>26359.431382952287</v>
      </c>
      <c r="R195">
        <f t="shared" ca="1" si="105"/>
        <v>16996.57042715334</v>
      </c>
      <c r="S195">
        <f t="shared" ca="1" si="106"/>
        <v>380042.89058346039</v>
      </c>
      <c r="T195">
        <f t="shared" ca="1" si="107"/>
        <v>28580.729426202324</v>
      </c>
      <c r="U195">
        <f t="shared" ca="1" si="108"/>
        <v>351462.16115725809</v>
      </c>
      <c r="AF195" s="2">
        <f ca="1">IF(Table1[[#This Row],[Gender]]="Women",1,0)</f>
        <v>1</v>
      </c>
      <c r="AG195">
        <f ca="1">IF(Table1[[#This Row],[Gender]]="Men",1,0)</f>
        <v>0</v>
      </c>
      <c r="AI195" s="1"/>
      <c r="AK195" s="2">
        <f ca="1">IF(Table1[[#This Row],[Field of Work]]="IT",1,0)</f>
        <v>1</v>
      </c>
      <c r="AL195">
        <f ca="1">IF(Table1[[#This Row],[Field of Work]]="Agriculture",1,0)</f>
        <v>0</v>
      </c>
      <c r="AM195">
        <f ca="1">IF(Table1[[#This Row],[Field of Work]]="Construction",1,0)</f>
        <v>0</v>
      </c>
      <c r="AN195">
        <f ca="1">IF(Table1[[#This Row],[Field of Work]]="Healthcare",1,0)</f>
        <v>0</v>
      </c>
      <c r="AO195">
        <f ca="1">IF(Table1[[#This Row],[Field of Work]]="General Work",1,0)</f>
        <v>0</v>
      </c>
      <c r="AP195">
        <f ca="1">IF(Table1[[#This Row],[Field of Work]]="Teaching",1,0)</f>
        <v>0</v>
      </c>
      <c r="AV195" s="1"/>
      <c r="AX195" s="2">
        <f ca="1">Table1[[#This Row],[Car Value]]/Table1[[#This Row],[Cars]]</f>
        <v>29286.320156307091</v>
      </c>
      <c r="AY195" s="1"/>
      <c r="AZ195" s="2">
        <f ca="1">IF(Table1[[#This Row],[Value of debts ]]&gt;$BA$3,1,0)</f>
        <v>0</v>
      </c>
      <c r="BA195" s="1"/>
      <c r="BB195" s="1"/>
      <c r="BC195" s="15">
        <f ca="1">Table1[[#This Row],[Mortage Left]]/Table1[[#This Row],[Value of House]]</f>
        <v>2.0712429387884645E-3</v>
      </c>
      <c r="BD195">
        <f t="shared" ca="1" si="66"/>
        <v>1</v>
      </c>
      <c r="BF195" s="1"/>
      <c r="BH195">
        <f ca="1">IF(Table1[[#This Row],[Area]]="Patna",Table1[[#This Row],[Income]],0)</f>
        <v>0</v>
      </c>
      <c r="BI195">
        <f ca="1">IF(Table1[[#This Row],[Area]]="Bangalore",Table1[[#This Row],[Income]],0)</f>
        <v>0</v>
      </c>
      <c r="BJ195">
        <f ca="1">IF(Table1[[#This Row],[Area]]="Lucknow",Table1[[#This Row],[Income]],0)</f>
        <v>0</v>
      </c>
      <c r="BK195">
        <f ca="1">IF(Table1[[#This Row],[Area]]="Hyderabad",Table1[[#This Row],[Income]],0)</f>
        <v>0</v>
      </c>
      <c r="BL195">
        <f ca="1">IF(Table1[[#This Row],[Area]]="Udaipur",Table1[[#This Row],[Income]],0)</f>
        <v>0</v>
      </c>
      <c r="BM195">
        <f ca="1">IF(Table1[[#This Row],[Area]]="Pune",Table1[[#This Row],[Income]],0)</f>
        <v>66752</v>
      </c>
      <c r="BN195">
        <f ca="1">IF(Table1[[#This Row],[Area]]="Kolkata",Table1[[#This Row],[Income]],0)</f>
        <v>0</v>
      </c>
      <c r="BO195">
        <f ca="1">IF(Table1[[#This Row],[Area]]="Ranchi",Table1[[#This Row],[Income]],0)</f>
        <v>0</v>
      </c>
      <c r="BP195">
        <f ca="1">IF(Table1[[#This Row],[Area]]="Dhanbad",Table1[[#This Row],[Income]],0)</f>
        <v>0</v>
      </c>
      <c r="BQ195">
        <f ca="1">IF(Table1[[#This Row],[Area]]="Agra",Table1[[#This Row],[Income]],0)</f>
        <v>0</v>
      </c>
      <c r="BR195">
        <f ca="1">IF(Table1[[#This Row],[Area]]="Mumbai",Table1[[#This Row],[Income]],0)</f>
        <v>0</v>
      </c>
      <c r="BS195">
        <f ca="1">IF(Table1[[#This Row],[Area]]="Srinagar",Table1[[#This Row],[Income]],0)</f>
        <v>0</v>
      </c>
      <c r="BT195">
        <f ca="1">IF(Table1[[#This Row],[Area]]="Delhi",Table1[[#This Row],[Income]],0)</f>
        <v>0</v>
      </c>
      <c r="BU195">
        <f ca="1">IF(Table1[[#This Row],[Area]]="Jaipur",Table1[[#This Row],[Income]],0)</f>
        <v>0</v>
      </c>
      <c r="BW195">
        <f ca="1">IF(Table1[[#This Row],[Field of Work]]="IT",Table1[[#This Row],[Income]],0)</f>
        <v>66752</v>
      </c>
      <c r="BX195">
        <f ca="1">IF(Table1[[#This Row],[Field of Work]]="Healthcare",Table1[[#This Row],[Income]],0)</f>
        <v>0</v>
      </c>
      <c r="BY195">
        <f ca="1">IF(Table1[[#This Row],[Field of Work]]="Agriculture",Table1[[#This Row],[Income]],0)</f>
        <v>0</v>
      </c>
      <c r="BZ195">
        <f ca="1">IF(Table1[[#This Row],[Field of Work]]="Teaching",Table1[[#This Row],[Income]],0)</f>
        <v>0</v>
      </c>
      <c r="CA195">
        <f ca="1">IF(Table1[[#This Row],[Field of Work]]="General Work",Table1[[#This Row],[Income]],0)</f>
        <v>0</v>
      </c>
      <c r="CB195">
        <f ca="1">IF(Table1[[#This Row],[Field of Work]]="Construction",Table1[[#This Row],[Income]],0)</f>
        <v>0</v>
      </c>
      <c r="CD195" s="2">
        <f ca="1">IF(Table1[[#This Row],[Value of debts ]]&gt;Table1[[#This Row],[Income]],1,0)</f>
        <v>0</v>
      </c>
      <c r="CE195" s="1"/>
      <c r="CG195">
        <f ca="1">IF(Table1[[#This Row],[Net worth of person]]&gt;$CH$3,Table1[[#This Row],[Age]],0)</f>
        <v>29</v>
      </c>
    </row>
    <row r="196" spans="1:85" x14ac:dyDescent="0.3">
      <c r="A196">
        <f t="shared" ca="1" si="88"/>
        <v>1</v>
      </c>
      <c r="B196" t="str">
        <f t="shared" ca="1" si="89"/>
        <v>Women</v>
      </c>
      <c r="C196">
        <f t="shared" ca="1" si="90"/>
        <v>35</v>
      </c>
      <c r="D196">
        <f t="shared" ca="1" si="91"/>
        <v>1</v>
      </c>
      <c r="E196" t="str">
        <f t="shared" ca="1" si="92"/>
        <v>IT</v>
      </c>
      <c r="F196">
        <f t="shared" ca="1" si="93"/>
        <v>2</v>
      </c>
      <c r="G196" t="str">
        <f t="shared" ca="1" si="94"/>
        <v>12th</v>
      </c>
      <c r="H196">
        <f t="shared" ca="1" si="95"/>
        <v>1</v>
      </c>
      <c r="I196">
        <f t="shared" ca="1" si="96"/>
        <v>1</v>
      </c>
      <c r="J196">
        <f t="shared" ca="1" si="97"/>
        <v>82573</v>
      </c>
      <c r="K196">
        <f t="shared" ca="1" si="98"/>
        <v>10</v>
      </c>
      <c r="L196" t="str">
        <f t="shared" ca="1" si="99"/>
        <v>Kolkata</v>
      </c>
      <c r="M196">
        <f t="shared" ca="1" si="100"/>
        <v>330292</v>
      </c>
      <c r="N196">
        <f t="shared" ca="1" si="101"/>
        <v>62233.592040637886</v>
      </c>
      <c r="O196">
        <f t="shared" ca="1" si="102"/>
        <v>2755.6080760041132</v>
      </c>
      <c r="P196">
        <f t="shared" ca="1" si="103"/>
        <v>802</v>
      </c>
      <c r="Q196">
        <f t="shared" ca="1" si="104"/>
        <v>154884.9757859961</v>
      </c>
      <c r="R196">
        <f t="shared" ca="1" si="105"/>
        <v>41513.980186547204</v>
      </c>
      <c r="S196">
        <f t="shared" ca="1" si="106"/>
        <v>374561.58826255135</v>
      </c>
      <c r="T196">
        <f t="shared" ca="1" si="107"/>
        <v>217920.56782663398</v>
      </c>
      <c r="U196">
        <f t="shared" ca="1" si="108"/>
        <v>156641.02043591737</v>
      </c>
      <c r="AF196" s="2">
        <f ca="1">IF(Table1[[#This Row],[Gender]]="Women",1,0)</f>
        <v>1</v>
      </c>
      <c r="AG196">
        <f ca="1">IF(Table1[[#This Row],[Gender]]="Men",1,0)</f>
        <v>0</v>
      </c>
      <c r="AI196" s="1"/>
      <c r="AK196" s="2">
        <f ca="1">IF(Table1[[#This Row],[Field of Work]]="IT",1,0)</f>
        <v>1</v>
      </c>
      <c r="AL196">
        <f ca="1">IF(Table1[[#This Row],[Field of Work]]="Agriculture",1,0)</f>
        <v>0</v>
      </c>
      <c r="AM196">
        <f ca="1">IF(Table1[[#This Row],[Field of Work]]="Construction",1,0)</f>
        <v>0</v>
      </c>
      <c r="AN196">
        <f ca="1">IF(Table1[[#This Row],[Field of Work]]="Healthcare",1,0)</f>
        <v>0</v>
      </c>
      <c r="AO196">
        <f ca="1">IF(Table1[[#This Row],[Field of Work]]="General Work",1,0)</f>
        <v>0</v>
      </c>
      <c r="AP196">
        <f ca="1">IF(Table1[[#This Row],[Field of Work]]="Teaching",1,0)</f>
        <v>0</v>
      </c>
      <c r="AV196" s="1"/>
      <c r="AX196" s="2">
        <f ca="1">Table1[[#This Row],[Car Value]]/Table1[[#This Row],[Cars]]</f>
        <v>2755.6080760041132</v>
      </c>
      <c r="AY196" s="1"/>
      <c r="AZ196" s="2">
        <f ca="1">IF(Table1[[#This Row],[Value of debts ]]&gt;$BA$3,1,0)</f>
        <v>1</v>
      </c>
      <c r="BA196" s="1"/>
      <c r="BB196" s="1"/>
      <c r="BC196" s="15">
        <f ca="1">Table1[[#This Row],[Mortage Left]]/Table1[[#This Row],[Value of House]]</f>
        <v>0.18841991946713177</v>
      </c>
      <c r="BD196">
        <f t="shared" ca="1" si="66"/>
        <v>1</v>
      </c>
      <c r="BF196" s="1"/>
      <c r="BH196">
        <f ca="1">IF(Table1[[#This Row],[Area]]="Patna",Table1[[#This Row],[Income]],0)</f>
        <v>0</v>
      </c>
      <c r="BI196">
        <f ca="1">IF(Table1[[#This Row],[Area]]="Bangalore",Table1[[#This Row],[Income]],0)</f>
        <v>0</v>
      </c>
      <c r="BJ196">
        <f ca="1">IF(Table1[[#This Row],[Area]]="Lucknow",Table1[[#This Row],[Income]],0)</f>
        <v>0</v>
      </c>
      <c r="BK196">
        <f ca="1">IF(Table1[[#This Row],[Area]]="Hyderabad",Table1[[#This Row],[Income]],0)</f>
        <v>0</v>
      </c>
      <c r="BL196">
        <f ca="1">IF(Table1[[#This Row],[Area]]="Udaipur",Table1[[#This Row],[Income]],0)</f>
        <v>0</v>
      </c>
      <c r="BM196">
        <f ca="1">IF(Table1[[#This Row],[Area]]="Pune",Table1[[#This Row],[Income]],0)</f>
        <v>0</v>
      </c>
      <c r="BN196">
        <f ca="1">IF(Table1[[#This Row],[Area]]="Kolkata",Table1[[#This Row],[Income]],0)</f>
        <v>82573</v>
      </c>
      <c r="BO196">
        <f ca="1">IF(Table1[[#This Row],[Area]]="Ranchi",Table1[[#This Row],[Income]],0)</f>
        <v>0</v>
      </c>
      <c r="BP196">
        <f ca="1">IF(Table1[[#This Row],[Area]]="Dhanbad",Table1[[#This Row],[Income]],0)</f>
        <v>0</v>
      </c>
      <c r="BQ196">
        <f ca="1">IF(Table1[[#This Row],[Area]]="Agra",Table1[[#This Row],[Income]],0)</f>
        <v>0</v>
      </c>
      <c r="BR196">
        <f ca="1">IF(Table1[[#This Row],[Area]]="Mumbai",Table1[[#This Row],[Income]],0)</f>
        <v>0</v>
      </c>
      <c r="BS196">
        <f ca="1">IF(Table1[[#This Row],[Area]]="Srinagar",Table1[[#This Row],[Income]],0)</f>
        <v>0</v>
      </c>
      <c r="BT196">
        <f ca="1">IF(Table1[[#This Row],[Area]]="Delhi",Table1[[#This Row],[Income]],0)</f>
        <v>0</v>
      </c>
      <c r="BU196">
        <f ca="1">IF(Table1[[#This Row],[Area]]="Jaipur",Table1[[#This Row],[Income]],0)</f>
        <v>0</v>
      </c>
      <c r="BW196">
        <f ca="1">IF(Table1[[#This Row],[Field of Work]]="IT",Table1[[#This Row],[Income]],0)</f>
        <v>82573</v>
      </c>
      <c r="BX196">
        <f ca="1">IF(Table1[[#This Row],[Field of Work]]="Healthcare",Table1[[#This Row],[Income]],0)</f>
        <v>0</v>
      </c>
      <c r="BY196">
        <f ca="1">IF(Table1[[#This Row],[Field of Work]]="Agriculture",Table1[[#This Row],[Income]],0)</f>
        <v>0</v>
      </c>
      <c r="BZ196">
        <f ca="1">IF(Table1[[#This Row],[Field of Work]]="Teaching",Table1[[#This Row],[Income]],0)</f>
        <v>0</v>
      </c>
      <c r="CA196">
        <f ca="1">IF(Table1[[#This Row],[Field of Work]]="General Work",Table1[[#This Row],[Income]],0)</f>
        <v>0</v>
      </c>
      <c r="CB196">
        <f ca="1">IF(Table1[[#This Row],[Field of Work]]="Construction",Table1[[#This Row],[Income]],0)</f>
        <v>0</v>
      </c>
      <c r="CD196" s="2">
        <f ca="1">IF(Table1[[#This Row],[Value of debts ]]&gt;Table1[[#This Row],[Income]],1,0)</f>
        <v>1</v>
      </c>
      <c r="CE196" s="1"/>
      <c r="CG196">
        <f ca="1">IF(Table1[[#This Row],[Net worth of person]]&gt;$CH$3,Table1[[#This Row],[Age]],0)</f>
        <v>35</v>
      </c>
    </row>
    <row r="197" spans="1:85" x14ac:dyDescent="0.3">
      <c r="A197">
        <f t="shared" ca="1" si="88"/>
        <v>2</v>
      </c>
      <c r="B197" t="str">
        <f t="shared" ca="1" si="89"/>
        <v>Men</v>
      </c>
      <c r="C197">
        <f t="shared" ca="1" si="90"/>
        <v>36</v>
      </c>
      <c r="D197">
        <f t="shared" ca="1" si="91"/>
        <v>2</v>
      </c>
      <c r="E197" t="str">
        <f t="shared" ca="1" si="92"/>
        <v>Construction</v>
      </c>
      <c r="F197">
        <f t="shared" ca="1" si="93"/>
        <v>3</v>
      </c>
      <c r="G197" t="str">
        <f t="shared" ca="1" si="94"/>
        <v>Bachelors</v>
      </c>
      <c r="H197">
        <f t="shared" ca="1" si="95"/>
        <v>1</v>
      </c>
      <c r="I197">
        <f t="shared" ca="1" si="96"/>
        <v>2</v>
      </c>
      <c r="J197">
        <f t="shared" ca="1" si="97"/>
        <v>53830</v>
      </c>
      <c r="K197">
        <f t="shared" ca="1" si="98"/>
        <v>9</v>
      </c>
      <c r="L197" t="str">
        <f t="shared" ca="1" si="99"/>
        <v>Pune</v>
      </c>
      <c r="M197">
        <f t="shared" ca="1" si="100"/>
        <v>322980</v>
      </c>
      <c r="N197">
        <f t="shared" ca="1" si="101"/>
        <v>21050.155790784025</v>
      </c>
      <c r="O197">
        <f t="shared" ca="1" si="102"/>
        <v>40679.05535870036</v>
      </c>
      <c r="P197">
        <f t="shared" ca="1" si="103"/>
        <v>17529</v>
      </c>
      <c r="Q197">
        <f t="shared" ca="1" si="104"/>
        <v>39374.832073655823</v>
      </c>
      <c r="R197">
        <f t="shared" ca="1" si="105"/>
        <v>49564.600389357845</v>
      </c>
      <c r="S197">
        <f t="shared" ca="1" si="106"/>
        <v>413223.65574805817</v>
      </c>
      <c r="T197">
        <f t="shared" ca="1" si="107"/>
        <v>77953.987864439841</v>
      </c>
      <c r="U197">
        <f t="shared" ca="1" si="108"/>
        <v>335269.66788361833</v>
      </c>
      <c r="AF197" s="2">
        <f ca="1">IF(Table1[[#This Row],[Gender]]="Women",1,0)</f>
        <v>0</v>
      </c>
      <c r="AG197">
        <f ca="1">IF(Table1[[#This Row],[Gender]]="Men",1,0)</f>
        <v>1</v>
      </c>
      <c r="AI197" s="1"/>
      <c r="AK197" s="2">
        <f ca="1">IF(Table1[[#This Row],[Field of Work]]="IT",1,0)</f>
        <v>0</v>
      </c>
      <c r="AL197">
        <f ca="1">IF(Table1[[#This Row],[Field of Work]]="Agriculture",1,0)</f>
        <v>0</v>
      </c>
      <c r="AM197">
        <f ca="1">IF(Table1[[#This Row],[Field of Work]]="Construction",1,0)</f>
        <v>1</v>
      </c>
      <c r="AN197">
        <f ca="1">IF(Table1[[#This Row],[Field of Work]]="Healthcare",1,0)</f>
        <v>0</v>
      </c>
      <c r="AO197">
        <f ca="1">IF(Table1[[#This Row],[Field of Work]]="General Work",1,0)</f>
        <v>0</v>
      </c>
      <c r="AP197">
        <f ca="1">IF(Table1[[#This Row],[Field of Work]]="Teaching",1,0)</f>
        <v>0</v>
      </c>
      <c r="AV197" s="1"/>
      <c r="AX197" s="2">
        <f ca="1">Table1[[#This Row],[Car Value]]/Table1[[#This Row],[Cars]]</f>
        <v>20339.52767935018</v>
      </c>
      <c r="AY197" s="1"/>
      <c r="AZ197" s="2">
        <f ca="1">IF(Table1[[#This Row],[Value of debts ]]&gt;$BA$3,1,0)</f>
        <v>1</v>
      </c>
      <c r="BA197" s="1"/>
      <c r="BB197" s="1"/>
      <c r="BC197" s="15">
        <f ca="1">Table1[[#This Row],[Mortage Left]]/Table1[[#This Row],[Value of House]]</f>
        <v>6.5174796553297498E-2</v>
      </c>
      <c r="BD197">
        <f t="shared" ref="BD197:BD260" ca="1" si="109">IF(BC197&lt;$BE$3,1,0)</f>
        <v>1</v>
      </c>
      <c r="BF197" s="1"/>
      <c r="BH197">
        <f ca="1">IF(Table1[[#This Row],[Area]]="Patna",Table1[[#This Row],[Income]],0)</f>
        <v>0</v>
      </c>
      <c r="BI197">
        <f ca="1">IF(Table1[[#This Row],[Area]]="Bangalore",Table1[[#This Row],[Income]],0)</f>
        <v>0</v>
      </c>
      <c r="BJ197">
        <f ca="1">IF(Table1[[#This Row],[Area]]="Lucknow",Table1[[#This Row],[Income]],0)</f>
        <v>0</v>
      </c>
      <c r="BK197">
        <f ca="1">IF(Table1[[#This Row],[Area]]="Hyderabad",Table1[[#This Row],[Income]],0)</f>
        <v>0</v>
      </c>
      <c r="BL197">
        <f ca="1">IF(Table1[[#This Row],[Area]]="Udaipur",Table1[[#This Row],[Income]],0)</f>
        <v>0</v>
      </c>
      <c r="BM197">
        <f ca="1">IF(Table1[[#This Row],[Area]]="Pune",Table1[[#This Row],[Income]],0)</f>
        <v>53830</v>
      </c>
      <c r="BN197">
        <f ca="1">IF(Table1[[#This Row],[Area]]="Kolkata",Table1[[#This Row],[Income]],0)</f>
        <v>0</v>
      </c>
      <c r="BO197">
        <f ca="1">IF(Table1[[#This Row],[Area]]="Ranchi",Table1[[#This Row],[Income]],0)</f>
        <v>0</v>
      </c>
      <c r="BP197">
        <f ca="1">IF(Table1[[#This Row],[Area]]="Dhanbad",Table1[[#This Row],[Income]],0)</f>
        <v>0</v>
      </c>
      <c r="BQ197">
        <f ca="1">IF(Table1[[#This Row],[Area]]="Agra",Table1[[#This Row],[Income]],0)</f>
        <v>0</v>
      </c>
      <c r="BR197">
        <f ca="1">IF(Table1[[#This Row],[Area]]="Mumbai",Table1[[#This Row],[Income]],0)</f>
        <v>0</v>
      </c>
      <c r="BS197">
        <f ca="1">IF(Table1[[#This Row],[Area]]="Srinagar",Table1[[#This Row],[Income]],0)</f>
        <v>0</v>
      </c>
      <c r="BT197">
        <f ca="1">IF(Table1[[#This Row],[Area]]="Delhi",Table1[[#This Row],[Income]],0)</f>
        <v>0</v>
      </c>
      <c r="BU197">
        <f ca="1">IF(Table1[[#This Row],[Area]]="Jaipur",Table1[[#This Row],[Income]],0)</f>
        <v>0</v>
      </c>
      <c r="BW197">
        <f ca="1">IF(Table1[[#This Row],[Field of Work]]="IT",Table1[[#This Row],[Income]],0)</f>
        <v>0</v>
      </c>
      <c r="BX197">
        <f ca="1">IF(Table1[[#This Row],[Field of Work]]="Healthcare",Table1[[#This Row],[Income]],0)</f>
        <v>0</v>
      </c>
      <c r="BY197">
        <f ca="1">IF(Table1[[#This Row],[Field of Work]]="Agriculture",Table1[[#This Row],[Income]],0)</f>
        <v>0</v>
      </c>
      <c r="BZ197">
        <f ca="1">IF(Table1[[#This Row],[Field of Work]]="Teaching",Table1[[#This Row],[Income]],0)</f>
        <v>0</v>
      </c>
      <c r="CA197">
        <f ca="1">IF(Table1[[#This Row],[Field of Work]]="General Work",Table1[[#This Row],[Income]],0)</f>
        <v>0</v>
      </c>
      <c r="CB197">
        <f ca="1">IF(Table1[[#This Row],[Field of Work]]="Construction",Table1[[#This Row],[Income]],0)</f>
        <v>53830</v>
      </c>
      <c r="CD197" s="2">
        <f ca="1">IF(Table1[[#This Row],[Value of debts ]]&gt;Table1[[#This Row],[Income]],1,0)</f>
        <v>1</v>
      </c>
      <c r="CE197" s="1"/>
      <c r="CG197">
        <f ca="1">IF(Table1[[#This Row],[Net worth of person]]&gt;$CH$3,Table1[[#This Row],[Age]],0)</f>
        <v>36</v>
      </c>
    </row>
    <row r="198" spans="1:85" x14ac:dyDescent="0.3">
      <c r="A198">
        <f t="shared" ca="1" si="88"/>
        <v>1</v>
      </c>
      <c r="B198" t="str">
        <f t="shared" ca="1" si="89"/>
        <v>Women</v>
      </c>
      <c r="C198">
        <f t="shared" ca="1" si="90"/>
        <v>37</v>
      </c>
      <c r="D198">
        <f t="shared" ca="1" si="91"/>
        <v>1</v>
      </c>
      <c r="E198" t="str">
        <f t="shared" ca="1" si="92"/>
        <v>IT</v>
      </c>
      <c r="F198">
        <f t="shared" ca="1" si="93"/>
        <v>2</v>
      </c>
      <c r="G198" t="str">
        <f t="shared" ca="1" si="94"/>
        <v>12th</v>
      </c>
      <c r="H198">
        <f t="shared" ca="1" si="95"/>
        <v>4</v>
      </c>
      <c r="I198">
        <f t="shared" ca="1" si="96"/>
        <v>3</v>
      </c>
      <c r="J198">
        <f t="shared" ca="1" si="97"/>
        <v>71360</v>
      </c>
      <c r="K198">
        <f t="shared" ca="1" si="98"/>
        <v>7</v>
      </c>
      <c r="L198" t="str">
        <f t="shared" ca="1" si="99"/>
        <v>Delhi</v>
      </c>
      <c r="M198">
        <f t="shared" ca="1" si="100"/>
        <v>428160</v>
      </c>
      <c r="N198">
        <f t="shared" ca="1" si="101"/>
        <v>240539.381573463</v>
      </c>
      <c r="O198">
        <f t="shared" ca="1" si="102"/>
        <v>34697.958609806388</v>
      </c>
      <c r="P198">
        <f t="shared" ca="1" si="103"/>
        <v>2050</v>
      </c>
      <c r="Q198">
        <f t="shared" ca="1" si="104"/>
        <v>64354.505871429938</v>
      </c>
      <c r="R198">
        <f t="shared" ca="1" si="105"/>
        <v>3405.5340988639318</v>
      </c>
      <c r="S198">
        <f t="shared" ca="1" si="106"/>
        <v>466263.49270867032</v>
      </c>
      <c r="T198">
        <f t="shared" ca="1" si="107"/>
        <v>306943.88744489296</v>
      </c>
      <c r="U198">
        <f t="shared" ca="1" si="108"/>
        <v>159319.60526377737</v>
      </c>
      <c r="AF198" s="2">
        <f ca="1">IF(Table1[[#This Row],[Gender]]="Women",1,0)</f>
        <v>1</v>
      </c>
      <c r="AG198">
        <f ca="1">IF(Table1[[#This Row],[Gender]]="Men",1,0)</f>
        <v>0</v>
      </c>
      <c r="AI198" s="1"/>
      <c r="AK198" s="2">
        <f ca="1">IF(Table1[[#This Row],[Field of Work]]="IT",1,0)</f>
        <v>1</v>
      </c>
      <c r="AL198">
        <f ca="1">IF(Table1[[#This Row],[Field of Work]]="Agriculture",1,0)</f>
        <v>0</v>
      </c>
      <c r="AM198">
        <f ca="1">IF(Table1[[#This Row],[Field of Work]]="Construction",1,0)</f>
        <v>0</v>
      </c>
      <c r="AN198">
        <f ca="1">IF(Table1[[#This Row],[Field of Work]]="Healthcare",1,0)</f>
        <v>0</v>
      </c>
      <c r="AO198">
        <f ca="1">IF(Table1[[#This Row],[Field of Work]]="General Work",1,0)</f>
        <v>0</v>
      </c>
      <c r="AP198">
        <f ca="1">IF(Table1[[#This Row],[Field of Work]]="Teaching",1,0)</f>
        <v>0</v>
      </c>
      <c r="AV198" s="1"/>
      <c r="AX198" s="2">
        <f ca="1">Table1[[#This Row],[Car Value]]/Table1[[#This Row],[Cars]]</f>
        <v>11565.986203268796</v>
      </c>
      <c r="AY198" s="1"/>
      <c r="AZ198" s="2">
        <f ca="1">IF(Table1[[#This Row],[Value of debts ]]&gt;$BA$3,1,0)</f>
        <v>1</v>
      </c>
      <c r="BA198" s="1"/>
      <c r="BB198" s="1"/>
      <c r="BC198" s="15">
        <f ca="1">Table1[[#This Row],[Mortage Left]]/Table1[[#This Row],[Value of House]]</f>
        <v>0.56179788297240052</v>
      </c>
      <c r="BD198">
        <f t="shared" ca="1" si="109"/>
        <v>0</v>
      </c>
      <c r="BF198" s="1"/>
      <c r="BH198">
        <f ca="1">IF(Table1[[#This Row],[Area]]="Patna",Table1[[#This Row],[Income]],0)</f>
        <v>0</v>
      </c>
      <c r="BI198">
        <f ca="1">IF(Table1[[#This Row],[Area]]="Bangalore",Table1[[#This Row],[Income]],0)</f>
        <v>0</v>
      </c>
      <c r="BJ198">
        <f ca="1">IF(Table1[[#This Row],[Area]]="Lucknow",Table1[[#This Row],[Income]],0)</f>
        <v>0</v>
      </c>
      <c r="BK198">
        <f ca="1">IF(Table1[[#This Row],[Area]]="Hyderabad",Table1[[#This Row],[Income]],0)</f>
        <v>0</v>
      </c>
      <c r="BL198">
        <f ca="1">IF(Table1[[#This Row],[Area]]="Udaipur",Table1[[#This Row],[Income]],0)</f>
        <v>0</v>
      </c>
      <c r="BM198">
        <f ca="1">IF(Table1[[#This Row],[Area]]="Pune",Table1[[#This Row],[Income]],0)</f>
        <v>0</v>
      </c>
      <c r="BN198">
        <f ca="1">IF(Table1[[#This Row],[Area]]="Kolkata",Table1[[#This Row],[Income]],0)</f>
        <v>0</v>
      </c>
      <c r="BO198">
        <f ca="1">IF(Table1[[#This Row],[Area]]="Ranchi",Table1[[#This Row],[Income]],0)</f>
        <v>0</v>
      </c>
      <c r="BP198">
        <f ca="1">IF(Table1[[#This Row],[Area]]="Dhanbad",Table1[[#This Row],[Income]],0)</f>
        <v>0</v>
      </c>
      <c r="BQ198">
        <f ca="1">IF(Table1[[#This Row],[Area]]="Agra",Table1[[#This Row],[Income]],0)</f>
        <v>0</v>
      </c>
      <c r="BR198">
        <f ca="1">IF(Table1[[#This Row],[Area]]="Mumbai",Table1[[#This Row],[Income]],0)</f>
        <v>0</v>
      </c>
      <c r="BS198">
        <f ca="1">IF(Table1[[#This Row],[Area]]="Srinagar",Table1[[#This Row],[Income]],0)</f>
        <v>0</v>
      </c>
      <c r="BT198">
        <f ca="1">IF(Table1[[#This Row],[Area]]="Delhi",Table1[[#This Row],[Income]],0)</f>
        <v>71360</v>
      </c>
      <c r="BU198">
        <f ca="1">IF(Table1[[#This Row],[Area]]="Jaipur",Table1[[#This Row],[Income]],0)</f>
        <v>0</v>
      </c>
      <c r="BW198">
        <f ca="1">IF(Table1[[#This Row],[Field of Work]]="IT",Table1[[#This Row],[Income]],0)</f>
        <v>71360</v>
      </c>
      <c r="BX198">
        <f ca="1">IF(Table1[[#This Row],[Field of Work]]="Healthcare",Table1[[#This Row],[Income]],0)</f>
        <v>0</v>
      </c>
      <c r="BY198">
        <f ca="1">IF(Table1[[#This Row],[Field of Work]]="Agriculture",Table1[[#This Row],[Income]],0)</f>
        <v>0</v>
      </c>
      <c r="BZ198">
        <f ca="1">IF(Table1[[#This Row],[Field of Work]]="Teaching",Table1[[#This Row],[Income]],0)</f>
        <v>0</v>
      </c>
      <c r="CA198">
        <f ca="1">IF(Table1[[#This Row],[Field of Work]]="General Work",Table1[[#This Row],[Income]],0)</f>
        <v>0</v>
      </c>
      <c r="CB198">
        <f ca="1">IF(Table1[[#This Row],[Field of Work]]="Construction",Table1[[#This Row],[Income]],0)</f>
        <v>0</v>
      </c>
      <c r="CD198" s="2">
        <f ca="1">IF(Table1[[#This Row],[Value of debts ]]&gt;Table1[[#This Row],[Income]],1,0)</f>
        <v>1</v>
      </c>
      <c r="CE198" s="1"/>
      <c r="CG198">
        <f ca="1">IF(Table1[[#This Row],[Net worth of person]]&gt;$CH$3,Table1[[#This Row],[Age]],0)</f>
        <v>37</v>
      </c>
    </row>
    <row r="199" spans="1:85" x14ac:dyDescent="0.3">
      <c r="A199">
        <f t="shared" ca="1" si="88"/>
        <v>2</v>
      </c>
      <c r="B199" t="str">
        <f t="shared" ca="1" si="89"/>
        <v>Men</v>
      </c>
      <c r="C199">
        <f t="shared" ca="1" si="90"/>
        <v>32</v>
      </c>
      <c r="D199">
        <f t="shared" ca="1" si="91"/>
        <v>4</v>
      </c>
      <c r="E199" t="str">
        <f t="shared" ca="1" si="92"/>
        <v>Teaching</v>
      </c>
      <c r="F199">
        <f t="shared" ca="1" si="93"/>
        <v>5</v>
      </c>
      <c r="G199" t="str">
        <f t="shared" ca="1" si="94"/>
        <v>Others</v>
      </c>
      <c r="H199">
        <f t="shared" ca="1" si="95"/>
        <v>4</v>
      </c>
      <c r="I199">
        <f t="shared" ca="1" si="96"/>
        <v>1</v>
      </c>
      <c r="J199">
        <f t="shared" ca="1" si="97"/>
        <v>78353</v>
      </c>
      <c r="K199">
        <f t="shared" ca="1" si="98"/>
        <v>14</v>
      </c>
      <c r="L199" t="str">
        <f t="shared" ca="1" si="99"/>
        <v>Jaipur</v>
      </c>
      <c r="M199">
        <f t="shared" ca="1" si="100"/>
        <v>235059</v>
      </c>
      <c r="N199">
        <f t="shared" ca="1" si="101"/>
        <v>46118.374645788223</v>
      </c>
      <c r="O199">
        <f t="shared" ca="1" si="102"/>
        <v>20756.815126179376</v>
      </c>
      <c r="P199">
        <f t="shared" ca="1" si="103"/>
        <v>3208</v>
      </c>
      <c r="Q199">
        <f t="shared" ca="1" si="104"/>
        <v>51289.831096446513</v>
      </c>
      <c r="R199">
        <f t="shared" ca="1" si="105"/>
        <v>108316.17639771642</v>
      </c>
      <c r="S199">
        <f t="shared" ca="1" si="106"/>
        <v>364131.99152389576</v>
      </c>
      <c r="T199">
        <f t="shared" ca="1" si="107"/>
        <v>100616.20574223474</v>
      </c>
      <c r="U199">
        <f t="shared" ca="1" si="108"/>
        <v>263515.78578166105</v>
      </c>
      <c r="AF199" s="2">
        <f ca="1">IF(Table1[[#This Row],[Gender]]="Women",1,0)</f>
        <v>0</v>
      </c>
      <c r="AG199">
        <f ca="1">IF(Table1[[#This Row],[Gender]]="Men",1,0)</f>
        <v>1</v>
      </c>
      <c r="AI199" s="1"/>
      <c r="AK199" s="2">
        <f ca="1">IF(Table1[[#This Row],[Field of Work]]="IT",1,0)</f>
        <v>0</v>
      </c>
      <c r="AL199">
        <f ca="1">IF(Table1[[#This Row],[Field of Work]]="Agriculture",1,0)</f>
        <v>0</v>
      </c>
      <c r="AM199">
        <f ca="1">IF(Table1[[#This Row],[Field of Work]]="Construction",1,0)</f>
        <v>0</v>
      </c>
      <c r="AN199">
        <f ca="1">IF(Table1[[#This Row],[Field of Work]]="Healthcare",1,0)</f>
        <v>0</v>
      </c>
      <c r="AO199">
        <f ca="1">IF(Table1[[#This Row],[Field of Work]]="General Work",1,0)</f>
        <v>0</v>
      </c>
      <c r="AP199">
        <f ca="1">IF(Table1[[#This Row],[Field of Work]]="Teaching",1,0)</f>
        <v>1</v>
      </c>
      <c r="AV199" s="1"/>
      <c r="AX199" s="2">
        <f ca="1">Table1[[#This Row],[Car Value]]/Table1[[#This Row],[Cars]]</f>
        <v>20756.815126179376</v>
      </c>
      <c r="AY199" s="1"/>
      <c r="AZ199" s="2">
        <f ca="1">IF(Table1[[#This Row],[Value of debts ]]&gt;$BA$3,1,0)</f>
        <v>1</v>
      </c>
      <c r="BA199" s="1"/>
      <c r="BB199" s="1"/>
      <c r="BC199" s="15">
        <f ca="1">Table1[[#This Row],[Mortage Left]]/Table1[[#This Row],[Value of House]]</f>
        <v>0.19619914423948126</v>
      </c>
      <c r="BD199">
        <f t="shared" ca="1" si="109"/>
        <v>1</v>
      </c>
      <c r="BF199" s="1"/>
      <c r="BH199">
        <f ca="1">IF(Table1[[#This Row],[Area]]="Patna",Table1[[#This Row],[Income]],0)</f>
        <v>0</v>
      </c>
      <c r="BI199">
        <f ca="1">IF(Table1[[#This Row],[Area]]="Bangalore",Table1[[#This Row],[Income]],0)</f>
        <v>0</v>
      </c>
      <c r="BJ199">
        <f ca="1">IF(Table1[[#This Row],[Area]]="Lucknow",Table1[[#This Row],[Income]],0)</f>
        <v>0</v>
      </c>
      <c r="BK199">
        <f ca="1">IF(Table1[[#This Row],[Area]]="Hyderabad",Table1[[#This Row],[Income]],0)</f>
        <v>0</v>
      </c>
      <c r="BL199">
        <f ca="1">IF(Table1[[#This Row],[Area]]="Udaipur",Table1[[#This Row],[Income]],0)</f>
        <v>0</v>
      </c>
      <c r="BM199">
        <f ca="1">IF(Table1[[#This Row],[Area]]="Pune",Table1[[#This Row],[Income]],0)</f>
        <v>0</v>
      </c>
      <c r="BN199">
        <f ca="1">IF(Table1[[#This Row],[Area]]="Kolkata",Table1[[#This Row],[Income]],0)</f>
        <v>0</v>
      </c>
      <c r="BO199">
        <f ca="1">IF(Table1[[#This Row],[Area]]="Ranchi",Table1[[#This Row],[Income]],0)</f>
        <v>0</v>
      </c>
      <c r="BP199">
        <f ca="1">IF(Table1[[#This Row],[Area]]="Dhanbad",Table1[[#This Row],[Income]],0)</f>
        <v>0</v>
      </c>
      <c r="BQ199">
        <f ca="1">IF(Table1[[#This Row],[Area]]="Agra",Table1[[#This Row],[Income]],0)</f>
        <v>0</v>
      </c>
      <c r="BR199">
        <f ca="1">IF(Table1[[#This Row],[Area]]="Mumbai",Table1[[#This Row],[Income]],0)</f>
        <v>0</v>
      </c>
      <c r="BS199">
        <f ca="1">IF(Table1[[#This Row],[Area]]="Srinagar",Table1[[#This Row],[Income]],0)</f>
        <v>0</v>
      </c>
      <c r="BT199">
        <f ca="1">IF(Table1[[#This Row],[Area]]="Delhi",Table1[[#This Row],[Income]],0)</f>
        <v>0</v>
      </c>
      <c r="BU199">
        <f ca="1">IF(Table1[[#This Row],[Area]]="Jaipur",Table1[[#This Row],[Income]],0)</f>
        <v>78353</v>
      </c>
      <c r="BW199">
        <f ca="1">IF(Table1[[#This Row],[Field of Work]]="IT",Table1[[#This Row],[Income]],0)</f>
        <v>0</v>
      </c>
      <c r="BX199">
        <f ca="1">IF(Table1[[#This Row],[Field of Work]]="Healthcare",Table1[[#This Row],[Income]],0)</f>
        <v>0</v>
      </c>
      <c r="BY199">
        <f ca="1">IF(Table1[[#This Row],[Field of Work]]="Agriculture",Table1[[#This Row],[Income]],0)</f>
        <v>0</v>
      </c>
      <c r="BZ199">
        <f ca="1">IF(Table1[[#This Row],[Field of Work]]="Teaching",Table1[[#This Row],[Income]],0)</f>
        <v>78353</v>
      </c>
      <c r="CA199">
        <f ca="1">IF(Table1[[#This Row],[Field of Work]]="General Work",Table1[[#This Row],[Income]],0)</f>
        <v>0</v>
      </c>
      <c r="CB199">
        <f ca="1">IF(Table1[[#This Row],[Field of Work]]="Construction",Table1[[#This Row],[Income]],0)</f>
        <v>0</v>
      </c>
      <c r="CD199" s="2">
        <f ca="1">IF(Table1[[#This Row],[Value of debts ]]&gt;Table1[[#This Row],[Income]],1,0)</f>
        <v>1</v>
      </c>
      <c r="CE199" s="1"/>
      <c r="CG199">
        <f ca="1">IF(Table1[[#This Row],[Net worth of person]]&gt;$CH$3,Table1[[#This Row],[Age]],0)</f>
        <v>32</v>
      </c>
    </row>
    <row r="200" spans="1:85" x14ac:dyDescent="0.3">
      <c r="A200">
        <f t="shared" ca="1" si="88"/>
        <v>1</v>
      </c>
      <c r="B200" t="str">
        <f t="shared" ca="1" si="89"/>
        <v>Women</v>
      </c>
      <c r="C200">
        <f t="shared" ca="1" si="90"/>
        <v>40</v>
      </c>
      <c r="D200">
        <f t="shared" ca="1" si="91"/>
        <v>3</v>
      </c>
      <c r="E200" t="str">
        <f t="shared" ca="1" si="92"/>
        <v>Healthcare</v>
      </c>
      <c r="F200">
        <f t="shared" ca="1" si="93"/>
        <v>4</v>
      </c>
      <c r="G200" t="str">
        <f t="shared" ca="1" si="94"/>
        <v>Masters</v>
      </c>
      <c r="H200">
        <f t="shared" ca="1" si="95"/>
        <v>4</v>
      </c>
      <c r="I200">
        <f t="shared" ca="1" si="96"/>
        <v>3</v>
      </c>
      <c r="J200">
        <f t="shared" ca="1" si="97"/>
        <v>70523</v>
      </c>
      <c r="K200">
        <f t="shared" ca="1" si="98"/>
        <v>1</v>
      </c>
      <c r="L200" t="str">
        <f t="shared" ca="1" si="99"/>
        <v>Patna</v>
      </c>
      <c r="M200">
        <f t="shared" ca="1" si="100"/>
        <v>211569</v>
      </c>
      <c r="N200">
        <f t="shared" ca="1" si="101"/>
        <v>147032.85699077504</v>
      </c>
      <c r="O200">
        <f t="shared" ca="1" si="102"/>
        <v>176967.72310565179</v>
      </c>
      <c r="P200">
        <f t="shared" ca="1" si="103"/>
        <v>166221</v>
      </c>
      <c r="Q200">
        <f t="shared" ca="1" si="104"/>
        <v>98006.752114274917</v>
      </c>
      <c r="R200">
        <f t="shared" ca="1" si="105"/>
        <v>33365.749941182912</v>
      </c>
      <c r="S200">
        <f t="shared" ca="1" si="106"/>
        <v>421902.4730468347</v>
      </c>
      <c r="T200">
        <f t="shared" ca="1" si="107"/>
        <v>411260.60910504998</v>
      </c>
      <c r="U200">
        <f t="shared" ca="1" si="108"/>
        <v>10641.863941784715</v>
      </c>
      <c r="AF200" s="2">
        <f ca="1">IF(Table1[[#This Row],[Gender]]="Women",1,0)</f>
        <v>1</v>
      </c>
      <c r="AG200">
        <f ca="1">IF(Table1[[#This Row],[Gender]]="Men",1,0)</f>
        <v>0</v>
      </c>
      <c r="AI200" s="1"/>
      <c r="AK200" s="2">
        <f ca="1">IF(Table1[[#This Row],[Field of Work]]="IT",1,0)</f>
        <v>0</v>
      </c>
      <c r="AL200">
        <f ca="1">IF(Table1[[#This Row],[Field of Work]]="Agriculture",1,0)</f>
        <v>0</v>
      </c>
      <c r="AM200">
        <f ca="1">IF(Table1[[#This Row],[Field of Work]]="Construction",1,0)</f>
        <v>0</v>
      </c>
      <c r="AN200">
        <f ca="1">IF(Table1[[#This Row],[Field of Work]]="Healthcare",1,0)</f>
        <v>1</v>
      </c>
      <c r="AO200">
        <f ca="1">IF(Table1[[#This Row],[Field of Work]]="General Work",1,0)</f>
        <v>0</v>
      </c>
      <c r="AP200">
        <f ca="1">IF(Table1[[#This Row],[Field of Work]]="Teaching",1,0)</f>
        <v>0</v>
      </c>
      <c r="AV200" s="1"/>
      <c r="AX200" s="2">
        <f ca="1">Table1[[#This Row],[Car Value]]/Table1[[#This Row],[Cars]]</f>
        <v>58989.241035217266</v>
      </c>
      <c r="AY200" s="1"/>
      <c r="AZ200" s="2">
        <f ca="1">IF(Table1[[#This Row],[Value of debts ]]&gt;$BA$3,1,0)</f>
        <v>1</v>
      </c>
      <c r="BA200" s="1"/>
      <c r="BB200" s="1"/>
      <c r="BC200" s="15">
        <f ca="1">Table1[[#This Row],[Mortage Left]]/Table1[[#This Row],[Value of House]]</f>
        <v>0.69496408732269399</v>
      </c>
      <c r="BD200">
        <f t="shared" ca="1" si="109"/>
        <v>0</v>
      </c>
      <c r="BF200" s="1"/>
      <c r="BH200">
        <f ca="1">IF(Table1[[#This Row],[Area]]="Patna",Table1[[#This Row],[Income]],0)</f>
        <v>70523</v>
      </c>
      <c r="BI200">
        <f ca="1">IF(Table1[[#This Row],[Area]]="Bangalore",Table1[[#This Row],[Income]],0)</f>
        <v>0</v>
      </c>
      <c r="BJ200">
        <f ca="1">IF(Table1[[#This Row],[Area]]="Lucknow",Table1[[#This Row],[Income]],0)</f>
        <v>0</v>
      </c>
      <c r="BK200">
        <f ca="1">IF(Table1[[#This Row],[Area]]="Hyderabad",Table1[[#This Row],[Income]],0)</f>
        <v>0</v>
      </c>
      <c r="BL200">
        <f ca="1">IF(Table1[[#This Row],[Area]]="Udaipur",Table1[[#This Row],[Income]],0)</f>
        <v>0</v>
      </c>
      <c r="BM200">
        <f ca="1">IF(Table1[[#This Row],[Area]]="Pune",Table1[[#This Row],[Income]],0)</f>
        <v>0</v>
      </c>
      <c r="BN200">
        <f ca="1">IF(Table1[[#This Row],[Area]]="Kolkata",Table1[[#This Row],[Income]],0)</f>
        <v>0</v>
      </c>
      <c r="BO200">
        <f ca="1">IF(Table1[[#This Row],[Area]]="Ranchi",Table1[[#This Row],[Income]],0)</f>
        <v>0</v>
      </c>
      <c r="BP200">
        <f ca="1">IF(Table1[[#This Row],[Area]]="Dhanbad",Table1[[#This Row],[Income]],0)</f>
        <v>0</v>
      </c>
      <c r="BQ200">
        <f ca="1">IF(Table1[[#This Row],[Area]]="Agra",Table1[[#This Row],[Income]],0)</f>
        <v>0</v>
      </c>
      <c r="BR200">
        <f ca="1">IF(Table1[[#This Row],[Area]]="Mumbai",Table1[[#This Row],[Income]],0)</f>
        <v>0</v>
      </c>
      <c r="BS200">
        <f ca="1">IF(Table1[[#This Row],[Area]]="Srinagar",Table1[[#This Row],[Income]],0)</f>
        <v>0</v>
      </c>
      <c r="BT200">
        <f ca="1">IF(Table1[[#This Row],[Area]]="Delhi",Table1[[#This Row],[Income]],0)</f>
        <v>0</v>
      </c>
      <c r="BU200">
        <f ca="1">IF(Table1[[#This Row],[Area]]="Jaipur",Table1[[#This Row],[Income]],0)</f>
        <v>0</v>
      </c>
      <c r="BW200">
        <f ca="1">IF(Table1[[#This Row],[Field of Work]]="IT",Table1[[#This Row],[Income]],0)</f>
        <v>0</v>
      </c>
      <c r="BX200">
        <f ca="1">IF(Table1[[#This Row],[Field of Work]]="Healthcare",Table1[[#This Row],[Income]],0)</f>
        <v>70523</v>
      </c>
      <c r="BY200">
        <f ca="1">IF(Table1[[#This Row],[Field of Work]]="Agriculture",Table1[[#This Row],[Income]],0)</f>
        <v>0</v>
      </c>
      <c r="BZ200">
        <f ca="1">IF(Table1[[#This Row],[Field of Work]]="Teaching",Table1[[#This Row],[Income]],0)</f>
        <v>0</v>
      </c>
      <c r="CA200">
        <f ca="1">IF(Table1[[#This Row],[Field of Work]]="General Work",Table1[[#This Row],[Income]],0)</f>
        <v>0</v>
      </c>
      <c r="CB200">
        <f ca="1">IF(Table1[[#This Row],[Field of Work]]="Construction",Table1[[#This Row],[Income]],0)</f>
        <v>0</v>
      </c>
      <c r="CD200" s="2">
        <f ca="1">IF(Table1[[#This Row],[Value of debts ]]&gt;Table1[[#This Row],[Income]],1,0)</f>
        <v>1</v>
      </c>
      <c r="CE200" s="1"/>
      <c r="CG200">
        <f ca="1">IF(Table1[[#This Row],[Net worth of person]]&gt;$CH$3,Table1[[#This Row],[Age]],0)</f>
        <v>0</v>
      </c>
    </row>
    <row r="201" spans="1:85" x14ac:dyDescent="0.3">
      <c r="A201">
        <f t="shared" ca="1" si="88"/>
        <v>2</v>
      </c>
      <c r="B201" t="str">
        <f t="shared" ca="1" si="89"/>
        <v>Men</v>
      </c>
      <c r="C201">
        <f t="shared" ca="1" si="90"/>
        <v>38</v>
      </c>
      <c r="D201">
        <f t="shared" ca="1" si="91"/>
        <v>1</v>
      </c>
      <c r="E201" t="str">
        <f t="shared" ca="1" si="92"/>
        <v>IT</v>
      </c>
      <c r="F201">
        <f t="shared" ca="1" si="93"/>
        <v>4</v>
      </c>
      <c r="G201" t="str">
        <f t="shared" ca="1" si="94"/>
        <v>Masters</v>
      </c>
      <c r="H201">
        <f t="shared" ca="1" si="95"/>
        <v>1</v>
      </c>
      <c r="I201">
        <f t="shared" ca="1" si="96"/>
        <v>2</v>
      </c>
      <c r="J201">
        <f t="shared" ca="1" si="97"/>
        <v>71351</v>
      </c>
      <c r="K201">
        <f t="shared" ca="1" si="98"/>
        <v>9</v>
      </c>
      <c r="L201" t="str">
        <f t="shared" ca="1" si="99"/>
        <v>Pune</v>
      </c>
      <c r="M201">
        <f t="shared" ca="1" si="100"/>
        <v>428106</v>
      </c>
      <c r="N201">
        <f t="shared" ca="1" si="101"/>
        <v>93370.448534677897</v>
      </c>
      <c r="O201">
        <f t="shared" ca="1" si="102"/>
        <v>101022.35848667369</v>
      </c>
      <c r="P201">
        <f t="shared" ca="1" si="103"/>
        <v>55232</v>
      </c>
      <c r="Q201">
        <f t="shared" ca="1" si="104"/>
        <v>102621.09299868626</v>
      </c>
      <c r="R201">
        <f t="shared" ca="1" si="105"/>
        <v>8389.3339285504153</v>
      </c>
      <c r="S201">
        <f t="shared" ca="1" si="106"/>
        <v>537517.69241522404</v>
      </c>
      <c r="T201">
        <f t="shared" ca="1" si="107"/>
        <v>251223.54153336416</v>
      </c>
      <c r="U201">
        <f t="shared" ca="1" si="108"/>
        <v>286294.15088185988</v>
      </c>
      <c r="AF201" s="2">
        <f ca="1">IF(Table1[[#This Row],[Gender]]="Women",1,0)</f>
        <v>0</v>
      </c>
      <c r="AG201">
        <f ca="1">IF(Table1[[#This Row],[Gender]]="Men",1,0)</f>
        <v>1</v>
      </c>
      <c r="AI201" s="1"/>
      <c r="AK201" s="2">
        <f ca="1">IF(Table1[[#This Row],[Field of Work]]="IT",1,0)</f>
        <v>1</v>
      </c>
      <c r="AL201">
        <f ca="1">IF(Table1[[#This Row],[Field of Work]]="Agriculture",1,0)</f>
        <v>0</v>
      </c>
      <c r="AM201">
        <f ca="1">IF(Table1[[#This Row],[Field of Work]]="Construction",1,0)</f>
        <v>0</v>
      </c>
      <c r="AN201">
        <f ca="1">IF(Table1[[#This Row],[Field of Work]]="Healthcare",1,0)</f>
        <v>0</v>
      </c>
      <c r="AO201">
        <f ca="1">IF(Table1[[#This Row],[Field of Work]]="General Work",1,0)</f>
        <v>0</v>
      </c>
      <c r="AP201">
        <f ca="1">IF(Table1[[#This Row],[Field of Work]]="Teaching",1,0)</f>
        <v>0</v>
      </c>
      <c r="AV201" s="1"/>
      <c r="AX201" s="2">
        <f ca="1">Table1[[#This Row],[Car Value]]/Table1[[#This Row],[Cars]]</f>
        <v>50511.179243336846</v>
      </c>
      <c r="AY201" s="1"/>
      <c r="AZ201" s="2">
        <f ca="1">IF(Table1[[#This Row],[Value of debts ]]&gt;$BA$3,1,0)</f>
        <v>1</v>
      </c>
      <c r="BA201" s="1"/>
      <c r="BB201" s="1"/>
      <c r="BC201" s="15">
        <f ca="1">Table1[[#This Row],[Mortage Left]]/Table1[[#This Row],[Value of House]]</f>
        <v>0.21810123785856284</v>
      </c>
      <c r="BD201">
        <f t="shared" ca="1" si="109"/>
        <v>0</v>
      </c>
      <c r="BF201" s="1"/>
      <c r="BH201">
        <f ca="1">IF(Table1[[#This Row],[Area]]="Patna",Table1[[#This Row],[Income]],0)</f>
        <v>0</v>
      </c>
      <c r="BI201">
        <f ca="1">IF(Table1[[#This Row],[Area]]="Bangalore",Table1[[#This Row],[Income]],0)</f>
        <v>0</v>
      </c>
      <c r="BJ201">
        <f ca="1">IF(Table1[[#This Row],[Area]]="Lucknow",Table1[[#This Row],[Income]],0)</f>
        <v>0</v>
      </c>
      <c r="BK201">
        <f ca="1">IF(Table1[[#This Row],[Area]]="Hyderabad",Table1[[#This Row],[Income]],0)</f>
        <v>0</v>
      </c>
      <c r="BL201">
        <f ca="1">IF(Table1[[#This Row],[Area]]="Udaipur",Table1[[#This Row],[Income]],0)</f>
        <v>0</v>
      </c>
      <c r="BM201">
        <f ca="1">IF(Table1[[#This Row],[Area]]="Pune",Table1[[#This Row],[Income]],0)</f>
        <v>71351</v>
      </c>
      <c r="BN201">
        <f ca="1">IF(Table1[[#This Row],[Area]]="Kolkata",Table1[[#This Row],[Income]],0)</f>
        <v>0</v>
      </c>
      <c r="BO201">
        <f ca="1">IF(Table1[[#This Row],[Area]]="Ranchi",Table1[[#This Row],[Income]],0)</f>
        <v>0</v>
      </c>
      <c r="BP201">
        <f ca="1">IF(Table1[[#This Row],[Area]]="Dhanbad",Table1[[#This Row],[Income]],0)</f>
        <v>0</v>
      </c>
      <c r="BQ201">
        <f ca="1">IF(Table1[[#This Row],[Area]]="Agra",Table1[[#This Row],[Income]],0)</f>
        <v>0</v>
      </c>
      <c r="BR201">
        <f ca="1">IF(Table1[[#This Row],[Area]]="Mumbai",Table1[[#This Row],[Income]],0)</f>
        <v>0</v>
      </c>
      <c r="BS201">
        <f ca="1">IF(Table1[[#This Row],[Area]]="Srinagar",Table1[[#This Row],[Income]],0)</f>
        <v>0</v>
      </c>
      <c r="BT201">
        <f ca="1">IF(Table1[[#This Row],[Area]]="Delhi",Table1[[#This Row],[Income]],0)</f>
        <v>0</v>
      </c>
      <c r="BU201">
        <f ca="1">IF(Table1[[#This Row],[Area]]="Jaipur",Table1[[#This Row],[Income]],0)</f>
        <v>0</v>
      </c>
      <c r="BW201">
        <f ca="1">IF(Table1[[#This Row],[Field of Work]]="IT",Table1[[#This Row],[Income]],0)</f>
        <v>71351</v>
      </c>
      <c r="BX201">
        <f ca="1">IF(Table1[[#This Row],[Field of Work]]="Healthcare",Table1[[#This Row],[Income]],0)</f>
        <v>0</v>
      </c>
      <c r="BY201">
        <f ca="1">IF(Table1[[#This Row],[Field of Work]]="Agriculture",Table1[[#This Row],[Income]],0)</f>
        <v>0</v>
      </c>
      <c r="BZ201">
        <f ca="1">IF(Table1[[#This Row],[Field of Work]]="Teaching",Table1[[#This Row],[Income]],0)</f>
        <v>0</v>
      </c>
      <c r="CA201">
        <f ca="1">IF(Table1[[#This Row],[Field of Work]]="General Work",Table1[[#This Row],[Income]],0)</f>
        <v>0</v>
      </c>
      <c r="CB201">
        <f ca="1">IF(Table1[[#This Row],[Field of Work]]="Construction",Table1[[#This Row],[Income]],0)</f>
        <v>0</v>
      </c>
      <c r="CD201" s="2">
        <f ca="1">IF(Table1[[#This Row],[Value of debts ]]&gt;Table1[[#This Row],[Income]],1,0)</f>
        <v>1</v>
      </c>
      <c r="CE201" s="1"/>
      <c r="CG201">
        <f ca="1">IF(Table1[[#This Row],[Net worth of person]]&gt;$CH$3,Table1[[#This Row],[Age]],0)</f>
        <v>38</v>
      </c>
    </row>
    <row r="202" spans="1:85" x14ac:dyDescent="0.3">
      <c r="A202">
        <f t="shared" ca="1" si="88"/>
        <v>2</v>
      </c>
      <c r="B202" t="str">
        <f t="shared" ca="1" si="89"/>
        <v>Men</v>
      </c>
      <c r="C202">
        <f t="shared" ca="1" si="90"/>
        <v>21</v>
      </c>
      <c r="D202">
        <f t="shared" ca="1" si="91"/>
        <v>2</v>
      </c>
      <c r="E202" t="str">
        <f t="shared" ca="1" si="92"/>
        <v>Construction</v>
      </c>
      <c r="F202">
        <f t="shared" ca="1" si="93"/>
        <v>5</v>
      </c>
      <c r="G202" t="str">
        <f t="shared" ca="1" si="94"/>
        <v>Others</v>
      </c>
      <c r="H202">
        <f t="shared" ca="1" si="95"/>
        <v>1</v>
      </c>
      <c r="I202">
        <f t="shared" ca="1" si="96"/>
        <v>3</v>
      </c>
      <c r="J202">
        <f t="shared" ca="1" si="97"/>
        <v>29675</v>
      </c>
      <c r="K202">
        <f t="shared" ca="1" si="98"/>
        <v>2</v>
      </c>
      <c r="L202" t="str">
        <f t="shared" ca="1" si="99"/>
        <v>Bangalore</v>
      </c>
      <c r="M202">
        <f t="shared" ca="1" si="100"/>
        <v>178050</v>
      </c>
      <c r="N202">
        <f t="shared" ca="1" si="101"/>
        <v>13559.355321183857</v>
      </c>
      <c r="O202">
        <f t="shared" ca="1" si="102"/>
        <v>11703.323447531553</v>
      </c>
      <c r="P202">
        <f t="shared" ca="1" si="103"/>
        <v>5851</v>
      </c>
      <c r="Q202">
        <f t="shared" ca="1" si="104"/>
        <v>14001.262010181843</v>
      </c>
      <c r="R202">
        <f t="shared" ca="1" si="105"/>
        <v>3793.6568139902638</v>
      </c>
      <c r="S202">
        <f t="shared" ca="1" si="106"/>
        <v>193546.98026152182</v>
      </c>
      <c r="T202">
        <f t="shared" ca="1" si="107"/>
        <v>33411.617331365705</v>
      </c>
      <c r="U202">
        <f t="shared" ca="1" si="108"/>
        <v>160135.36293015612</v>
      </c>
      <c r="AF202" s="2">
        <f ca="1">IF(Table1[[#This Row],[Gender]]="Women",1,0)</f>
        <v>0</v>
      </c>
      <c r="AG202">
        <f ca="1">IF(Table1[[#This Row],[Gender]]="Men",1,0)</f>
        <v>1</v>
      </c>
      <c r="AI202" s="1"/>
      <c r="AK202" s="2">
        <f ca="1">IF(Table1[[#This Row],[Field of Work]]="IT",1,0)</f>
        <v>0</v>
      </c>
      <c r="AL202">
        <f ca="1">IF(Table1[[#This Row],[Field of Work]]="Agriculture",1,0)</f>
        <v>0</v>
      </c>
      <c r="AM202">
        <f ca="1">IF(Table1[[#This Row],[Field of Work]]="Construction",1,0)</f>
        <v>1</v>
      </c>
      <c r="AN202">
        <f ca="1">IF(Table1[[#This Row],[Field of Work]]="Healthcare",1,0)</f>
        <v>0</v>
      </c>
      <c r="AO202">
        <f ca="1">IF(Table1[[#This Row],[Field of Work]]="General Work",1,0)</f>
        <v>0</v>
      </c>
      <c r="AP202">
        <f ca="1">IF(Table1[[#This Row],[Field of Work]]="Teaching",1,0)</f>
        <v>0</v>
      </c>
      <c r="AV202" s="1"/>
      <c r="AX202" s="2">
        <f ca="1">Table1[[#This Row],[Car Value]]/Table1[[#This Row],[Cars]]</f>
        <v>3901.1078158438509</v>
      </c>
      <c r="AY202" s="1"/>
      <c r="AZ202" s="2">
        <f ca="1">IF(Table1[[#This Row],[Value of debts ]]&gt;$BA$3,1,0)</f>
        <v>0</v>
      </c>
      <c r="BA202" s="1"/>
      <c r="BB202" s="1"/>
      <c r="BC202" s="15">
        <f ca="1">Table1[[#This Row],[Mortage Left]]/Table1[[#This Row],[Value of House]]</f>
        <v>7.6154761702801776E-2</v>
      </c>
      <c r="BD202">
        <f t="shared" ca="1" si="109"/>
        <v>1</v>
      </c>
      <c r="BF202" s="1"/>
      <c r="BH202">
        <f ca="1">IF(Table1[[#This Row],[Area]]="Patna",Table1[[#This Row],[Income]],0)</f>
        <v>0</v>
      </c>
      <c r="BI202">
        <f ca="1">IF(Table1[[#This Row],[Area]]="Bangalore",Table1[[#This Row],[Income]],0)</f>
        <v>29675</v>
      </c>
      <c r="BJ202">
        <f ca="1">IF(Table1[[#This Row],[Area]]="Lucknow",Table1[[#This Row],[Income]],0)</f>
        <v>0</v>
      </c>
      <c r="BK202">
        <f ca="1">IF(Table1[[#This Row],[Area]]="Hyderabad",Table1[[#This Row],[Income]],0)</f>
        <v>0</v>
      </c>
      <c r="BL202">
        <f ca="1">IF(Table1[[#This Row],[Area]]="Udaipur",Table1[[#This Row],[Income]],0)</f>
        <v>0</v>
      </c>
      <c r="BM202">
        <f ca="1">IF(Table1[[#This Row],[Area]]="Pune",Table1[[#This Row],[Income]],0)</f>
        <v>0</v>
      </c>
      <c r="BN202">
        <f ca="1">IF(Table1[[#This Row],[Area]]="Kolkata",Table1[[#This Row],[Income]],0)</f>
        <v>0</v>
      </c>
      <c r="BO202">
        <f ca="1">IF(Table1[[#This Row],[Area]]="Ranchi",Table1[[#This Row],[Income]],0)</f>
        <v>0</v>
      </c>
      <c r="BP202">
        <f ca="1">IF(Table1[[#This Row],[Area]]="Dhanbad",Table1[[#This Row],[Income]],0)</f>
        <v>0</v>
      </c>
      <c r="BQ202">
        <f ca="1">IF(Table1[[#This Row],[Area]]="Agra",Table1[[#This Row],[Income]],0)</f>
        <v>0</v>
      </c>
      <c r="BR202">
        <f ca="1">IF(Table1[[#This Row],[Area]]="Mumbai",Table1[[#This Row],[Income]],0)</f>
        <v>0</v>
      </c>
      <c r="BS202">
        <f ca="1">IF(Table1[[#This Row],[Area]]="Srinagar",Table1[[#This Row],[Income]],0)</f>
        <v>0</v>
      </c>
      <c r="BT202">
        <f ca="1">IF(Table1[[#This Row],[Area]]="Delhi",Table1[[#This Row],[Income]],0)</f>
        <v>0</v>
      </c>
      <c r="BU202">
        <f ca="1">IF(Table1[[#This Row],[Area]]="Jaipur",Table1[[#This Row],[Income]],0)</f>
        <v>0</v>
      </c>
      <c r="BW202">
        <f ca="1">IF(Table1[[#This Row],[Field of Work]]="IT",Table1[[#This Row],[Income]],0)</f>
        <v>0</v>
      </c>
      <c r="BX202">
        <f ca="1">IF(Table1[[#This Row],[Field of Work]]="Healthcare",Table1[[#This Row],[Income]],0)</f>
        <v>0</v>
      </c>
      <c r="BY202">
        <f ca="1">IF(Table1[[#This Row],[Field of Work]]="Agriculture",Table1[[#This Row],[Income]],0)</f>
        <v>0</v>
      </c>
      <c r="BZ202">
        <f ca="1">IF(Table1[[#This Row],[Field of Work]]="Teaching",Table1[[#This Row],[Income]],0)</f>
        <v>0</v>
      </c>
      <c r="CA202">
        <f ca="1">IF(Table1[[#This Row],[Field of Work]]="General Work",Table1[[#This Row],[Income]],0)</f>
        <v>0</v>
      </c>
      <c r="CB202">
        <f ca="1">IF(Table1[[#This Row],[Field of Work]]="Construction",Table1[[#This Row],[Income]],0)</f>
        <v>29675</v>
      </c>
      <c r="CD202" s="2">
        <f ca="1">IF(Table1[[#This Row],[Value of debts ]]&gt;Table1[[#This Row],[Income]],1,0)</f>
        <v>1</v>
      </c>
      <c r="CE202" s="1"/>
      <c r="CG202">
        <f ca="1">IF(Table1[[#This Row],[Net worth of person]]&gt;$CH$3,Table1[[#This Row],[Age]],0)</f>
        <v>21</v>
      </c>
    </row>
    <row r="203" spans="1:85" x14ac:dyDescent="0.3">
      <c r="A203">
        <f t="shared" ca="1" si="88"/>
        <v>2</v>
      </c>
      <c r="B203" t="str">
        <f t="shared" ca="1" si="89"/>
        <v>Men</v>
      </c>
      <c r="C203">
        <f t="shared" ca="1" si="90"/>
        <v>32</v>
      </c>
      <c r="D203">
        <f t="shared" ca="1" si="91"/>
        <v>2</v>
      </c>
      <c r="E203" t="str">
        <f t="shared" ca="1" si="92"/>
        <v>Construction</v>
      </c>
      <c r="F203">
        <f t="shared" ca="1" si="93"/>
        <v>4</v>
      </c>
      <c r="G203" t="str">
        <f t="shared" ca="1" si="94"/>
        <v>Masters</v>
      </c>
      <c r="H203">
        <f t="shared" ca="1" si="95"/>
        <v>0</v>
      </c>
      <c r="I203">
        <f t="shared" ca="1" si="96"/>
        <v>1</v>
      </c>
      <c r="J203">
        <f t="shared" ca="1" si="97"/>
        <v>30522</v>
      </c>
      <c r="K203">
        <f t="shared" ca="1" si="98"/>
        <v>3</v>
      </c>
      <c r="L203" t="str">
        <f t="shared" ca="1" si="99"/>
        <v>Lucknow</v>
      </c>
      <c r="M203">
        <f t="shared" ca="1" si="100"/>
        <v>122088</v>
      </c>
      <c r="N203">
        <f t="shared" ca="1" si="101"/>
        <v>91684.748905287648</v>
      </c>
      <c r="O203">
        <f t="shared" ca="1" si="102"/>
        <v>5678.2987415665903</v>
      </c>
      <c r="P203">
        <f t="shared" ca="1" si="103"/>
        <v>3981</v>
      </c>
      <c r="Q203">
        <f t="shared" ca="1" si="104"/>
        <v>60964.508111619929</v>
      </c>
      <c r="R203">
        <f t="shared" ca="1" si="105"/>
        <v>11879.399814167089</v>
      </c>
      <c r="S203">
        <f t="shared" ca="1" si="106"/>
        <v>139645.69855573366</v>
      </c>
      <c r="T203">
        <f t="shared" ca="1" si="107"/>
        <v>156630.25701690756</v>
      </c>
      <c r="U203">
        <f t="shared" ca="1" si="108"/>
        <v>-16984.558461173903</v>
      </c>
      <c r="AF203" s="2">
        <f ca="1">IF(Table1[[#This Row],[Gender]]="Women",1,0)</f>
        <v>0</v>
      </c>
      <c r="AG203">
        <f ca="1">IF(Table1[[#This Row],[Gender]]="Men",1,0)</f>
        <v>1</v>
      </c>
      <c r="AI203" s="1"/>
      <c r="AK203" s="2">
        <f ca="1">IF(Table1[[#This Row],[Field of Work]]="IT",1,0)</f>
        <v>0</v>
      </c>
      <c r="AL203">
        <f ca="1">IF(Table1[[#This Row],[Field of Work]]="Agriculture",1,0)</f>
        <v>0</v>
      </c>
      <c r="AM203">
        <f ca="1">IF(Table1[[#This Row],[Field of Work]]="Construction",1,0)</f>
        <v>1</v>
      </c>
      <c r="AN203">
        <f ca="1">IF(Table1[[#This Row],[Field of Work]]="Healthcare",1,0)</f>
        <v>0</v>
      </c>
      <c r="AO203">
        <f ca="1">IF(Table1[[#This Row],[Field of Work]]="General Work",1,0)</f>
        <v>0</v>
      </c>
      <c r="AP203">
        <f ca="1">IF(Table1[[#This Row],[Field of Work]]="Teaching",1,0)</f>
        <v>0</v>
      </c>
      <c r="AV203" s="1"/>
      <c r="AX203" s="2">
        <f ca="1">Table1[[#This Row],[Car Value]]/Table1[[#This Row],[Cars]]</f>
        <v>5678.2987415665903</v>
      </c>
      <c r="AY203" s="1"/>
      <c r="AZ203" s="2">
        <f ca="1">IF(Table1[[#This Row],[Value of debts ]]&gt;$BA$3,1,0)</f>
        <v>1</v>
      </c>
      <c r="BA203" s="1"/>
      <c r="BB203" s="1"/>
      <c r="BC203" s="15">
        <f ca="1">Table1[[#This Row],[Mortage Left]]/Table1[[#This Row],[Value of House]]</f>
        <v>0.75097265009900771</v>
      </c>
      <c r="BD203">
        <f t="shared" ca="1" si="109"/>
        <v>0</v>
      </c>
      <c r="BF203" s="1"/>
      <c r="BH203">
        <f ca="1">IF(Table1[[#This Row],[Area]]="Patna",Table1[[#This Row],[Income]],0)</f>
        <v>0</v>
      </c>
      <c r="BI203">
        <f ca="1">IF(Table1[[#This Row],[Area]]="Bangalore",Table1[[#This Row],[Income]],0)</f>
        <v>0</v>
      </c>
      <c r="BJ203">
        <f ca="1">IF(Table1[[#This Row],[Area]]="Lucknow",Table1[[#This Row],[Income]],0)</f>
        <v>30522</v>
      </c>
      <c r="BK203">
        <f ca="1">IF(Table1[[#This Row],[Area]]="Hyderabad",Table1[[#This Row],[Income]],0)</f>
        <v>0</v>
      </c>
      <c r="BL203">
        <f ca="1">IF(Table1[[#This Row],[Area]]="Udaipur",Table1[[#This Row],[Income]],0)</f>
        <v>0</v>
      </c>
      <c r="BM203">
        <f ca="1">IF(Table1[[#This Row],[Area]]="Pune",Table1[[#This Row],[Income]],0)</f>
        <v>0</v>
      </c>
      <c r="BN203">
        <f ca="1">IF(Table1[[#This Row],[Area]]="Kolkata",Table1[[#This Row],[Income]],0)</f>
        <v>0</v>
      </c>
      <c r="BO203">
        <f ca="1">IF(Table1[[#This Row],[Area]]="Ranchi",Table1[[#This Row],[Income]],0)</f>
        <v>0</v>
      </c>
      <c r="BP203">
        <f ca="1">IF(Table1[[#This Row],[Area]]="Dhanbad",Table1[[#This Row],[Income]],0)</f>
        <v>0</v>
      </c>
      <c r="BQ203">
        <f ca="1">IF(Table1[[#This Row],[Area]]="Agra",Table1[[#This Row],[Income]],0)</f>
        <v>0</v>
      </c>
      <c r="BR203">
        <f ca="1">IF(Table1[[#This Row],[Area]]="Mumbai",Table1[[#This Row],[Income]],0)</f>
        <v>0</v>
      </c>
      <c r="BS203">
        <f ca="1">IF(Table1[[#This Row],[Area]]="Srinagar",Table1[[#This Row],[Income]],0)</f>
        <v>0</v>
      </c>
      <c r="BT203">
        <f ca="1">IF(Table1[[#This Row],[Area]]="Delhi",Table1[[#This Row],[Income]],0)</f>
        <v>0</v>
      </c>
      <c r="BU203">
        <f ca="1">IF(Table1[[#This Row],[Area]]="Jaipur",Table1[[#This Row],[Income]],0)</f>
        <v>0</v>
      </c>
      <c r="BW203">
        <f ca="1">IF(Table1[[#This Row],[Field of Work]]="IT",Table1[[#This Row],[Income]],0)</f>
        <v>0</v>
      </c>
      <c r="BX203">
        <f ca="1">IF(Table1[[#This Row],[Field of Work]]="Healthcare",Table1[[#This Row],[Income]],0)</f>
        <v>0</v>
      </c>
      <c r="BY203">
        <f ca="1">IF(Table1[[#This Row],[Field of Work]]="Agriculture",Table1[[#This Row],[Income]],0)</f>
        <v>0</v>
      </c>
      <c r="BZ203">
        <f ca="1">IF(Table1[[#This Row],[Field of Work]]="Teaching",Table1[[#This Row],[Income]],0)</f>
        <v>0</v>
      </c>
      <c r="CA203">
        <f ca="1">IF(Table1[[#This Row],[Field of Work]]="General Work",Table1[[#This Row],[Income]],0)</f>
        <v>0</v>
      </c>
      <c r="CB203">
        <f ca="1">IF(Table1[[#This Row],[Field of Work]]="Construction",Table1[[#This Row],[Income]],0)</f>
        <v>30522</v>
      </c>
      <c r="CD203" s="2">
        <f ca="1">IF(Table1[[#This Row],[Value of debts ]]&gt;Table1[[#This Row],[Income]],1,0)</f>
        <v>1</v>
      </c>
      <c r="CE203" s="1"/>
      <c r="CG203">
        <f ca="1">IF(Table1[[#This Row],[Net worth of person]]&gt;$CH$3,Table1[[#This Row],[Age]],0)</f>
        <v>0</v>
      </c>
    </row>
    <row r="204" spans="1:85" x14ac:dyDescent="0.3">
      <c r="A204">
        <f t="shared" ca="1" si="88"/>
        <v>1</v>
      </c>
      <c r="B204" t="str">
        <f t="shared" ca="1" si="89"/>
        <v>Women</v>
      </c>
      <c r="C204">
        <f t="shared" ca="1" si="90"/>
        <v>26</v>
      </c>
      <c r="D204">
        <f t="shared" ca="1" si="91"/>
        <v>2</v>
      </c>
      <c r="E204" t="str">
        <f t="shared" ca="1" si="92"/>
        <v>Construction</v>
      </c>
      <c r="F204">
        <f t="shared" ca="1" si="93"/>
        <v>2</v>
      </c>
      <c r="G204" t="str">
        <f t="shared" ca="1" si="94"/>
        <v>12th</v>
      </c>
      <c r="H204">
        <f t="shared" ca="1" si="95"/>
        <v>2</v>
      </c>
      <c r="I204">
        <f t="shared" ca="1" si="96"/>
        <v>2</v>
      </c>
      <c r="J204">
        <f t="shared" ca="1" si="97"/>
        <v>85245</v>
      </c>
      <c r="K204">
        <f t="shared" ca="1" si="98"/>
        <v>13</v>
      </c>
      <c r="L204" t="str">
        <f t="shared" ca="1" si="99"/>
        <v>Hyderabad</v>
      </c>
      <c r="M204">
        <f t="shared" ca="1" si="100"/>
        <v>340980</v>
      </c>
      <c r="N204">
        <f t="shared" ca="1" si="101"/>
        <v>237485.3987151625</v>
      </c>
      <c r="O204">
        <f t="shared" ca="1" si="102"/>
        <v>131912.96674671385</v>
      </c>
      <c r="P204">
        <f t="shared" ca="1" si="103"/>
        <v>68249</v>
      </c>
      <c r="Q204">
        <f t="shared" ca="1" si="104"/>
        <v>156872.88665169888</v>
      </c>
      <c r="R204">
        <f t="shared" ca="1" si="105"/>
        <v>21435.487879145945</v>
      </c>
      <c r="S204">
        <f t="shared" ca="1" si="106"/>
        <v>494328.4546258598</v>
      </c>
      <c r="T204">
        <f t="shared" ca="1" si="107"/>
        <v>462607.28536686138</v>
      </c>
      <c r="U204">
        <f t="shared" ca="1" si="108"/>
        <v>31721.169258998416</v>
      </c>
      <c r="AF204" s="2">
        <f ca="1">IF(Table1[[#This Row],[Gender]]="Women",1,0)</f>
        <v>1</v>
      </c>
      <c r="AG204">
        <f ca="1">IF(Table1[[#This Row],[Gender]]="Men",1,0)</f>
        <v>0</v>
      </c>
      <c r="AI204" s="1"/>
      <c r="AK204" s="2">
        <f ca="1">IF(Table1[[#This Row],[Field of Work]]="IT",1,0)</f>
        <v>0</v>
      </c>
      <c r="AL204">
        <f ca="1">IF(Table1[[#This Row],[Field of Work]]="Agriculture",1,0)</f>
        <v>0</v>
      </c>
      <c r="AM204">
        <f ca="1">IF(Table1[[#This Row],[Field of Work]]="Construction",1,0)</f>
        <v>1</v>
      </c>
      <c r="AN204">
        <f ca="1">IF(Table1[[#This Row],[Field of Work]]="Healthcare",1,0)</f>
        <v>0</v>
      </c>
      <c r="AO204">
        <f ca="1">IF(Table1[[#This Row],[Field of Work]]="General Work",1,0)</f>
        <v>0</v>
      </c>
      <c r="AP204">
        <f ca="1">IF(Table1[[#This Row],[Field of Work]]="Teaching",1,0)</f>
        <v>0</v>
      </c>
      <c r="AV204" s="1"/>
      <c r="AX204" s="2">
        <f ca="1">Table1[[#This Row],[Car Value]]/Table1[[#This Row],[Cars]]</f>
        <v>65956.483373356925</v>
      </c>
      <c r="AY204" s="1"/>
      <c r="AZ204" s="2">
        <f ca="1">IF(Table1[[#This Row],[Value of debts ]]&gt;$BA$3,1,0)</f>
        <v>1</v>
      </c>
      <c r="BA204" s="1"/>
      <c r="BB204" s="1"/>
      <c r="BC204" s="15">
        <f ca="1">Table1[[#This Row],[Mortage Left]]/Table1[[#This Row],[Value of House]]</f>
        <v>0.69647896860567338</v>
      </c>
      <c r="BD204">
        <f t="shared" ca="1" si="109"/>
        <v>0</v>
      </c>
      <c r="BF204" s="1"/>
      <c r="BH204">
        <f ca="1">IF(Table1[[#This Row],[Area]]="Patna",Table1[[#This Row],[Income]],0)</f>
        <v>0</v>
      </c>
      <c r="BI204">
        <f ca="1">IF(Table1[[#This Row],[Area]]="Bangalore",Table1[[#This Row],[Income]],0)</f>
        <v>0</v>
      </c>
      <c r="BJ204">
        <f ca="1">IF(Table1[[#This Row],[Area]]="Lucknow",Table1[[#This Row],[Income]],0)</f>
        <v>0</v>
      </c>
      <c r="BK204">
        <f ca="1">IF(Table1[[#This Row],[Area]]="Hyderabad",Table1[[#This Row],[Income]],0)</f>
        <v>85245</v>
      </c>
      <c r="BL204">
        <f ca="1">IF(Table1[[#This Row],[Area]]="Udaipur",Table1[[#This Row],[Income]],0)</f>
        <v>0</v>
      </c>
      <c r="BM204">
        <f ca="1">IF(Table1[[#This Row],[Area]]="Pune",Table1[[#This Row],[Income]],0)</f>
        <v>0</v>
      </c>
      <c r="BN204">
        <f ca="1">IF(Table1[[#This Row],[Area]]="Kolkata",Table1[[#This Row],[Income]],0)</f>
        <v>0</v>
      </c>
      <c r="BO204">
        <f ca="1">IF(Table1[[#This Row],[Area]]="Ranchi",Table1[[#This Row],[Income]],0)</f>
        <v>0</v>
      </c>
      <c r="BP204">
        <f ca="1">IF(Table1[[#This Row],[Area]]="Dhanbad",Table1[[#This Row],[Income]],0)</f>
        <v>0</v>
      </c>
      <c r="BQ204">
        <f ca="1">IF(Table1[[#This Row],[Area]]="Agra",Table1[[#This Row],[Income]],0)</f>
        <v>0</v>
      </c>
      <c r="BR204">
        <f ca="1">IF(Table1[[#This Row],[Area]]="Mumbai",Table1[[#This Row],[Income]],0)</f>
        <v>0</v>
      </c>
      <c r="BS204">
        <f ca="1">IF(Table1[[#This Row],[Area]]="Srinagar",Table1[[#This Row],[Income]],0)</f>
        <v>0</v>
      </c>
      <c r="BT204">
        <f ca="1">IF(Table1[[#This Row],[Area]]="Delhi",Table1[[#This Row],[Income]],0)</f>
        <v>0</v>
      </c>
      <c r="BU204">
        <f ca="1">IF(Table1[[#This Row],[Area]]="Jaipur",Table1[[#This Row],[Income]],0)</f>
        <v>0</v>
      </c>
      <c r="BW204">
        <f ca="1">IF(Table1[[#This Row],[Field of Work]]="IT",Table1[[#This Row],[Income]],0)</f>
        <v>0</v>
      </c>
      <c r="BX204">
        <f ca="1">IF(Table1[[#This Row],[Field of Work]]="Healthcare",Table1[[#This Row],[Income]],0)</f>
        <v>0</v>
      </c>
      <c r="BY204">
        <f ca="1">IF(Table1[[#This Row],[Field of Work]]="Agriculture",Table1[[#This Row],[Income]],0)</f>
        <v>0</v>
      </c>
      <c r="BZ204">
        <f ca="1">IF(Table1[[#This Row],[Field of Work]]="Teaching",Table1[[#This Row],[Income]],0)</f>
        <v>0</v>
      </c>
      <c r="CA204">
        <f ca="1">IF(Table1[[#This Row],[Field of Work]]="General Work",Table1[[#This Row],[Income]],0)</f>
        <v>0</v>
      </c>
      <c r="CB204">
        <f ca="1">IF(Table1[[#This Row],[Field of Work]]="Construction",Table1[[#This Row],[Income]],0)</f>
        <v>85245</v>
      </c>
      <c r="CD204" s="2">
        <f ca="1">IF(Table1[[#This Row],[Value of debts ]]&gt;Table1[[#This Row],[Income]],1,0)</f>
        <v>1</v>
      </c>
      <c r="CE204" s="1"/>
      <c r="CG204">
        <f ca="1">IF(Table1[[#This Row],[Net worth of person]]&gt;$CH$3,Table1[[#This Row],[Age]],0)</f>
        <v>0</v>
      </c>
    </row>
    <row r="205" spans="1:85" x14ac:dyDescent="0.3">
      <c r="A205">
        <f t="shared" ca="1" si="88"/>
        <v>1</v>
      </c>
      <c r="B205" t="str">
        <f t="shared" ca="1" si="89"/>
        <v>Women</v>
      </c>
      <c r="C205">
        <f t="shared" ca="1" si="90"/>
        <v>36</v>
      </c>
      <c r="D205">
        <f t="shared" ca="1" si="91"/>
        <v>2</v>
      </c>
      <c r="E205" t="str">
        <f t="shared" ca="1" si="92"/>
        <v>Construction</v>
      </c>
      <c r="F205">
        <f t="shared" ca="1" si="93"/>
        <v>2</v>
      </c>
      <c r="G205" t="str">
        <f t="shared" ca="1" si="94"/>
        <v>12th</v>
      </c>
      <c r="H205">
        <f t="shared" ca="1" si="95"/>
        <v>3</v>
      </c>
      <c r="I205">
        <f t="shared" ca="1" si="96"/>
        <v>1</v>
      </c>
      <c r="J205">
        <f t="shared" ca="1" si="97"/>
        <v>79008</v>
      </c>
      <c r="K205">
        <f t="shared" ca="1" si="98"/>
        <v>3</v>
      </c>
      <c r="L205" t="str">
        <f t="shared" ca="1" si="99"/>
        <v>Lucknow</v>
      </c>
      <c r="M205">
        <f t="shared" ca="1" si="100"/>
        <v>237024</v>
      </c>
      <c r="N205">
        <f t="shared" ca="1" si="101"/>
        <v>166415.43286674109</v>
      </c>
      <c r="O205">
        <f t="shared" ca="1" si="102"/>
        <v>33368.031110748729</v>
      </c>
      <c r="P205">
        <f t="shared" ca="1" si="103"/>
        <v>32497</v>
      </c>
      <c r="Q205">
        <f t="shared" ca="1" si="104"/>
        <v>23421.188979459643</v>
      </c>
      <c r="R205">
        <f t="shared" ca="1" si="105"/>
        <v>65126.529769778703</v>
      </c>
      <c r="S205">
        <f t="shared" ca="1" si="106"/>
        <v>335518.56088052742</v>
      </c>
      <c r="T205">
        <f t="shared" ca="1" si="107"/>
        <v>222333.62184620072</v>
      </c>
      <c r="U205">
        <f t="shared" ca="1" si="108"/>
        <v>113184.9390343267</v>
      </c>
      <c r="AF205" s="2">
        <f ca="1">IF(Table1[[#This Row],[Gender]]="Women",1,0)</f>
        <v>1</v>
      </c>
      <c r="AG205">
        <f ca="1">IF(Table1[[#This Row],[Gender]]="Men",1,0)</f>
        <v>0</v>
      </c>
      <c r="AI205" s="1"/>
      <c r="AK205" s="2">
        <f ca="1">IF(Table1[[#This Row],[Field of Work]]="IT",1,0)</f>
        <v>0</v>
      </c>
      <c r="AL205">
        <f ca="1">IF(Table1[[#This Row],[Field of Work]]="Agriculture",1,0)</f>
        <v>0</v>
      </c>
      <c r="AM205">
        <f ca="1">IF(Table1[[#This Row],[Field of Work]]="Construction",1,0)</f>
        <v>1</v>
      </c>
      <c r="AN205">
        <f ca="1">IF(Table1[[#This Row],[Field of Work]]="Healthcare",1,0)</f>
        <v>0</v>
      </c>
      <c r="AO205">
        <f ca="1">IF(Table1[[#This Row],[Field of Work]]="General Work",1,0)</f>
        <v>0</v>
      </c>
      <c r="AP205">
        <f ca="1">IF(Table1[[#This Row],[Field of Work]]="Teaching",1,0)</f>
        <v>0</v>
      </c>
      <c r="AV205" s="1"/>
      <c r="AX205" s="2">
        <f ca="1">Table1[[#This Row],[Car Value]]/Table1[[#This Row],[Cars]]</f>
        <v>33368.031110748729</v>
      </c>
      <c r="AY205" s="1"/>
      <c r="AZ205" s="2">
        <f ca="1">IF(Table1[[#This Row],[Value of debts ]]&gt;$BA$3,1,0)</f>
        <v>1</v>
      </c>
      <c r="BA205" s="1"/>
      <c r="BB205" s="1"/>
      <c r="BC205" s="15">
        <f ca="1">Table1[[#This Row],[Mortage Left]]/Table1[[#This Row],[Value of House]]</f>
        <v>0.70210372311133507</v>
      </c>
      <c r="BD205">
        <f t="shared" ca="1" si="109"/>
        <v>0</v>
      </c>
      <c r="BF205" s="1"/>
      <c r="BH205">
        <f ca="1">IF(Table1[[#This Row],[Area]]="Patna",Table1[[#This Row],[Income]],0)</f>
        <v>0</v>
      </c>
      <c r="BI205">
        <f ca="1">IF(Table1[[#This Row],[Area]]="Bangalore",Table1[[#This Row],[Income]],0)</f>
        <v>0</v>
      </c>
      <c r="BJ205">
        <f ca="1">IF(Table1[[#This Row],[Area]]="Lucknow",Table1[[#This Row],[Income]],0)</f>
        <v>79008</v>
      </c>
      <c r="BK205">
        <f ca="1">IF(Table1[[#This Row],[Area]]="Hyderabad",Table1[[#This Row],[Income]],0)</f>
        <v>0</v>
      </c>
      <c r="BL205">
        <f ca="1">IF(Table1[[#This Row],[Area]]="Udaipur",Table1[[#This Row],[Income]],0)</f>
        <v>0</v>
      </c>
      <c r="BM205">
        <f ca="1">IF(Table1[[#This Row],[Area]]="Pune",Table1[[#This Row],[Income]],0)</f>
        <v>0</v>
      </c>
      <c r="BN205">
        <f ca="1">IF(Table1[[#This Row],[Area]]="Kolkata",Table1[[#This Row],[Income]],0)</f>
        <v>0</v>
      </c>
      <c r="BO205">
        <f ca="1">IF(Table1[[#This Row],[Area]]="Ranchi",Table1[[#This Row],[Income]],0)</f>
        <v>0</v>
      </c>
      <c r="BP205">
        <f ca="1">IF(Table1[[#This Row],[Area]]="Dhanbad",Table1[[#This Row],[Income]],0)</f>
        <v>0</v>
      </c>
      <c r="BQ205">
        <f ca="1">IF(Table1[[#This Row],[Area]]="Agra",Table1[[#This Row],[Income]],0)</f>
        <v>0</v>
      </c>
      <c r="BR205">
        <f ca="1">IF(Table1[[#This Row],[Area]]="Mumbai",Table1[[#This Row],[Income]],0)</f>
        <v>0</v>
      </c>
      <c r="BS205">
        <f ca="1">IF(Table1[[#This Row],[Area]]="Srinagar",Table1[[#This Row],[Income]],0)</f>
        <v>0</v>
      </c>
      <c r="BT205">
        <f ca="1">IF(Table1[[#This Row],[Area]]="Delhi",Table1[[#This Row],[Income]],0)</f>
        <v>0</v>
      </c>
      <c r="BU205">
        <f ca="1">IF(Table1[[#This Row],[Area]]="Jaipur",Table1[[#This Row],[Income]],0)</f>
        <v>0</v>
      </c>
      <c r="BW205">
        <f ca="1">IF(Table1[[#This Row],[Field of Work]]="IT",Table1[[#This Row],[Income]],0)</f>
        <v>0</v>
      </c>
      <c r="BX205">
        <f ca="1">IF(Table1[[#This Row],[Field of Work]]="Healthcare",Table1[[#This Row],[Income]],0)</f>
        <v>0</v>
      </c>
      <c r="BY205">
        <f ca="1">IF(Table1[[#This Row],[Field of Work]]="Agriculture",Table1[[#This Row],[Income]],0)</f>
        <v>0</v>
      </c>
      <c r="BZ205">
        <f ca="1">IF(Table1[[#This Row],[Field of Work]]="Teaching",Table1[[#This Row],[Income]],0)</f>
        <v>0</v>
      </c>
      <c r="CA205">
        <f ca="1">IF(Table1[[#This Row],[Field of Work]]="General Work",Table1[[#This Row],[Income]],0)</f>
        <v>0</v>
      </c>
      <c r="CB205">
        <f ca="1">IF(Table1[[#This Row],[Field of Work]]="Construction",Table1[[#This Row],[Income]],0)</f>
        <v>79008</v>
      </c>
      <c r="CD205" s="2">
        <f ca="1">IF(Table1[[#This Row],[Value of debts ]]&gt;Table1[[#This Row],[Income]],1,0)</f>
        <v>1</v>
      </c>
      <c r="CE205" s="1"/>
      <c r="CG205">
        <f ca="1">IF(Table1[[#This Row],[Net worth of person]]&gt;$CH$3,Table1[[#This Row],[Age]],0)</f>
        <v>36</v>
      </c>
    </row>
    <row r="206" spans="1:85" x14ac:dyDescent="0.3">
      <c r="A206">
        <f t="shared" ca="1" si="88"/>
        <v>2</v>
      </c>
      <c r="B206" t="str">
        <f t="shared" ca="1" si="89"/>
        <v>Men</v>
      </c>
      <c r="C206">
        <f t="shared" ca="1" si="90"/>
        <v>23</v>
      </c>
      <c r="D206">
        <f t="shared" ca="1" si="91"/>
        <v>5</v>
      </c>
      <c r="E206" t="str">
        <f t="shared" ca="1" si="92"/>
        <v>Agriculture</v>
      </c>
      <c r="F206">
        <f t="shared" ca="1" si="93"/>
        <v>2</v>
      </c>
      <c r="G206" t="str">
        <f t="shared" ca="1" si="94"/>
        <v>12th</v>
      </c>
      <c r="H206">
        <f t="shared" ca="1" si="95"/>
        <v>1</v>
      </c>
      <c r="I206">
        <f t="shared" ca="1" si="96"/>
        <v>2</v>
      </c>
      <c r="J206">
        <f t="shared" ca="1" si="97"/>
        <v>45141</v>
      </c>
      <c r="K206">
        <f t="shared" ca="1" si="98"/>
        <v>14</v>
      </c>
      <c r="L206" t="str">
        <f t="shared" ca="1" si="99"/>
        <v>Jaipur</v>
      </c>
      <c r="M206">
        <f t="shared" ca="1" si="100"/>
        <v>135423</v>
      </c>
      <c r="N206">
        <f t="shared" ca="1" si="101"/>
        <v>83481.913962349165</v>
      </c>
      <c r="O206">
        <f t="shared" ca="1" si="102"/>
        <v>24874.035897033616</v>
      </c>
      <c r="P206">
        <f t="shared" ca="1" si="103"/>
        <v>21556</v>
      </c>
      <c r="Q206">
        <f t="shared" ca="1" si="104"/>
        <v>47848.891333297193</v>
      </c>
      <c r="R206">
        <f t="shared" ca="1" si="105"/>
        <v>60591.867213232552</v>
      </c>
      <c r="S206">
        <f t="shared" ca="1" si="106"/>
        <v>220888.90311026617</v>
      </c>
      <c r="T206">
        <f t="shared" ca="1" si="107"/>
        <v>152886.80529564637</v>
      </c>
      <c r="U206">
        <f t="shared" ca="1" si="108"/>
        <v>68002.097814619803</v>
      </c>
      <c r="AF206" s="2">
        <f ca="1">IF(Table1[[#This Row],[Gender]]="Women",1,0)</f>
        <v>0</v>
      </c>
      <c r="AG206">
        <f ca="1">IF(Table1[[#This Row],[Gender]]="Men",1,0)</f>
        <v>1</v>
      </c>
      <c r="AI206" s="1"/>
      <c r="AK206" s="2">
        <f ca="1">IF(Table1[[#This Row],[Field of Work]]="IT",1,0)</f>
        <v>0</v>
      </c>
      <c r="AL206">
        <f ca="1">IF(Table1[[#This Row],[Field of Work]]="Agriculture",1,0)</f>
        <v>1</v>
      </c>
      <c r="AM206">
        <f ca="1">IF(Table1[[#This Row],[Field of Work]]="Construction",1,0)</f>
        <v>0</v>
      </c>
      <c r="AN206">
        <f ca="1">IF(Table1[[#This Row],[Field of Work]]="Healthcare",1,0)</f>
        <v>0</v>
      </c>
      <c r="AO206">
        <f ca="1">IF(Table1[[#This Row],[Field of Work]]="General Work",1,0)</f>
        <v>0</v>
      </c>
      <c r="AP206">
        <f ca="1">IF(Table1[[#This Row],[Field of Work]]="Teaching",1,0)</f>
        <v>0</v>
      </c>
      <c r="AV206" s="1"/>
      <c r="AX206" s="2">
        <f ca="1">Table1[[#This Row],[Car Value]]/Table1[[#This Row],[Cars]]</f>
        <v>12437.017948516808</v>
      </c>
      <c r="AY206" s="1"/>
      <c r="AZ206" s="2">
        <f ca="1">IF(Table1[[#This Row],[Value of debts ]]&gt;$BA$3,1,0)</f>
        <v>1</v>
      </c>
      <c r="BA206" s="1"/>
      <c r="BB206" s="1"/>
      <c r="BC206" s="15">
        <f ca="1">Table1[[#This Row],[Mortage Left]]/Table1[[#This Row],[Value of House]]</f>
        <v>0.61645299515111296</v>
      </c>
      <c r="BD206">
        <f t="shared" ca="1" si="109"/>
        <v>0</v>
      </c>
      <c r="BF206" s="1"/>
      <c r="BH206">
        <f ca="1">IF(Table1[[#This Row],[Area]]="Patna",Table1[[#This Row],[Income]],0)</f>
        <v>0</v>
      </c>
      <c r="BI206">
        <f ca="1">IF(Table1[[#This Row],[Area]]="Bangalore",Table1[[#This Row],[Income]],0)</f>
        <v>0</v>
      </c>
      <c r="BJ206">
        <f ca="1">IF(Table1[[#This Row],[Area]]="Lucknow",Table1[[#This Row],[Income]],0)</f>
        <v>0</v>
      </c>
      <c r="BK206">
        <f ca="1">IF(Table1[[#This Row],[Area]]="Hyderabad",Table1[[#This Row],[Income]],0)</f>
        <v>0</v>
      </c>
      <c r="BL206">
        <f ca="1">IF(Table1[[#This Row],[Area]]="Udaipur",Table1[[#This Row],[Income]],0)</f>
        <v>0</v>
      </c>
      <c r="BM206">
        <f ca="1">IF(Table1[[#This Row],[Area]]="Pune",Table1[[#This Row],[Income]],0)</f>
        <v>0</v>
      </c>
      <c r="BN206">
        <f ca="1">IF(Table1[[#This Row],[Area]]="Kolkata",Table1[[#This Row],[Income]],0)</f>
        <v>0</v>
      </c>
      <c r="BO206">
        <f ca="1">IF(Table1[[#This Row],[Area]]="Ranchi",Table1[[#This Row],[Income]],0)</f>
        <v>0</v>
      </c>
      <c r="BP206">
        <f ca="1">IF(Table1[[#This Row],[Area]]="Dhanbad",Table1[[#This Row],[Income]],0)</f>
        <v>0</v>
      </c>
      <c r="BQ206">
        <f ca="1">IF(Table1[[#This Row],[Area]]="Agra",Table1[[#This Row],[Income]],0)</f>
        <v>0</v>
      </c>
      <c r="BR206">
        <f ca="1">IF(Table1[[#This Row],[Area]]="Mumbai",Table1[[#This Row],[Income]],0)</f>
        <v>0</v>
      </c>
      <c r="BS206">
        <f ca="1">IF(Table1[[#This Row],[Area]]="Srinagar",Table1[[#This Row],[Income]],0)</f>
        <v>0</v>
      </c>
      <c r="BT206">
        <f ca="1">IF(Table1[[#This Row],[Area]]="Delhi",Table1[[#This Row],[Income]],0)</f>
        <v>0</v>
      </c>
      <c r="BU206">
        <f ca="1">IF(Table1[[#This Row],[Area]]="Jaipur",Table1[[#This Row],[Income]],0)</f>
        <v>45141</v>
      </c>
      <c r="BW206">
        <f ca="1">IF(Table1[[#This Row],[Field of Work]]="IT",Table1[[#This Row],[Income]],0)</f>
        <v>0</v>
      </c>
      <c r="BX206">
        <f ca="1">IF(Table1[[#This Row],[Field of Work]]="Healthcare",Table1[[#This Row],[Income]],0)</f>
        <v>0</v>
      </c>
      <c r="BY206">
        <f ca="1">IF(Table1[[#This Row],[Field of Work]]="Agriculture",Table1[[#This Row],[Income]],0)</f>
        <v>45141</v>
      </c>
      <c r="BZ206">
        <f ca="1">IF(Table1[[#This Row],[Field of Work]]="Teaching",Table1[[#This Row],[Income]],0)</f>
        <v>0</v>
      </c>
      <c r="CA206">
        <f ca="1">IF(Table1[[#This Row],[Field of Work]]="General Work",Table1[[#This Row],[Income]],0)</f>
        <v>0</v>
      </c>
      <c r="CB206">
        <f ca="1">IF(Table1[[#This Row],[Field of Work]]="Construction",Table1[[#This Row],[Income]],0)</f>
        <v>0</v>
      </c>
      <c r="CD206" s="2">
        <f ca="1">IF(Table1[[#This Row],[Value of debts ]]&gt;Table1[[#This Row],[Income]],1,0)</f>
        <v>1</v>
      </c>
      <c r="CE206" s="1"/>
      <c r="CG206">
        <f ca="1">IF(Table1[[#This Row],[Net worth of person]]&gt;$CH$3,Table1[[#This Row],[Age]],0)</f>
        <v>23</v>
      </c>
    </row>
    <row r="207" spans="1:85" x14ac:dyDescent="0.3">
      <c r="A207">
        <f t="shared" ca="1" si="88"/>
        <v>2</v>
      </c>
      <c r="B207" t="str">
        <f t="shared" ca="1" si="89"/>
        <v>Men</v>
      </c>
      <c r="C207">
        <f t="shared" ca="1" si="90"/>
        <v>20</v>
      </c>
      <c r="D207">
        <f t="shared" ca="1" si="91"/>
        <v>2</v>
      </c>
      <c r="E207" t="str">
        <f t="shared" ca="1" si="92"/>
        <v>Construction</v>
      </c>
      <c r="F207">
        <f t="shared" ca="1" si="93"/>
        <v>1</v>
      </c>
      <c r="G207" t="str">
        <f t="shared" ca="1" si="94"/>
        <v>10th</v>
      </c>
      <c r="H207">
        <f t="shared" ca="1" si="95"/>
        <v>2</v>
      </c>
      <c r="I207">
        <f t="shared" ca="1" si="96"/>
        <v>1</v>
      </c>
      <c r="J207">
        <f t="shared" ca="1" si="97"/>
        <v>82804</v>
      </c>
      <c r="K207">
        <f t="shared" ca="1" si="98"/>
        <v>14</v>
      </c>
      <c r="L207" t="str">
        <f t="shared" ca="1" si="99"/>
        <v>Jaipur</v>
      </c>
      <c r="M207">
        <f t="shared" ca="1" si="100"/>
        <v>248412</v>
      </c>
      <c r="N207">
        <f t="shared" ca="1" si="101"/>
        <v>221624.44788426443</v>
      </c>
      <c r="O207">
        <f t="shared" ca="1" si="102"/>
        <v>35523.379618420731</v>
      </c>
      <c r="P207">
        <f t="shared" ca="1" si="103"/>
        <v>16146</v>
      </c>
      <c r="Q207">
        <f t="shared" ca="1" si="104"/>
        <v>23388.505469173331</v>
      </c>
      <c r="R207">
        <f t="shared" ca="1" si="105"/>
        <v>60488.93900944812</v>
      </c>
      <c r="S207">
        <f t="shared" ca="1" si="106"/>
        <v>344424.31862786884</v>
      </c>
      <c r="T207">
        <f t="shared" ca="1" si="107"/>
        <v>261158.95335343777</v>
      </c>
      <c r="U207">
        <f t="shared" ca="1" si="108"/>
        <v>83265.365274431068</v>
      </c>
      <c r="AF207" s="2">
        <f ca="1">IF(Table1[[#This Row],[Gender]]="Women",1,0)</f>
        <v>0</v>
      </c>
      <c r="AG207">
        <f ca="1">IF(Table1[[#This Row],[Gender]]="Men",1,0)</f>
        <v>1</v>
      </c>
      <c r="AI207" s="1"/>
      <c r="AK207" s="2">
        <f ca="1">IF(Table1[[#This Row],[Field of Work]]="IT",1,0)</f>
        <v>0</v>
      </c>
      <c r="AL207">
        <f ca="1">IF(Table1[[#This Row],[Field of Work]]="Agriculture",1,0)</f>
        <v>0</v>
      </c>
      <c r="AM207">
        <f ca="1">IF(Table1[[#This Row],[Field of Work]]="Construction",1,0)</f>
        <v>1</v>
      </c>
      <c r="AN207">
        <f ca="1">IF(Table1[[#This Row],[Field of Work]]="Healthcare",1,0)</f>
        <v>0</v>
      </c>
      <c r="AO207">
        <f ca="1">IF(Table1[[#This Row],[Field of Work]]="General Work",1,0)</f>
        <v>0</v>
      </c>
      <c r="AP207">
        <f ca="1">IF(Table1[[#This Row],[Field of Work]]="Teaching",1,0)</f>
        <v>0</v>
      </c>
      <c r="AV207" s="1"/>
      <c r="AX207" s="2">
        <f ca="1">Table1[[#This Row],[Car Value]]/Table1[[#This Row],[Cars]]</f>
        <v>35523.379618420731</v>
      </c>
      <c r="AY207" s="1"/>
      <c r="AZ207" s="2">
        <f ca="1">IF(Table1[[#This Row],[Value of debts ]]&gt;$BA$3,1,0)</f>
        <v>1</v>
      </c>
      <c r="BA207" s="1"/>
      <c r="BB207" s="1"/>
      <c r="BC207" s="15">
        <f ca="1">Table1[[#This Row],[Mortage Left]]/Table1[[#This Row],[Value of House]]</f>
        <v>0.89216482248951112</v>
      </c>
      <c r="BD207">
        <f t="shared" ca="1" si="109"/>
        <v>0</v>
      </c>
      <c r="BF207" s="1"/>
      <c r="BH207">
        <f ca="1">IF(Table1[[#This Row],[Area]]="Patna",Table1[[#This Row],[Income]],0)</f>
        <v>0</v>
      </c>
      <c r="BI207">
        <f ca="1">IF(Table1[[#This Row],[Area]]="Bangalore",Table1[[#This Row],[Income]],0)</f>
        <v>0</v>
      </c>
      <c r="BJ207">
        <f ca="1">IF(Table1[[#This Row],[Area]]="Lucknow",Table1[[#This Row],[Income]],0)</f>
        <v>0</v>
      </c>
      <c r="BK207">
        <f ca="1">IF(Table1[[#This Row],[Area]]="Hyderabad",Table1[[#This Row],[Income]],0)</f>
        <v>0</v>
      </c>
      <c r="BL207">
        <f ca="1">IF(Table1[[#This Row],[Area]]="Udaipur",Table1[[#This Row],[Income]],0)</f>
        <v>0</v>
      </c>
      <c r="BM207">
        <f ca="1">IF(Table1[[#This Row],[Area]]="Pune",Table1[[#This Row],[Income]],0)</f>
        <v>0</v>
      </c>
      <c r="BN207">
        <f ca="1">IF(Table1[[#This Row],[Area]]="Kolkata",Table1[[#This Row],[Income]],0)</f>
        <v>0</v>
      </c>
      <c r="BO207">
        <f ca="1">IF(Table1[[#This Row],[Area]]="Ranchi",Table1[[#This Row],[Income]],0)</f>
        <v>0</v>
      </c>
      <c r="BP207">
        <f ca="1">IF(Table1[[#This Row],[Area]]="Dhanbad",Table1[[#This Row],[Income]],0)</f>
        <v>0</v>
      </c>
      <c r="BQ207">
        <f ca="1">IF(Table1[[#This Row],[Area]]="Agra",Table1[[#This Row],[Income]],0)</f>
        <v>0</v>
      </c>
      <c r="BR207">
        <f ca="1">IF(Table1[[#This Row],[Area]]="Mumbai",Table1[[#This Row],[Income]],0)</f>
        <v>0</v>
      </c>
      <c r="BS207">
        <f ca="1">IF(Table1[[#This Row],[Area]]="Srinagar",Table1[[#This Row],[Income]],0)</f>
        <v>0</v>
      </c>
      <c r="BT207">
        <f ca="1">IF(Table1[[#This Row],[Area]]="Delhi",Table1[[#This Row],[Income]],0)</f>
        <v>0</v>
      </c>
      <c r="BU207">
        <f ca="1">IF(Table1[[#This Row],[Area]]="Jaipur",Table1[[#This Row],[Income]],0)</f>
        <v>82804</v>
      </c>
      <c r="BW207">
        <f ca="1">IF(Table1[[#This Row],[Field of Work]]="IT",Table1[[#This Row],[Income]],0)</f>
        <v>0</v>
      </c>
      <c r="BX207">
        <f ca="1">IF(Table1[[#This Row],[Field of Work]]="Healthcare",Table1[[#This Row],[Income]],0)</f>
        <v>0</v>
      </c>
      <c r="BY207">
        <f ca="1">IF(Table1[[#This Row],[Field of Work]]="Agriculture",Table1[[#This Row],[Income]],0)</f>
        <v>0</v>
      </c>
      <c r="BZ207">
        <f ca="1">IF(Table1[[#This Row],[Field of Work]]="Teaching",Table1[[#This Row],[Income]],0)</f>
        <v>0</v>
      </c>
      <c r="CA207">
        <f ca="1">IF(Table1[[#This Row],[Field of Work]]="General Work",Table1[[#This Row],[Income]],0)</f>
        <v>0</v>
      </c>
      <c r="CB207">
        <f ca="1">IF(Table1[[#This Row],[Field of Work]]="Construction",Table1[[#This Row],[Income]],0)</f>
        <v>82804</v>
      </c>
      <c r="CD207" s="2">
        <f ca="1">IF(Table1[[#This Row],[Value of debts ]]&gt;Table1[[#This Row],[Income]],1,0)</f>
        <v>1</v>
      </c>
      <c r="CE207" s="1"/>
      <c r="CG207">
        <f ca="1">IF(Table1[[#This Row],[Net worth of person]]&gt;$CH$3,Table1[[#This Row],[Age]],0)</f>
        <v>20</v>
      </c>
    </row>
    <row r="208" spans="1:85" x14ac:dyDescent="0.3">
      <c r="A208">
        <f ca="1">RANDBETWEEN(1,2)</f>
        <v>1</v>
      </c>
      <c r="B208" t="str">
        <f ca="1">IF(A208=1,"Women", "Men")</f>
        <v>Women</v>
      </c>
      <c r="C208">
        <f ca="1">RANDBETWEEN(20,40)</f>
        <v>33</v>
      </c>
      <c r="D208">
        <f ca="1">RANDBETWEEN(1,6)</f>
        <v>5</v>
      </c>
      <c r="E208" t="str">
        <f ca="1">VLOOKUP(D208,$V$4:$W$9,2)</f>
        <v>Agriculture</v>
      </c>
      <c r="F208">
        <f ca="1">RANDBETWEEN(1,5)</f>
        <v>5</v>
      </c>
      <c r="G208" t="str">
        <f ca="1">VLOOKUP(F208,$Y$4:$Z$8,2)</f>
        <v>Others</v>
      </c>
      <c r="H208">
        <f ca="1">RANDBETWEEN(0,4)</f>
        <v>3</v>
      </c>
      <c r="I208">
        <f ca="1">RANDBETWEEN(1,3)</f>
        <v>3</v>
      </c>
      <c r="J208">
        <f ca="1">RANDBETWEEN(25000,90000)</f>
        <v>37919</v>
      </c>
      <c r="K208">
        <f ca="1">RANDBETWEEN(1,14)</f>
        <v>6</v>
      </c>
      <c r="L208" t="str">
        <f ca="1">VLOOKUP(K208,$AB$4:$AC$17,2)</f>
        <v>Ranchi</v>
      </c>
      <c r="M208">
        <f ca="1">J208*RANDBETWEEN(3,6)</f>
        <v>113757</v>
      </c>
      <c r="N208">
        <f ca="1">RAND()*M208</f>
        <v>107140.05589794788</v>
      </c>
      <c r="O208">
        <f ca="1">I208*RAND()*J208</f>
        <v>28549.339775186854</v>
      </c>
      <c r="P208">
        <f ca="1">RANDBETWEEN(0,O208)</f>
        <v>14084</v>
      </c>
      <c r="Q208">
        <f ca="1">RAND()*J208*2</f>
        <v>73182.059233533408</v>
      </c>
      <c r="R208">
        <f ca="1">RAND()*J208*1.5</f>
        <v>2171.5765340787152</v>
      </c>
      <c r="S208">
        <f ca="1">M208+O208+R208</f>
        <v>144477.91630926557</v>
      </c>
      <c r="T208">
        <f ca="1">N208+P208+Q208</f>
        <v>194406.11513148129</v>
      </c>
      <c r="U208">
        <f t="shared" ca="1" si="108"/>
        <v>-49928.198822215723</v>
      </c>
      <c r="AF208" s="2">
        <f ca="1">IF(Table1[[#This Row],[Gender]]="Women",1,0)</f>
        <v>1</v>
      </c>
      <c r="AG208">
        <f ca="1">IF(Table1[[#This Row],[Gender]]="Men",1,0)</f>
        <v>0</v>
      </c>
      <c r="AI208" s="1"/>
      <c r="AK208" s="2">
        <f ca="1">IF(Table1[[#This Row],[Field of Work]]="IT",1,0)</f>
        <v>0</v>
      </c>
      <c r="AL208">
        <f ca="1">IF(Table1[[#This Row],[Field of Work]]="Agriculture",1,0)</f>
        <v>1</v>
      </c>
      <c r="AM208">
        <f ca="1">IF(Table1[[#This Row],[Field of Work]]="Construction",1,0)</f>
        <v>0</v>
      </c>
      <c r="AN208">
        <f ca="1">IF(Table1[[#This Row],[Field of Work]]="Healthcare",1,0)</f>
        <v>0</v>
      </c>
      <c r="AO208">
        <f ca="1">IF(Table1[[#This Row],[Field of Work]]="General Work",1,0)</f>
        <v>0</v>
      </c>
      <c r="AP208">
        <f ca="1">IF(Table1[[#This Row],[Field of Work]]="Teaching",1,0)</f>
        <v>0</v>
      </c>
      <c r="AV208" s="1"/>
      <c r="AX208" s="2">
        <f ca="1">Table1[[#This Row],[Car Value]]/Table1[[#This Row],[Cars]]</f>
        <v>9516.4465917289508</v>
      </c>
      <c r="AY208" s="1"/>
      <c r="AZ208" s="2">
        <f ca="1">IF(Table1[[#This Row],[Value of debts ]]&gt;$BA$3,1,0)</f>
        <v>1</v>
      </c>
      <c r="BA208" s="1"/>
      <c r="BB208" s="1"/>
      <c r="BC208" s="15">
        <f ca="1">Table1[[#This Row],[Mortage Left]]/Table1[[#This Row],[Value of House]]</f>
        <v>0.9418326423688026</v>
      </c>
      <c r="BD208">
        <f t="shared" ca="1" si="109"/>
        <v>0</v>
      </c>
      <c r="BF208" s="1"/>
      <c r="BH208">
        <f ca="1">IF(Table1[[#This Row],[Area]]="Patna",Table1[[#This Row],[Income]],0)</f>
        <v>0</v>
      </c>
      <c r="BI208">
        <f ca="1">IF(Table1[[#This Row],[Area]]="Bangalore",Table1[[#This Row],[Income]],0)</f>
        <v>0</v>
      </c>
      <c r="BJ208">
        <f ca="1">IF(Table1[[#This Row],[Area]]="Lucknow",Table1[[#This Row],[Income]],0)</f>
        <v>0</v>
      </c>
      <c r="BK208">
        <f ca="1">IF(Table1[[#This Row],[Area]]="Hyderabad",Table1[[#This Row],[Income]],0)</f>
        <v>0</v>
      </c>
      <c r="BL208">
        <f ca="1">IF(Table1[[#This Row],[Area]]="Udaipur",Table1[[#This Row],[Income]],0)</f>
        <v>0</v>
      </c>
      <c r="BM208">
        <f ca="1">IF(Table1[[#This Row],[Area]]="Pune",Table1[[#This Row],[Income]],0)</f>
        <v>0</v>
      </c>
      <c r="BN208">
        <f ca="1">IF(Table1[[#This Row],[Area]]="Kolkata",Table1[[#This Row],[Income]],0)</f>
        <v>0</v>
      </c>
      <c r="BO208">
        <f ca="1">IF(Table1[[#This Row],[Area]]="Ranchi",Table1[[#This Row],[Income]],0)</f>
        <v>37919</v>
      </c>
      <c r="BP208">
        <f ca="1">IF(Table1[[#This Row],[Area]]="Dhanbad",Table1[[#This Row],[Income]],0)</f>
        <v>0</v>
      </c>
      <c r="BQ208">
        <f ca="1">IF(Table1[[#This Row],[Area]]="Agra",Table1[[#This Row],[Income]],0)</f>
        <v>0</v>
      </c>
      <c r="BR208">
        <f ca="1">IF(Table1[[#This Row],[Area]]="Mumbai",Table1[[#This Row],[Income]],0)</f>
        <v>0</v>
      </c>
      <c r="BS208">
        <f ca="1">IF(Table1[[#This Row],[Area]]="Srinagar",Table1[[#This Row],[Income]],0)</f>
        <v>0</v>
      </c>
      <c r="BT208">
        <f ca="1">IF(Table1[[#This Row],[Area]]="Delhi",Table1[[#This Row],[Income]],0)</f>
        <v>0</v>
      </c>
      <c r="BU208">
        <f ca="1">IF(Table1[[#This Row],[Area]]="Jaipur",Table1[[#This Row],[Income]],0)</f>
        <v>0</v>
      </c>
      <c r="BW208">
        <f ca="1">IF(Table1[[#This Row],[Field of Work]]="IT",Table1[[#This Row],[Income]],0)</f>
        <v>0</v>
      </c>
      <c r="BX208">
        <f ca="1">IF(Table1[[#This Row],[Field of Work]]="Healthcare",Table1[[#This Row],[Income]],0)</f>
        <v>0</v>
      </c>
      <c r="BY208">
        <f ca="1">IF(Table1[[#This Row],[Field of Work]]="Agriculture",Table1[[#This Row],[Income]],0)</f>
        <v>37919</v>
      </c>
      <c r="BZ208">
        <f ca="1">IF(Table1[[#This Row],[Field of Work]]="Teaching",Table1[[#This Row],[Income]],0)</f>
        <v>0</v>
      </c>
      <c r="CA208">
        <f ca="1">IF(Table1[[#This Row],[Field of Work]]="General Work",Table1[[#This Row],[Income]],0)</f>
        <v>0</v>
      </c>
      <c r="CB208">
        <f ca="1">IF(Table1[[#This Row],[Field of Work]]="Construction",Table1[[#This Row],[Income]],0)</f>
        <v>0</v>
      </c>
      <c r="CD208" s="2">
        <f ca="1">IF(Table1[[#This Row],[Value of debts ]]&gt;Table1[[#This Row],[Income]],1,0)</f>
        <v>1</v>
      </c>
      <c r="CE208" s="1"/>
      <c r="CG208">
        <f ca="1">IF(Table1[[#This Row],[Net worth of person]]&gt;$CH$3,Table1[[#This Row],[Age]],0)</f>
        <v>0</v>
      </c>
    </row>
    <row r="209" spans="1:85" x14ac:dyDescent="0.3">
      <c r="A209">
        <f t="shared" ref="A209:A272" ca="1" si="110">RANDBETWEEN(1,2)</f>
        <v>1</v>
      </c>
      <c r="B209" t="str">
        <f t="shared" ref="B209:B272" ca="1" si="111">IF(A209=1,"Women", "Men")</f>
        <v>Women</v>
      </c>
      <c r="C209">
        <f t="shared" ref="C209:C272" ca="1" si="112">RANDBETWEEN(20,40)</f>
        <v>36</v>
      </c>
      <c r="D209">
        <f t="shared" ref="D209:D272" ca="1" si="113">RANDBETWEEN(1,6)</f>
        <v>1</v>
      </c>
      <c r="E209" t="str">
        <f t="shared" ref="E209:E272" ca="1" si="114">VLOOKUP(D209,$V$4:$W$9,2)</f>
        <v>IT</v>
      </c>
      <c r="F209">
        <f t="shared" ref="F209:F272" ca="1" si="115">RANDBETWEEN(1,5)</f>
        <v>3</v>
      </c>
      <c r="G209" t="str">
        <f t="shared" ref="G209:G272" ca="1" si="116">VLOOKUP(F209,$Y$4:$Z$8,2)</f>
        <v>Bachelors</v>
      </c>
      <c r="H209">
        <f t="shared" ref="H209:H272" ca="1" si="117">RANDBETWEEN(0,4)</f>
        <v>1</v>
      </c>
      <c r="I209">
        <f t="shared" ref="I209:I272" ca="1" si="118">RANDBETWEEN(1,3)</f>
        <v>3</v>
      </c>
      <c r="J209">
        <f t="shared" ref="J209:J272" ca="1" si="119">RANDBETWEEN(25000,90000)</f>
        <v>39285</v>
      </c>
      <c r="K209">
        <f t="shared" ref="K209:K272" ca="1" si="120">RANDBETWEEN(1,14)</f>
        <v>14</v>
      </c>
      <c r="L209" t="str">
        <f t="shared" ref="L209:L272" ca="1" si="121">VLOOKUP(K209,$AB$4:$AC$17,2)</f>
        <v>Jaipur</v>
      </c>
      <c r="M209">
        <f t="shared" ref="M209:M272" ca="1" si="122">J209*RANDBETWEEN(3,6)</f>
        <v>117855</v>
      </c>
      <c r="N209">
        <f t="shared" ref="N209:N272" ca="1" si="123">RAND()*M209</f>
        <v>2404.3281065468782</v>
      </c>
      <c r="O209">
        <f t="shared" ref="O209:O272" ca="1" si="124">I209*RAND()*J209</f>
        <v>52466.38523582038</v>
      </c>
      <c r="P209">
        <f t="shared" ref="P209:P272" ca="1" si="125">RANDBETWEEN(0,O209)</f>
        <v>39509</v>
      </c>
      <c r="Q209">
        <f t="shared" ref="Q209:Q272" ca="1" si="126">RAND()*J209*2</f>
        <v>54952.348946338374</v>
      </c>
      <c r="R209">
        <f t="shared" ref="R209:R272" ca="1" si="127">RAND()*J209*1.5</f>
        <v>20445.108786688837</v>
      </c>
      <c r="S209">
        <f t="shared" ref="S209:S272" ca="1" si="128">M209+O209+R209</f>
        <v>190766.4940225092</v>
      </c>
      <c r="T209">
        <f t="shared" ref="T209:T272" ca="1" si="129">N209+P209+Q209</f>
        <v>96865.67705288525</v>
      </c>
      <c r="U209">
        <f t="shared" ca="1" si="108"/>
        <v>93900.816969623949</v>
      </c>
      <c r="AF209" s="2">
        <f ca="1">IF(Table1[[#This Row],[Gender]]="Women",1,0)</f>
        <v>1</v>
      </c>
      <c r="AG209">
        <f ca="1">IF(Table1[[#This Row],[Gender]]="Men",1,0)</f>
        <v>0</v>
      </c>
      <c r="AI209" s="1"/>
      <c r="AK209" s="2">
        <f ca="1">IF(Table1[[#This Row],[Field of Work]]="IT",1,0)</f>
        <v>1</v>
      </c>
      <c r="AL209">
        <f ca="1">IF(Table1[[#This Row],[Field of Work]]="Agriculture",1,0)</f>
        <v>0</v>
      </c>
      <c r="AM209">
        <f ca="1">IF(Table1[[#This Row],[Field of Work]]="Construction",1,0)</f>
        <v>0</v>
      </c>
      <c r="AN209">
        <f ca="1">IF(Table1[[#This Row],[Field of Work]]="Healthcare",1,0)</f>
        <v>0</v>
      </c>
      <c r="AO209">
        <f ca="1">IF(Table1[[#This Row],[Field of Work]]="General Work",1,0)</f>
        <v>0</v>
      </c>
      <c r="AP209">
        <f ca="1">IF(Table1[[#This Row],[Field of Work]]="Teaching",1,0)</f>
        <v>0</v>
      </c>
      <c r="AV209" s="1"/>
      <c r="AX209" s="2">
        <f ca="1">Table1[[#This Row],[Car Value]]/Table1[[#This Row],[Cars]]</f>
        <v>17488.795078606792</v>
      </c>
      <c r="AY209" s="1"/>
      <c r="AZ209" s="2">
        <f ca="1">IF(Table1[[#This Row],[Value of debts ]]&gt;$BA$3,1,0)</f>
        <v>1</v>
      </c>
      <c r="BA209" s="1"/>
      <c r="BB209" s="1"/>
      <c r="BC209" s="15">
        <f ca="1">Table1[[#This Row],[Mortage Left]]/Table1[[#This Row],[Value of House]]</f>
        <v>2.040073061428771E-2</v>
      </c>
      <c r="BD209">
        <f t="shared" ca="1" si="109"/>
        <v>1</v>
      </c>
      <c r="BF209" s="1"/>
      <c r="BH209">
        <f ca="1">IF(Table1[[#This Row],[Area]]="Patna",Table1[[#This Row],[Income]],0)</f>
        <v>0</v>
      </c>
      <c r="BI209">
        <f ca="1">IF(Table1[[#This Row],[Area]]="Bangalore",Table1[[#This Row],[Income]],0)</f>
        <v>0</v>
      </c>
      <c r="BJ209">
        <f ca="1">IF(Table1[[#This Row],[Area]]="Lucknow",Table1[[#This Row],[Income]],0)</f>
        <v>0</v>
      </c>
      <c r="BK209">
        <f ca="1">IF(Table1[[#This Row],[Area]]="Hyderabad",Table1[[#This Row],[Income]],0)</f>
        <v>0</v>
      </c>
      <c r="BL209">
        <f ca="1">IF(Table1[[#This Row],[Area]]="Udaipur",Table1[[#This Row],[Income]],0)</f>
        <v>0</v>
      </c>
      <c r="BM209">
        <f ca="1">IF(Table1[[#This Row],[Area]]="Pune",Table1[[#This Row],[Income]],0)</f>
        <v>0</v>
      </c>
      <c r="BN209">
        <f ca="1">IF(Table1[[#This Row],[Area]]="Kolkata",Table1[[#This Row],[Income]],0)</f>
        <v>0</v>
      </c>
      <c r="BO209">
        <f ca="1">IF(Table1[[#This Row],[Area]]="Ranchi",Table1[[#This Row],[Income]],0)</f>
        <v>0</v>
      </c>
      <c r="BP209">
        <f ca="1">IF(Table1[[#This Row],[Area]]="Dhanbad",Table1[[#This Row],[Income]],0)</f>
        <v>0</v>
      </c>
      <c r="BQ209">
        <f ca="1">IF(Table1[[#This Row],[Area]]="Agra",Table1[[#This Row],[Income]],0)</f>
        <v>0</v>
      </c>
      <c r="BR209">
        <f ca="1">IF(Table1[[#This Row],[Area]]="Mumbai",Table1[[#This Row],[Income]],0)</f>
        <v>0</v>
      </c>
      <c r="BS209">
        <f ca="1">IF(Table1[[#This Row],[Area]]="Srinagar",Table1[[#This Row],[Income]],0)</f>
        <v>0</v>
      </c>
      <c r="BT209">
        <f ca="1">IF(Table1[[#This Row],[Area]]="Delhi",Table1[[#This Row],[Income]],0)</f>
        <v>0</v>
      </c>
      <c r="BU209">
        <f ca="1">IF(Table1[[#This Row],[Area]]="Jaipur",Table1[[#This Row],[Income]],0)</f>
        <v>39285</v>
      </c>
      <c r="BW209">
        <f ca="1">IF(Table1[[#This Row],[Field of Work]]="IT",Table1[[#This Row],[Income]],0)</f>
        <v>39285</v>
      </c>
      <c r="BX209">
        <f ca="1">IF(Table1[[#This Row],[Field of Work]]="Healthcare",Table1[[#This Row],[Income]],0)</f>
        <v>0</v>
      </c>
      <c r="BY209">
        <f ca="1">IF(Table1[[#This Row],[Field of Work]]="Agriculture",Table1[[#This Row],[Income]],0)</f>
        <v>0</v>
      </c>
      <c r="BZ209">
        <f ca="1">IF(Table1[[#This Row],[Field of Work]]="Teaching",Table1[[#This Row],[Income]],0)</f>
        <v>0</v>
      </c>
      <c r="CA209">
        <f ca="1">IF(Table1[[#This Row],[Field of Work]]="General Work",Table1[[#This Row],[Income]],0)</f>
        <v>0</v>
      </c>
      <c r="CB209">
        <f ca="1">IF(Table1[[#This Row],[Field of Work]]="Construction",Table1[[#This Row],[Income]],0)</f>
        <v>0</v>
      </c>
      <c r="CD209" s="2">
        <f ca="1">IF(Table1[[#This Row],[Value of debts ]]&gt;Table1[[#This Row],[Income]],1,0)</f>
        <v>1</v>
      </c>
      <c r="CE209" s="1"/>
      <c r="CG209">
        <f ca="1">IF(Table1[[#This Row],[Net worth of person]]&gt;$CH$3,Table1[[#This Row],[Age]],0)</f>
        <v>36</v>
      </c>
    </row>
    <row r="210" spans="1:85" x14ac:dyDescent="0.3">
      <c r="A210">
        <f t="shared" ca="1" si="110"/>
        <v>2</v>
      </c>
      <c r="B210" t="str">
        <f t="shared" ca="1" si="111"/>
        <v>Men</v>
      </c>
      <c r="C210">
        <f t="shared" ca="1" si="112"/>
        <v>21</v>
      </c>
      <c r="D210">
        <f t="shared" ca="1" si="113"/>
        <v>1</v>
      </c>
      <c r="E210" t="str">
        <f t="shared" ca="1" si="114"/>
        <v>IT</v>
      </c>
      <c r="F210">
        <f t="shared" ca="1" si="115"/>
        <v>2</v>
      </c>
      <c r="G210" t="str">
        <f t="shared" ca="1" si="116"/>
        <v>12th</v>
      </c>
      <c r="H210">
        <f t="shared" ca="1" si="117"/>
        <v>0</v>
      </c>
      <c r="I210">
        <f t="shared" ca="1" si="118"/>
        <v>2</v>
      </c>
      <c r="J210">
        <f t="shared" ca="1" si="119"/>
        <v>26662</v>
      </c>
      <c r="K210">
        <f t="shared" ca="1" si="120"/>
        <v>6</v>
      </c>
      <c r="L210" t="str">
        <f t="shared" ca="1" si="121"/>
        <v>Ranchi</v>
      </c>
      <c r="M210">
        <f t="shared" ca="1" si="122"/>
        <v>79986</v>
      </c>
      <c r="N210">
        <f t="shared" ca="1" si="123"/>
        <v>68189.683165652721</v>
      </c>
      <c r="O210">
        <f t="shared" ca="1" si="124"/>
        <v>41237.780083478814</v>
      </c>
      <c r="P210">
        <f t="shared" ca="1" si="125"/>
        <v>276</v>
      </c>
      <c r="Q210">
        <f t="shared" ca="1" si="126"/>
        <v>25908.62856241281</v>
      </c>
      <c r="R210">
        <f t="shared" ca="1" si="127"/>
        <v>22617.325885894192</v>
      </c>
      <c r="S210">
        <f t="shared" ca="1" si="128"/>
        <v>143841.10596937299</v>
      </c>
      <c r="T210">
        <f t="shared" ca="1" si="129"/>
        <v>94374.311728065528</v>
      </c>
      <c r="U210">
        <f t="shared" ca="1" si="108"/>
        <v>49466.794241307463</v>
      </c>
      <c r="AF210" s="2">
        <f ca="1">IF(Table1[[#This Row],[Gender]]="Women",1,0)</f>
        <v>0</v>
      </c>
      <c r="AG210">
        <f ca="1">IF(Table1[[#This Row],[Gender]]="Men",1,0)</f>
        <v>1</v>
      </c>
      <c r="AI210" s="1"/>
      <c r="AK210" s="2">
        <f ca="1">IF(Table1[[#This Row],[Field of Work]]="IT",1,0)</f>
        <v>1</v>
      </c>
      <c r="AL210">
        <f ca="1">IF(Table1[[#This Row],[Field of Work]]="Agriculture",1,0)</f>
        <v>0</v>
      </c>
      <c r="AM210">
        <f ca="1">IF(Table1[[#This Row],[Field of Work]]="Construction",1,0)</f>
        <v>0</v>
      </c>
      <c r="AN210">
        <f ca="1">IF(Table1[[#This Row],[Field of Work]]="Healthcare",1,0)</f>
        <v>0</v>
      </c>
      <c r="AO210">
        <f ca="1">IF(Table1[[#This Row],[Field of Work]]="General Work",1,0)</f>
        <v>0</v>
      </c>
      <c r="AP210">
        <f ca="1">IF(Table1[[#This Row],[Field of Work]]="Teaching",1,0)</f>
        <v>0</v>
      </c>
      <c r="AV210" s="1"/>
      <c r="AX210" s="2">
        <f ca="1">Table1[[#This Row],[Car Value]]/Table1[[#This Row],[Cars]]</f>
        <v>20618.890041739407</v>
      </c>
      <c r="AY210" s="1"/>
      <c r="AZ210" s="2">
        <f ca="1">IF(Table1[[#This Row],[Value of debts ]]&gt;$BA$3,1,0)</f>
        <v>1</v>
      </c>
      <c r="BA210" s="1"/>
      <c r="BB210" s="1"/>
      <c r="BC210" s="15">
        <f ca="1">Table1[[#This Row],[Mortage Left]]/Table1[[#This Row],[Value of House]]</f>
        <v>0.85252023061101589</v>
      </c>
      <c r="BD210">
        <f t="shared" ca="1" si="109"/>
        <v>0</v>
      </c>
      <c r="BF210" s="1"/>
      <c r="BH210">
        <f ca="1">IF(Table1[[#This Row],[Area]]="Patna",Table1[[#This Row],[Income]],0)</f>
        <v>0</v>
      </c>
      <c r="BI210">
        <f ca="1">IF(Table1[[#This Row],[Area]]="Bangalore",Table1[[#This Row],[Income]],0)</f>
        <v>0</v>
      </c>
      <c r="BJ210">
        <f ca="1">IF(Table1[[#This Row],[Area]]="Lucknow",Table1[[#This Row],[Income]],0)</f>
        <v>0</v>
      </c>
      <c r="BK210">
        <f ca="1">IF(Table1[[#This Row],[Area]]="Hyderabad",Table1[[#This Row],[Income]],0)</f>
        <v>0</v>
      </c>
      <c r="BL210">
        <f ca="1">IF(Table1[[#This Row],[Area]]="Udaipur",Table1[[#This Row],[Income]],0)</f>
        <v>0</v>
      </c>
      <c r="BM210">
        <f ca="1">IF(Table1[[#This Row],[Area]]="Pune",Table1[[#This Row],[Income]],0)</f>
        <v>0</v>
      </c>
      <c r="BN210">
        <f ca="1">IF(Table1[[#This Row],[Area]]="Kolkata",Table1[[#This Row],[Income]],0)</f>
        <v>0</v>
      </c>
      <c r="BO210">
        <f ca="1">IF(Table1[[#This Row],[Area]]="Ranchi",Table1[[#This Row],[Income]],0)</f>
        <v>26662</v>
      </c>
      <c r="BP210">
        <f ca="1">IF(Table1[[#This Row],[Area]]="Dhanbad",Table1[[#This Row],[Income]],0)</f>
        <v>0</v>
      </c>
      <c r="BQ210">
        <f ca="1">IF(Table1[[#This Row],[Area]]="Agra",Table1[[#This Row],[Income]],0)</f>
        <v>0</v>
      </c>
      <c r="BR210">
        <f ca="1">IF(Table1[[#This Row],[Area]]="Mumbai",Table1[[#This Row],[Income]],0)</f>
        <v>0</v>
      </c>
      <c r="BS210">
        <f ca="1">IF(Table1[[#This Row],[Area]]="Srinagar",Table1[[#This Row],[Income]],0)</f>
        <v>0</v>
      </c>
      <c r="BT210">
        <f ca="1">IF(Table1[[#This Row],[Area]]="Delhi",Table1[[#This Row],[Income]],0)</f>
        <v>0</v>
      </c>
      <c r="BU210">
        <f ca="1">IF(Table1[[#This Row],[Area]]="Jaipur",Table1[[#This Row],[Income]],0)</f>
        <v>0</v>
      </c>
      <c r="BW210">
        <f ca="1">IF(Table1[[#This Row],[Field of Work]]="IT",Table1[[#This Row],[Income]],0)</f>
        <v>26662</v>
      </c>
      <c r="BX210">
        <f ca="1">IF(Table1[[#This Row],[Field of Work]]="Healthcare",Table1[[#This Row],[Income]],0)</f>
        <v>0</v>
      </c>
      <c r="BY210">
        <f ca="1">IF(Table1[[#This Row],[Field of Work]]="Agriculture",Table1[[#This Row],[Income]],0)</f>
        <v>0</v>
      </c>
      <c r="BZ210">
        <f ca="1">IF(Table1[[#This Row],[Field of Work]]="Teaching",Table1[[#This Row],[Income]],0)</f>
        <v>0</v>
      </c>
      <c r="CA210">
        <f ca="1">IF(Table1[[#This Row],[Field of Work]]="General Work",Table1[[#This Row],[Income]],0)</f>
        <v>0</v>
      </c>
      <c r="CB210">
        <f ca="1">IF(Table1[[#This Row],[Field of Work]]="Construction",Table1[[#This Row],[Income]],0)</f>
        <v>0</v>
      </c>
      <c r="CD210" s="2">
        <f ca="1">IF(Table1[[#This Row],[Value of debts ]]&gt;Table1[[#This Row],[Income]],1,0)</f>
        <v>1</v>
      </c>
      <c r="CE210" s="1"/>
      <c r="CG210">
        <f ca="1">IF(Table1[[#This Row],[Net worth of person]]&gt;$CH$3,Table1[[#This Row],[Age]],0)</f>
        <v>0</v>
      </c>
    </row>
    <row r="211" spans="1:85" x14ac:dyDescent="0.3">
      <c r="A211">
        <f t="shared" ca="1" si="110"/>
        <v>2</v>
      </c>
      <c r="B211" t="str">
        <f t="shared" ca="1" si="111"/>
        <v>Men</v>
      </c>
      <c r="C211">
        <f t="shared" ca="1" si="112"/>
        <v>34</v>
      </c>
      <c r="D211">
        <f t="shared" ca="1" si="113"/>
        <v>6</v>
      </c>
      <c r="E211" t="str">
        <f t="shared" ca="1" si="114"/>
        <v>General Work</v>
      </c>
      <c r="F211">
        <f t="shared" ca="1" si="115"/>
        <v>5</v>
      </c>
      <c r="G211" t="str">
        <f t="shared" ca="1" si="116"/>
        <v>Others</v>
      </c>
      <c r="H211">
        <f t="shared" ca="1" si="117"/>
        <v>0</v>
      </c>
      <c r="I211">
        <f t="shared" ca="1" si="118"/>
        <v>1</v>
      </c>
      <c r="J211">
        <f t="shared" ca="1" si="119"/>
        <v>73356</v>
      </c>
      <c r="K211">
        <f t="shared" ca="1" si="120"/>
        <v>12</v>
      </c>
      <c r="L211" t="str">
        <f t="shared" ca="1" si="121"/>
        <v>Srinagar</v>
      </c>
      <c r="M211">
        <f t="shared" ca="1" si="122"/>
        <v>220068</v>
      </c>
      <c r="N211">
        <f t="shared" ca="1" si="123"/>
        <v>179551.65254665323</v>
      </c>
      <c r="O211">
        <f t="shared" ca="1" si="124"/>
        <v>2286.517049345387</v>
      </c>
      <c r="P211">
        <f t="shared" ca="1" si="125"/>
        <v>1814</v>
      </c>
      <c r="Q211">
        <f t="shared" ca="1" si="126"/>
        <v>67075.659482989679</v>
      </c>
      <c r="R211">
        <f t="shared" ca="1" si="127"/>
        <v>81043.642223548479</v>
      </c>
      <c r="S211">
        <f t="shared" ca="1" si="128"/>
        <v>303398.15927289386</v>
      </c>
      <c r="T211">
        <f t="shared" ca="1" si="129"/>
        <v>248441.31202964293</v>
      </c>
      <c r="U211">
        <f t="shared" ca="1" si="108"/>
        <v>54956.84724325093</v>
      </c>
      <c r="AF211" s="2">
        <f ca="1">IF(Table1[[#This Row],[Gender]]="Women",1,0)</f>
        <v>0</v>
      </c>
      <c r="AG211">
        <f ca="1">IF(Table1[[#This Row],[Gender]]="Men",1,0)</f>
        <v>1</v>
      </c>
      <c r="AI211" s="1"/>
      <c r="AK211" s="2">
        <f ca="1">IF(Table1[[#This Row],[Field of Work]]="IT",1,0)</f>
        <v>0</v>
      </c>
      <c r="AL211">
        <f ca="1">IF(Table1[[#This Row],[Field of Work]]="Agriculture",1,0)</f>
        <v>0</v>
      </c>
      <c r="AM211">
        <f ca="1">IF(Table1[[#This Row],[Field of Work]]="Construction",1,0)</f>
        <v>0</v>
      </c>
      <c r="AN211">
        <f ca="1">IF(Table1[[#This Row],[Field of Work]]="Healthcare",1,0)</f>
        <v>0</v>
      </c>
      <c r="AO211">
        <f ca="1">IF(Table1[[#This Row],[Field of Work]]="General Work",1,0)</f>
        <v>1</v>
      </c>
      <c r="AP211">
        <f ca="1">IF(Table1[[#This Row],[Field of Work]]="Teaching",1,0)</f>
        <v>0</v>
      </c>
      <c r="AV211" s="1"/>
      <c r="AX211" s="2">
        <f ca="1">Table1[[#This Row],[Car Value]]/Table1[[#This Row],[Cars]]</f>
        <v>2286.517049345387</v>
      </c>
      <c r="AY211" s="1"/>
      <c r="AZ211" s="2">
        <f ca="1">IF(Table1[[#This Row],[Value of debts ]]&gt;$BA$3,1,0)</f>
        <v>1</v>
      </c>
      <c r="BA211" s="1"/>
      <c r="BB211" s="1"/>
      <c r="BC211" s="15">
        <f ca="1">Table1[[#This Row],[Mortage Left]]/Table1[[#This Row],[Value of House]]</f>
        <v>0.81589169050772137</v>
      </c>
      <c r="BD211">
        <f t="shared" ca="1" si="109"/>
        <v>0</v>
      </c>
      <c r="BF211" s="1"/>
      <c r="BH211">
        <f ca="1">IF(Table1[[#This Row],[Area]]="Patna",Table1[[#This Row],[Income]],0)</f>
        <v>0</v>
      </c>
      <c r="BI211">
        <f ca="1">IF(Table1[[#This Row],[Area]]="Bangalore",Table1[[#This Row],[Income]],0)</f>
        <v>0</v>
      </c>
      <c r="BJ211">
        <f ca="1">IF(Table1[[#This Row],[Area]]="Lucknow",Table1[[#This Row],[Income]],0)</f>
        <v>0</v>
      </c>
      <c r="BK211">
        <f ca="1">IF(Table1[[#This Row],[Area]]="Hyderabad",Table1[[#This Row],[Income]],0)</f>
        <v>0</v>
      </c>
      <c r="BL211">
        <f ca="1">IF(Table1[[#This Row],[Area]]="Udaipur",Table1[[#This Row],[Income]],0)</f>
        <v>0</v>
      </c>
      <c r="BM211">
        <f ca="1">IF(Table1[[#This Row],[Area]]="Pune",Table1[[#This Row],[Income]],0)</f>
        <v>0</v>
      </c>
      <c r="BN211">
        <f ca="1">IF(Table1[[#This Row],[Area]]="Kolkata",Table1[[#This Row],[Income]],0)</f>
        <v>0</v>
      </c>
      <c r="BO211">
        <f ca="1">IF(Table1[[#This Row],[Area]]="Ranchi",Table1[[#This Row],[Income]],0)</f>
        <v>0</v>
      </c>
      <c r="BP211">
        <f ca="1">IF(Table1[[#This Row],[Area]]="Dhanbad",Table1[[#This Row],[Income]],0)</f>
        <v>0</v>
      </c>
      <c r="BQ211">
        <f ca="1">IF(Table1[[#This Row],[Area]]="Agra",Table1[[#This Row],[Income]],0)</f>
        <v>0</v>
      </c>
      <c r="BR211">
        <f ca="1">IF(Table1[[#This Row],[Area]]="Mumbai",Table1[[#This Row],[Income]],0)</f>
        <v>0</v>
      </c>
      <c r="BS211">
        <f ca="1">IF(Table1[[#This Row],[Area]]="Srinagar",Table1[[#This Row],[Income]],0)</f>
        <v>73356</v>
      </c>
      <c r="BT211">
        <f ca="1">IF(Table1[[#This Row],[Area]]="Delhi",Table1[[#This Row],[Income]],0)</f>
        <v>0</v>
      </c>
      <c r="BU211">
        <f ca="1">IF(Table1[[#This Row],[Area]]="Jaipur",Table1[[#This Row],[Income]],0)</f>
        <v>0</v>
      </c>
      <c r="BW211">
        <f ca="1">IF(Table1[[#This Row],[Field of Work]]="IT",Table1[[#This Row],[Income]],0)</f>
        <v>0</v>
      </c>
      <c r="BX211">
        <f ca="1">IF(Table1[[#This Row],[Field of Work]]="Healthcare",Table1[[#This Row],[Income]],0)</f>
        <v>0</v>
      </c>
      <c r="BY211">
        <f ca="1">IF(Table1[[#This Row],[Field of Work]]="Agriculture",Table1[[#This Row],[Income]],0)</f>
        <v>0</v>
      </c>
      <c r="BZ211">
        <f ca="1">IF(Table1[[#This Row],[Field of Work]]="Teaching",Table1[[#This Row],[Income]],0)</f>
        <v>0</v>
      </c>
      <c r="CA211">
        <f ca="1">IF(Table1[[#This Row],[Field of Work]]="General Work",Table1[[#This Row],[Income]],0)</f>
        <v>73356</v>
      </c>
      <c r="CB211">
        <f ca="1">IF(Table1[[#This Row],[Field of Work]]="Construction",Table1[[#This Row],[Income]],0)</f>
        <v>0</v>
      </c>
      <c r="CD211" s="2">
        <f ca="1">IF(Table1[[#This Row],[Value of debts ]]&gt;Table1[[#This Row],[Income]],1,0)</f>
        <v>1</v>
      </c>
      <c r="CE211" s="1"/>
      <c r="CG211">
        <f ca="1">IF(Table1[[#This Row],[Net worth of person]]&gt;$CH$3,Table1[[#This Row],[Age]],0)</f>
        <v>0</v>
      </c>
    </row>
    <row r="212" spans="1:85" x14ac:dyDescent="0.3">
      <c r="A212">
        <f t="shared" ca="1" si="110"/>
        <v>1</v>
      </c>
      <c r="B212" t="str">
        <f t="shared" ca="1" si="111"/>
        <v>Women</v>
      </c>
      <c r="C212">
        <f t="shared" ca="1" si="112"/>
        <v>34</v>
      </c>
      <c r="D212">
        <f t="shared" ca="1" si="113"/>
        <v>5</v>
      </c>
      <c r="E212" t="str">
        <f t="shared" ca="1" si="114"/>
        <v>Agriculture</v>
      </c>
      <c r="F212">
        <f t="shared" ca="1" si="115"/>
        <v>5</v>
      </c>
      <c r="G212" t="str">
        <f t="shared" ca="1" si="116"/>
        <v>Others</v>
      </c>
      <c r="H212">
        <f t="shared" ca="1" si="117"/>
        <v>0</v>
      </c>
      <c r="I212">
        <f t="shared" ca="1" si="118"/>
        <v>3</v>
      </c>
      <c r="J212">
        <f t="shared" ca="1" si="119"/>
        <v>43169</v>
      </c>
      <c r="K212">
        <f t="shared" ca="1" si="120"/>
        <v>14</v>
      </c>
      <c r="L212" t="str">
        <f t="shared" ca="1" si="121"/>
        <v>Jaipur</v>
      </c>
      <c r="M212">
        <f t="shared" ca="1" si="122"/>
        <v>259014</v>
      </c>
      <c r="N212">
        <f t="shared" ca="1" si="123"/>
        <v>72770.576696143544</v>
      </c>
      <c r="O212">
        <f t="shared" ca="1" si="124"/>
        <v>49755.924120325108</v>
      </c>
      <c r="P212">
        <f t="shared" ca="1" si="125"/>
        <v>2746</v>
      </c>
      <c r="Q212">
        <f t="shared" ca="1" si="126"/>
        <v>13841.132704795187</v>
      </c>
      <c r="R212">
        <f t="shared" ca="1" si="127"/>
        <v>11932.154428720423</v>
      </c>
      <c r="S212">
        <f t="shared" ca="1" si="128"/>
        <v>320702.07854904555</v>
      </c>
      <c r="T212">
        <f t="shared" ca="1" si="129"/>
        <v>89357.709400938737</v>
      </c>
      <c r="U212">
        <f t="shared" ca="1" si="108"/>
        <v>231344.36914810681</v>
      </c>
      <c r="AF212" s="2">
        <f ca="1">IF(Table1[[#This Row],[Gender]]="Women",1,0)</f>
        <v>1</v>
      </c>
      <c r="AG212">
        <f ca="1">IF(Table1[[#This Row],[Gender]]="Men",1,0)</f>
        <v>0</v>
      </c>
      <c r="AI212" s="1"/>
      <c r="AK212" s="2">
        <f ca="1">IF(Table1[[#This Row],[Field of Work]]="IT",1,0)</f>
        <v>0</v>
      </c>
      <c r="AL212">
        <f ca="1">IF(Table1[[#This Row],[Field of Work]]="Agriculture",1,0)</f>
        <v>1</v>
      </c>
      <c r="AM212">
        <f ca="1">IF(Table1[[#This Row],[Field of Work]]="Construction",1,0)</f>
        <v>0</v>
      </c>
      <c r="AN212">
        <f ca="1">IF(Table1[[#This Row],[Field of Work]]="Healthcare",1,0)</f>
        <v>0</v>
      </c>
      <c r="AO212">
        <f ca="1">IF(Table1[[#This Row],[Field of Work]]="General Work",1,0)</f>
        <v>0</v>
      </c>
      <c r="AP212">
        <f ca="1">IF(Table1[[#This Row],[Field of Work]]="Teaching",1,0)</f>
        <v>0</v>
      </c>
      <c r="AV212" s="1"/>
      <c r="AX212" s="2">
        <f ca="1">Table1[[#This Row],[Car Value]]/Table1[[#This Row],[Cars]]</f>
        <v>16585.308040108368</v>
      </c>
      <c r="AY212" s="1"/>
      <c r="AZ212" s="2">
        <f ca="1">IF(Table1[[#This Row],[Value of debts ]]&gt;$BA$3,1,0)</f>
        <v>1</v>
      </c>
      <c r="BA212" s="1"/>
      <c r="BB212" s="1"/>
      <c r="BC212" s="15">
        <f ca="1">Table1[[#This Row],[Mortage Left]]/Table1[[#This Row],[Value of House]]</f>
        <v>0.28095229098096453</v>
      </c>
      <c r="BD212">
        <f t="shared" ca="1" si="109"/>
        <v>0</v>
      </c>
      <c r="BF212" s="1"/>
      <c r="BH212">
        <f ca="1">IF(Table1[[#This Row],[Area]]="Patna",Table1[[#This Row],[Income]],0)</f>
        <v>0</v>
      </c>
      <c r="BI212">
        <f ca="1">IF(Table1[[#This Row],[Area]]="Bangalore",Table1[[#This Row],[Income]],0)</f>
        <v>0</v>
      </c>
      <c r="BJ212">
        <f ca="1">IF(Table1[[#This Row],[Area]]="Lucknow",Table1[[#This Row],[Income]],0)</f>
        <v>0</v>
      </c>
      <c r="BK212">
        <f ca="1">IF(Table1[[#This Row],[Area]]="Hyderabad",Table1[[#This Row],[Income]],0)</f>
        <v>0</v>
      </c>
      <c r="BL212">
        <f ca="1">IF(Table1[[#This Row],[Area]]="Udaipur",Table1[[#This Row],[Income]],0)</f>
        <v>0</v>
      </c>
      <c r="BM212">
        <f ca="1">IF(Table1[[#This Row],[Area]]="Pune",Table1[[#This Row],[Income]],0)</f>
        <v>0</v>
      </c>
      <c r="BN212">
        <f ca="1">IF(Table1[[#This Row],[Area]]="Kolkata",Table1[[#This Row],[Income]],0)</f>
        <v>0</v>
      </c>
      <c r="BO212">
        <f ca="1">IF(Table1[[#This Row],[Area]]="Ranchi",Table1[[#This Row],[Income]],0)</f>
        <v>0</v>
      </c>
      <c r="BP212">
        <f ca="1">IF(Table1[[#This Row],[Area]]="Dhanbad",Table1[[#This Row],[Income]],0)</f>
        <v>0</v>
      </c>
      <c r="BQ212">
        <f ca="1">IF(Table1[[#This Row],[Area]]="Agra",Table1[[#This Row],[Income]],0)</f>
        <v>0</v>
      </c>
      <c r="BR212">
        <f ca="1">IF(Table1[[#This Row],[Area]]="Mumbai",Table1[[#This Row],[Income]],0)</f>
        <v>0</v>
      </c>
      <c r="BS212">
        <f ca="1">IF(Table1[[#This Row],[Area]]="Srinagar",Table1[[#This Row],[Income]],0)</f>
        <v>0</v>
      </c>
      <c r="BT212">
        <f ca="1">IF(Table1[[#This Row],[Area]]="Delhi",Table1[[#This Row],[Income]],0)</f>
        <v>0</v>
      </c>
      <c r="BU212">
        <f ca="1">IF(Table1[[#This Row],[Area]]="Jaipur",Table1[[#This Row],[Income]],0)</f>
        <v>43169</v>
      </c>
      <c r="BW212">
        <f ca="1">IF(Table1[[#This Row],[Field of Work]]="IT",Table1[[#This Row],[Income]],0)</f>
        <v>0</v>
      </c>
      <c r="BX212">
        <f ca="1">IF(Table1[[#This Row],[Field of Work]]="Healthcare",Table1[[#This Row],[Income]],0)</f>
        <v>0</v>
      </c>
      <c r="BY212">
        <f ca="1">IF(Table1[[#This Row],[Field of Work]]="Agriculture",Table1[[#This Row],[Income]],0)</f>
        <v>43169</v>
      </c>
      <c r="BZ212">
        <f ca="1">IF(Table1[[#This Row],[Field of Work]]="Teaching",Table1[[#This Row],[Income]],0)</f>
        <v>0</v>
      </c>
      <c r="CA212">
        <f ca="1">IF(Table1[[#This Row],[Field of Work]]="General Work",Table1[[#This Row],[Income]],0)</f>
        <v>0</v>
      </c>
      <c r="CB212">
        <f ca="1">IF(Table1[[#This Row],[Field of Work]]="Construction",Table1[[#This Row],[Income]],0)</f>
        <v>0</v>
      </c>
      <c r="CD212" s="2">
        <f ca="1">IF(Table1[[#This Row],[Value of debts ]]&gt;Table1[[#This Row],[Income]],1,0)</f>
        <v>1</v>
      </c>
      <c r="CE212" s="1"/>
      <c r="CG212">
        <f ca="1">IF(Table1[[#This Row],[Net worth of person]]&gt;$CH$3,Table1[[#This Row],[Age]],0)</f>
        <v>34</v>
      </c>
    </row>
    <row r="213" spans="1:85" x14ac:dyDescent="0.3">
      <c r="A213">
        <f t="shared" ca="1" si="110"/>
        <v>2</v>
      </c>
      <c r="B213" t="str">
        <f t="shared" ca="1" si="111"/>
        <v>Men</v>
      </c>
      <c r="C213">
        <f t="shared" ca="1" si="112"/>
        <v>35</v>
      </c>
      <c r="D213">
        <f t="shared" ca="1" si="113"/>
        <v>2</v>
      </c>
      <c r="E213" t="str">
        <f t="shared" ca="1" si="114"/>
        <v>Construction</v>
      </c>
      <c r="F213">
        <f t="shared" ca="1" si="115"/>
        <v>5</v>
      </c>
      <c r="G213" t="str">
        <f t="shared" ca="1" si="116"/>
        <v>Others</v>
      </c>
      <c r="H213">
        <f t="shared" ca="1" si="117"/>
        <v>0</v>
      </c>
      <c r="I213">
        <f t="shared" ca="1" si="118"/>
        <v>1</v>
      </c>
      <c r="J213">
        <f t="shared" ca="1" si="119"/>
        <v>37443</v>
      </c>
      <c r="K213">
        <f t="shared" ca="1" si="120"/>
        <v>11</v>
      </c>
      <c r="L213" t="str">
        <f t="shared" ca="1" si="121"/>
        <v>Mumbai</v>
      </c>
      <c r="M213">
        <f t="shared" ca="1" si="122"/>
        <v>224658</v>
      </c>
      <c r="N213">
        <f t="shared" ca="1" si="123"/>
        <v>135129.06811618613</v>
      </c>
      <c r="O213">
        <f t="shared" ca="1" si="124"/>
        <v>12128.749030961679</v>
      </c>
      <c r="P213">
        <f t="shared" ca="1" si="125"/>
        <v>4579</v>
      </c>
      <c r="Q213">
        <f t="shared" ca="1" si="126"/>
        <v>70054.701959610044</v>
      </c>
      <c r="R213">
        <f t="shared" ca="1" si="127"/>
        <v>48057.84786009221</v>
      </c>
      <c r="S213">
        <f t="shared" ca="1" si="128"/>
        <v>284844.59689105389</v>
      </c>
      <c r="T213">
        <f t="shared" ca="1" si="129"/>
        <v>209762.77007579617</v>
      </c>
      <c r="U213">
        <f t="shared" ca="1" si="108"/>
        <v>75081.826815257722</v>
      </c>
      <c r="AF213" s="2">
        <f ca="1">IF(Table1[[#This Row],[Gender]]="Women",1,0)</f>
        <v>0</v>
      </c>
      <c r="AG213">
        <f ca="1">IF(Table1[[#This Row],[Gender]]="Men",1,0)</f>
        <v>1</v>
      </c>
      <c r="AI213" s="1"/>
      <c r="AK213" s="2">
        <f ca="1">IF(Table1[[#This Row],[Field of Work]]="IT",1,0)</f>
        <v>0</v>
      </c>
      <c r="AL213">
        <f ca="1">IF(Table1[[#This Row],[Field of Work]]="Agriculture",1,0)</f>
        <v>0</v>
      </c>
      <c r="AM213">
        <f ca="1">IF(Table1[[#This Row],[Field of Work]]="Construction",1,0)</f>
        <v>1</v>
      </c>
      <c r="AN213">
        <f ca="1">IF(Table1[[#This Row],[Field of Work]]="Healthcare",1,0)</f>
        <v>0</v>
      </c>
      <c r="AO213">
        <f ca="1">IF(Table1[[#This Row],[Field of Work]]="General Work",1,0)</f>
        <v>0</v>
      </c>
      <c r="AP213">
        <f ca="1">IF(Table1[[#This Row],[Field of Work]]="Teaching",1,0)</f>
        <v>0</v>
      </c>
      <c r="AV213" s="1"/>
      <c r="AX213" s="2">
        <f ca="1">Table1[[#This Row],[Car Value]]/Table1[[#This Row],[Cars]]</f>
        <v>12128.749030961679</v>
      </c>
      <c r="AY213" s="1"/>
      <c r="AZ213" s="2">
        <f ca="1">IF(Table1[[#This Row],[Value of debts ]]&gt;$BA$3,1,0)</f>
        <v>1</v>
      </c>
      <c r="BA213" s="1"/>
      <c r="BB213" s="1"/>
      <c r="BC213" s="15">
        <f ca="1">Table1[[#This Row],[Mortage Left]]/Table1[[#This Row],[Value of House]]</f>
        <v>0.60148789767640654</v>
      </c>
      <c r="BD213">
        <f t="shared" ca="1" si="109"/>
        <v>0</v>
      </c>
      <c r="BF213" s="1"/>
      <c r="BH213">
        <f ca="1">IF(Table1[[#This Row],[Area]]="Patna",Table1[[#This Row],[Income]],0)</f>
        <v>0</v>
      </c>
      <c r="BI213">
        <f ca="1">IF(Table1[[#This Row],[Area]]="Bangalore",Table1[[#This Row],[Income]],0)</f>
        <v>0</v>
      </c>
      <c r="BJ213">
        <f ca="1">IF(Table1[[#This Row],[Area]]="Lucknow",Table1[[#This Row],[Income]],0)</f>
        <v>0</v>
      </c>
      <c r="BK213">
        <f ca="1">IF(Table1[[#This Row],[Area]]="Hyderabad",Table1[[#This Row],[Income]],0)</f>
        <v>0</v>
      </c>
      <c r="BL213">
        <f ca="1">IF(Table1[[#This Row],[Area]]="Udaipur",Table1[[#This Row],[Income]],0)</f>
        <v>0</v>
      </c>
      <c r="BM213">
        <f ca="1">IF(Table1[[#This Row],[Area]]="Pune",Table1[[#This Row],[Income]],0)</f>
        <v>0</v>
      </c>
      <c r="BN213">
        <f ca="1">IF(Table1[[#This Row],[Area]]="Kolkata",Table1[[#This Row],[Income]],0)</f>
        <v>0</v>
      </c>
      <c r="BO213">
        <f ca="1">IF(Table1[[#This Row],[Area]]="Ranchi",Table1[[#This Row],[Income]],0)</f>
        <v>0</v>
      </c>
      <c r="BP213">
        <f ca="1">IF(Table1[[#This Row],[Area]]="Dhanbad",Table1[[#This Row],[Income]],0)</f>
        <v>0</v>
      </c>
      <c r="BQ213">
        <f ca="1">IF(Table1[[#This Row],[Area]]="Agra",Table1[[#This Row],[Income]],0)</f>
        <v>0</v>
      </c>
      <c r="BR213">
        <f ca="1">IF(Table1[[#This Row],[Area]]="Mumbai",Table1[[#This Row],[Income]],0)</f>
        <v>37443</v>
      </c>
      <c r="BS213">
        <f ca="1">IF(Table1[[#This Row],[Area]]="Srinagar",Table1[[#This Row],[Income]],0)</f>
        <v>0</v>
      </c>
      <c r="BT213">
        <f ca="1">IF(Table1[[#This Row],[Area]]="Delhi",Table1[[#This Row],[Income]],0)</f>
        <v>0</v>
      </c>
      <c r="BU213">
        <f ca="1">IF(Table1[[#This Row],[Area]]="Jaipur",Table1[[#This Row],[Income]],0)</f>
        <v>0</v>
      </c>
      <c r="BW213">
        <f ca="1">IF(Table1[[#This Row],[Field of Work]]="IT",Table1[[#This Row],[Income]],0)</f>
        <v>0</v>
      </c>
      <c r="BX213">
        <f ca="1">IF(Table1[[#This Row],[Field of Work]]="Healthcare",Table1[[#This Row],[Income]],0)</f>
        <v>0</v>
      </c>
      <c r="BY213">
        <f ca="1">IF(Table1[[#This Row],[Field of Work]]="Agriculture",Table1[[#This Row],[Income]],0)</f>
        <v>0</v>
      </c>
      <c r="BZ213">
        <f ca="1">IF(Table1[[#This Row],[Field of Work]]="Teaching",Table1[[#This Row],[Income]],0)</f>
        <v>0</v>
      </c>
      <c r="CA213">
        <f ca="1">IF(Table1[[#This Row],[Field of Work]]="General Work",Table1[[#This Row],[Income]],0)</f>
        <v>0</v>
      </c>
      <c r="CB213">
        <f ca="1">IF(Table1[[#This Row],[Field of Work]]="Construction",Table1[[#This Row],[Income]],0)</f>
        <v>37443</v>
      </c>
      <c r="CD213" s="2">
        <f ca="1">IF(Table1[[#This Row],[Value of debts ]]&gt;Table1[[#This Row],[Income]],1,0)</f>
        <v>1</v>
      </c>
      <c r="CE213" s="1"/>
      <c r="CG213">
        <f ca="1">IF(Table1[[#This Row],[Net worth of person]]&gt;$CH$3,Table1[[#This Row],[Age]],0)</f>
        <v>35</v>
      </c>
    </row>
    <row r="214" spans="1:85" x14ac:dyDescent="0.3">
      <c r="A214">
        <f t="shared" ca="1" si="110"/>
        <v>2</v>
      </c>
      <c r="B214" t="str">
        <f t="shared" ca="1" si="111"/>
        <v>Men</v>
      </c>
      <c r="C214">
        <f t="shared" ca="1" si="112"/>
        <v>39</v>
      </c>
      <c r="D214">
        <f t="shared" ca="1" si="113"/>
        <v>3</v>
      </c>
      <c r="E214" t="str">
        <f t="shared" ca="1" si="114"/>
        <v>Healthcare</v>
      </c>
      <c r="F214">
        <f t="shared" ca="1" si="115"/>
        <v>2</v>
      </c>
      <c r="G214" t="str">
        <f t="shared" ca="1" si="116"/>
        <v>12th</v>
      </c>
      <c r="H214">
        <f t="shared" ca="1" si="117"/>
        <v>4</v>
      </c>
      <c r="I214">
        <f t="shared" ca="1" si="118"/>
        <v>2</v>
      </c>
      <c r="J214">
        <f t="shared" ca="1" si="119"/>
        <v>59090</v>
      </c>
      <c r="K214">
        <f t="shared" ca="1" si="120"/>
        <v>7</v>
      </c>
      <c r="L214" t="str">
        <f t="shared" ca="1" si="121"/>
        <v>Delhi</v>
      </c>
      <c r="M214">
        <f t="shared" ca="1" si="122"/>
        <v>354540</v>
      </c>
      <c r="N214">
        <f t="shared" ca="1" si="123"/>
        <v>317810.81598687003</v>
      </c>
      <c r="O214">
        <f t="shared" ca="1" si="124"/>
        <v>17179.596845133288</v>
      </c>
      <c r="P214">
        <f t="shared" ca="1" si="125"/>
        <v>7952</v>
      </c>
      <c r="Q214">
        <f t="shared" ca="1" si="126"/>
        <v>9290.2402130297287</v>
      </c>
      <c r="R214">
        <f t="shared" ca="1" si="127"/>
        <v>67838.36655480745</v>
      </c>
      <c r="S214">
        <f t="shared" ca="1" si="128"/>
        <v>439557.96339994075</v>
      </c>
      <c r="T214">
        <f t="shared" ca="1" si="129"/>
        <v>335053.05619989976</v>
      </c>
      <c r="U214">
        <f t="shared" ca="1" si="108"/>
        <v>104504.90720004099</v>
      </c>
      <c r="AF214" s="2">
        <f ca="1">IF(Table1[[#This Row],[Gender]]="Women",1,0)</f>
        <v>0</v>
      </c>
      <c r="AG214">
        <f ca="1">IF(Table1[[#This Row],[Gender]]="Men",1,0)</f>
        <v>1</v>
      </c>
      <c r="AI214" s="1"/>
      <c r="AK214" s="2">
        <f ca="1">IF(Table1[[#This Row],[Field of Work]]="IT",1,0)</f>
        <v>0</v>
      </c>
      <c r="AL214">
        <f ca="1">IF(Table1[[#This Row],[Field of Work]]="Agriculture",1,0)</f>
        <v>0</v>
      </c>
      <c r="AM214">
        <f ca="1">IF(Table1[[#This Row],[Field of Work]]="Construction",1,0)</f>
        <v>0</v>
      </c>
      <c r="AN214">
        <f ca="1">IF(Table1[[#This Row],[Field of Work]]="Healthcare",1,0)</f>
        <v>1</v>
      </c>
      <c r="AO214">
        <f ca="1">IF(Table1[[#This Row],[Field of Work]]="General Work",1,0)</f>
        <v>0</v>
      </c>
      <c r="AP214">
        <f ca="1">IF(Table1[[#This Row],[Field of Work]]="Teaching",1,0)</f>
        <v>0</v>
      </c>
      <c r="AV214" s="1"/>
      <c r="AX214" s="2">
        <f ca="1">Table1[[#This Row],[Car Value]]/Table1[[#This Row],[Cars]]</f>
        <v>8589.7984225666441</v>
      </c>
      <c r="AY214" s="1"/>
      <c r="AZ214" s="2">
        <f ca="1">IF(Table1[[#This Row],[Value of debts ]]&gt;$BA$3,1,0)</f>
        <v>1</v>
      </c>
      <c r="BA214" s="1"/>
      <c r="BB214" s="1"/>
      <c r="BC214" s="15">
        <f ca="1">Table1[[#This Row],[Mortage Left]]/Table1[[#This Row],[Value of House]]</f>
        <v>0.89640327180817403</v>
      </c>
      <c r="BD214">
        <f t="shared" ca="1" si="109"/>
        <v>0</v>
      </c>
      <c r="BF214" s="1"/>
      <c r="BH214">
        <f ca="1">IF(Table1[[#This Row],[Area]]="Patna",Table1[[#This Row],[Income]],0)</f>
        <v>0</v>
      </c>
      <c r="BI214">
        <f ca="1">IF(Table1[[#This Row],[Area]]="Bangalore",Table1[[#This Row],[Income]],0)</f>
        <v>0</v>
      </c>
      <c r="BJ214">
        <f ca="1">IF(Table1[[#This Row],[Area]]="Lucknow",Table1[[#This Row],[Income]],0)</f>
        <v>0</v>
      </c>
      <c r="BK214">
        <f ca="1">IF(Table1[[#This Row],[Area]]="Hyderabad",Table1[[#This Row],[Income]],0)</f>
        <v>0</v>
      </c>
      <c r="BL214">
        <f ca="1">IF(Table1[[#This Row],[Area]]="Udaipur",Table1[[#This Row],[Income]],0)</f>
        <v>0</v>
      </c>
      <c r="BM214">
        <f ca="1">IF(Table1[[#This Row],[Area]]="Pune",Table1[[#This Row],[Income]],0)</f>
        <v>0</v>
      </c>
      <c r="BN214">
        <f ca="1">IF(Table1[[#This Row],[Area]]="Kolkata",Table1[[#This Row],[Income]],0)</f>
        <v>0</v>
      </c>
      <c r="BO214">
        <f ca="1">IF(Table1[[#This Row],[Area]]="Ranchi",Table1[[#This Row],[Income]],0)</f>
        <v>0</v>
      </c>
      <c r="BP214">
        <f ca="1">IF(Table1[[#This Row],[Area]]="Dhanbad",Table1[[#This Row],[Income]],0)</f>
        <v>0</v>
      </c>
      <c r="BQ214">
        <f ca="1">IF(Table1[[#This Row],[Area]]="Agra",Table1[[#This Row],[Income]],0)</f>
        <v>0</v>
      </c>
      <c r="BR214">
        <f ca="1">IF(Table1[[#This Row],[Area]]="Mumbai",Table1[[#This Row],[Income]],0)</f>
        <v>0</v>
      </c>
      <c r="BS214">
        <f ca="1">IF(Table1[[#This Row],[Area]]="Srinagar",Table1[[#This Row],[Income]],0)</f>
        <v>0</v>
      </c>
      <c r="BT214">
        <f ca="1">IF(Table1[[#This Row],[Area]]="Delhi",Table1[[#This Row],[Income]],0)</f>
        <v>59090</v>
      </c>
      <c r="BU214">
        <f ca="1">IF(Table1[[#This Row],[Area]]="Jaipur",Table1[[#This Row],[Income]],0)</f>
        <v>0</v>
      </c>
      <c r="BW214">
        <f ca="1">IF(Table1[[#This Row],[Field of Work]]="IT",Table1[[#This Row],[Income]],0)</f>
        <v>0</v>
      </c>
      <c r="BX214">
        <f ca="1">IF(Table1[[#This Row],[Field of Work]]="Healthcare",Table1[[#This Row],[Income]],0)</f>
        <v>59090</v>
      </c>
      <c r="BY214">
        <f ca="1">IF(Table1[[#This Row],[Field of Work]]="Agriculture",Table1[[#This Row],[Income]],0)</f>
        <v>0</v>
      </c>
      <c r="BZ214">
        <f ca="1">IF(Table1[[#This Row],[Field of Work]]="Teaching",Table1[[#This Row],[Income]],0)</f>
        <v>0</v>
      </c>
      <c r="CA214">
        <f ca="1">IF(Table1[[#This Row],[Field of Work]]="General Work",Table1[[#This Row],[Income]],0)</f>
        <v>0</v>
      </c>
      <c r="CB214">
        <f ca="1">IF(Table1[[#This Row],[Field of Work]]="Construction",Table1[[#This Row],[Income]],0)</f>
        <v>0</v>
      </c>
      <c r="CD214" s="2">
        <f ca="1">IF(Table1[[#This Row],[Value of debts ]]&gt;Table1[[#This Row],[Income]],1,0)</f>
        <v>1</v>
      </c>
      <c r="CE214" s="1"/>
      <c r="CG214">
        <f ca="1">IF(Table1[[#This Row],[Net worth of person]]&gt;$CH$3,Table1[[#This Row],[Age]],0)</f>
        <v>39</v>
      </c>
    </row>
    <row r="215" spans="1:85" x14ac:dyDescent="0.3">
      <c r="A215">
        <f t="shared" ca="1" si="110"/>
        <v>1</v>
      </c>
      <c r="B215" t="str">
        <f t="shared" ca="1" si="111"/>
        <v>Women</v>
      </c>
      <c r="C215">
        <f t="shared" ca="1" si="112"/>
        <v>21</v>
      </c>
      <c r="D215">
        <f t="shared" ca="1" si="113"/>
        <v>2</v>
      </c>
      <c r="E215" t="str">
        <f t="shared" ca="1" si="114"/>
        <v>Construction</v>
      </c>
      <c r="F215">
        <f t="shared" ca="1" si="115"/>
        <v>4</v>
      </c>
      <c r="G215" t="str">
        <f t="shared" ca="1" si="116"/>
        <v>Masters</v>
      </c>
      <c r="H215">
        <f t="shared" ca="1" si="117"/>
        <v>1</v>
      </c>
      <c r="I215">
        <f t="shared" ca="1" si="118"/>
        <v>1</v>
      </c>
      <c r="J215">
        <f t="shared" ca="1" si="119"/>
        <v>30540</v>
      </c>
      <c r="K215">
        <f t="shared" ca="1" si="120"/>
        <v>12</v>
      </c>
      <c r="L215" t="str">
        <f t="shared" ca="1" si="121"/>
        <v>Srinagar</v>
      </c>
      <c r="M215">
        <f t="shared" ca="1" si="122"/>
        <v>91620</v>
      </c>
      <c r="N215">
        <f t="shared" ca="1" si="123"/>
        <v>53962.860746005441</v>
      </c>
      <c r="O215">
        <f t="shared" ca="1" si="124"/>
        <v>6418.5145308807605</v>
      </c>
      <c r="P215">
        <f t="shared" ca="1" si="125"/>
        <v>4430</v>
      </c>
      <c r="Q215">
        <f t="shared" ca="1" si="126"/>
        <v>57712.708488404365</v>
      </c>
      <c r="R215">
        <f t="shared" ca="1" si="127"/>
        <v>8435.0165533709442</v>
      </c>
      <c r="S215">
        <f t="shared" ca="1" si="128"/>
        <v>106473.53108425171</v>
      </c>
      <c r="T215">
        <f t="shared" ca="1" si="129"/>
        <v>116105.56923440981</v>
      </c>
      <c r="U215">
        <f t="shared" ca="1" si="108"/>
        <v>-9632.0381501580996</v>
      </c>
      <c r="AF215" s="2">
        <f ca="1">IF(Table1[[#This Row],[Gender]]="Women",1,0)</f>
        <v>1</v>
      </c>
      <c r="AG215">
        <f ca="1">IF(Table1[[#This Row],[Gender]]="Men",1,0)</f>
        <v>0</v>
      </c>
      <c r="AI215" s="1"/>
      <c r="AK215" s="2">
        <f ca="1">IF(Table1[[#This Row],[Field of Work]]="IT",1,0)</f>
        <v>0</v>
      </c>
      <c r="AL215">
        <f ca="1">IF(Table1[[#This Row],[Field of Work]]="Agriculture",1,0)</f>
        <v>0</v>
      </c>
      <c r="AM215">
        <f ca="1">IF(Table1[[#This Row],[Field of Work]]="Construction",1,0)</f>
        <v>1</v>
      </c>
      <c r="AN215">
        <f ca="1">IF(Table1[[#This Row],[Field of Work]]="Healthcare",1,0)</f>
        <v>0</v>
      </c>
      <c r="AO215">
        <f ca="1">IF(Table1[[#This Row],[Field of Work]]="General Work",1,0)</f>
        <v>0</v>
      </c>
      <c r="AP215">
        <f ca="1">IF(Table1[[#This Row],[Field of Work]]="Teaching",1,0)</f>
        <v>0</v>
      </c>
      <c r="AV215" s="1"/>
      <c r="AX215" s="2">
        <f ca="1">Table1[[#This Row],[Car Value]]/Table1[[#This Row],[Cars]]</f>
        <v>6418.5145308807605</v>
      </c>
      <c r="AY215" s="1"/>
      <c r="AZ215" s="2">
        <f ca="1">IF(Table1[[#This Row],[Value of debts ]]&gt;$BA$3,1,0)</f>
        <v>1</v>
      </c>
      <c r="BA215" s="1"/>
      <c r="BB215" s="1"/>
      <c r="BC215" s="15">
        <f ca="1">Table1[[#This Row],[Mortage Left]]/Table1[[#This Row],[Value of House]]</f>
        <v>0.58898560080774331</v>
      </c>
      <c r="BD215">
        <f t="shared" ca="1" si="109"/>
        <v>0</v>
      </c>
      <c r="BF215" s="1"/>
      <c r="BH215">
        <f ca="1">IF(Table1[[#This Row],[Area]]="Patna",Table1[[#This Row],[Income]],0)</f>
        <v>0</v>
      </c>
      <c r="BI215">
        <f ca="1">IF(Table1[[#This Row],[Area]]="Bangalore",Table1[[#This Row],[Income]],0)</f>
        <v>0</v>
      </c>
      <c r="BJ215">
        <f ca="1">IF(Table1[[#This Row],[Area]]="Lucknow",Table1[[#This Row],[Income]],0)</f>
        <v>0</v>
      </c>
      <c r="BK215">
        <f ca="1">IF(Table1[[#This Row],[Area]]="Hyderabad",Table1[[#This Row],[Income]],0)</f>
        <v>0</v>
      </c>
      <c r="BL215">
        <f ca="1">IF(Table1[[#This Row],[Area]]="Udaipur",Table1[[#This Row],[Income]],0)</f>
        <v>0</v>
      </c>
      <c r="BM215">
        <f ca="1">IF(Table1[[#This Row],[Area]]="Pune",Table1[[#This Row],[Income]],0)</f>
        <v>0</v>
      </c>
      <c r="BN215">
        <f ca="1">IF(Table1[[#This Row],[Area]]="Kolkata",Table1[[#This Row],[Income]],0)</f>
        <v>0</v>
      </c>
      <c r="BO215">
        <f ca="1">IF(Table1[[#This Row],[Area]]="Ranchi",Table1[[#This Row],[Income]],0)</f>
        <v>0</v>
      </c>
      <c r="BP215">
        <f ca="1">IF(Table1[[#This Row],[Area]]="Dhanbad",Table1[[#This Row],[Income]],0)</f>
        <v>0</v>
      </c>
      <c r="BQ215">
        <f ca="1">IF(Table1[[#This Row],[Area]]="Agra",Table1[[#This Row],[Income]],0)</f>
        <v>0</v>
      </c>
      <c r="BR215">
        <f ca="1">IF(Table1[[#This Row],[Area]]="Mumbai",Table1[[#This Row],[Income]],0)</f>
        <v>0</v>
      </c>
      <c r="BS215">
        <f ca="1">IF(Table1[[#This Row],[Area]]="Srinagar",Table1[[#This Row],[Income]],0)</f>
        <v>30540</v>
      </c>
      <c r="BT215">
        <f ca="1">IF(Table1[[#This Row],[Area]]="Delhi",Table1[[#This Row],[Income]],0)</f>
        <v>0</v>
      </c>
      <c r="BU215">
        <f ca="1">IF(Table1[[#This Row],[Area]]="Jaipur",Table1[[#This Row],[Income]],0)</f>
        <v>0</v>
      </c>
      <c r="BW215">
        <f ca="1">IF(Table1[[#This Row],[Field of Work]]="IT",Table1[[#This Row],[Income]],0)</f>
        <v>0</v>
      </c>
      <c r="BX215">
        <f ca="1">IF(Table1[[#This Row],[Field of Work]]="Healthcare",Table1[[#This Row],[Income]],0)</f>
        <v>0</v>
      </c>
      <c r="BY215">
        <f ca="1">IF(Table1[[#This Row],[Field of Work]]="Agriculture",Table1[[#This Row],[Income]],0)</f>
        <v>0</v>
      </c>
      <c r="BZ215">
        <f ca="1">IF(Table1[[#This Row],[Field of Work]]="Teaching",Table1[[#This Row],[Income]],0)</f>
        <v>0</v>
      </c>
      <c r="CA215">
        <f ca="1">IF(Table1[[#This Row],[Field of Work]]="General Work",Table1[[#This Row],[Income]],0)</f>
        <v>0</v>
      </c>
      <c r="CB215">
        <f ca="1">IF(Table1[[#This Row],[Field of Work]]="Construction",Table1[[#This Row],[Income]],0)</f>
        <v>30540</v>
      </c>
      <c r="CD215" s="2">
        <f ca="1">IF(Table1[[#This Row],[Value of debts ]]&gt;Table1[[#This Row],[Income]],1,0)</f>
        <v>1</v>
      </c>
      <c r="CE215" s="1"/>
      <c r="CG215">
        <f ca="1">IF(Table1[[#This Row],[Net worth of person]]&gt;$CH$3,Table1[[#This Row],[Age]],0)</f>
        <v>0</v>
      </c>
    </row>
    <row r="216" spans="1:85" x14ac:dyDescent="0.3">
      <c r="A216">
        <f t="shared" ca="1" si="110"/>
        <v>1</v>
      </c>
      <c r="B216" t="str">
        <f t="shared" ca="1" si="111"/>
        <v>Women</v>
      </c>
      <c r="C216">
        <f t="shared" ca="1" si="112"/>
        <v>31</v>
      </c>
      <c r="D216">
        <f t="shared" ca="1" si="113"/>
        <v>3</v>
      </c>
      <c r="E216" t="str">
        <f t="shared" ca="1" si="114"/>
        <v>Healthcare</v>
      </c>
      <c r="F216">
        <f t="shared" ca="1" si="115"/>
        <v>4</v>
      </c>
      <c r="G216" t="str">
        <f t="shared" ca="1" si="116"/>
        <v>Masters</v>
      </c>
      <c r="H216">
        <f t="shared" ca="1" si="117"/>
        <v>4</v>
      </c>
      <c r="I216">
        <f t="shared" ca="1" si="118"/>
        <v>1</v>
      </c>
      <c r="J216">
        <f t="shared" ca="1" si="119"/>
        <v>50691</v>
      </c>
      <c r="K216">
        <f t="shared" ca="1" si="120"/>
        <v>1</v>
      </c>
      <c r="L216" t="str">
        <f t="shared" ca="1" si="121"/>
        <v>Patna</v>
      </c>
      <c r="M216">
        <f t="shared" ca="1" si="122"/>
        <v>304146</v>
      </c>
      <c r="N216">
        <f t="shared" ca="1" si="123"/>
        <v>211383.38833979511</v>
      </c>
      <c r="O216">
        <f t="shared" ca="1" si="124"/>
        <v>33394.743420829051</v>
      </c>
      <c r="P216">
        <f t="shared" ca="1" si="125"/>
        <v>9788</v>
      </c>
      <c r="Q216">
        <f t="shared" ca="1" si="126"/>
        <v>84905.853944610208</v>
      </c>
      <c r="R216">
        <f t="shared" ca="1" si="127"/>
        <v>15345.122724969504</v>
      </c>
      <c r="S216">
        <f t="shared" ca="1" si="128"/>
        <v>352885.86614579859</v>
      </c>
      <c r="T216">
        <f t="shared" ca="1" si="129"/>
        <v>306077.24228440534</v>
      </c>
      <c r="U216">
        <f t="shared" ca="1" si="108"/>
        <v>46808.623861393251</v>
      </c>
      <c r="AF216" s="2">
        <f ca="1">IF(Table1[[#This Row],[Gender]]="Women",1,0)</f>
        <v>1</v>
      </c>
      <c r="AG216">
        <f ca="1">IF(Table1[[#This Row],[Gender]]="Men",1,0)</f>
        <v>0</v>
      </c>
      <c r="AI216" s="1"/>
      <c r="AK216" s="2">
        <f ca="1">IF(Table1[[#This Row],[Field of Work]]="IT",1,0)</f>
        <v>0</v>
      </c>
      <c r="AL216">
        <f ca="1">IF(Table1[[#This Row],[Field of Work]]="Agriculture",1,0)</f>
        <v>0</v>
      </c>
      <c r="AM216">
        <f ca="1">IF(Table1[[#This Row],[Field of Work]]="Construction",1,0)</f>
        <v>0</v>
      </c>
      <c r="AN216">
        <f ca="1">IF(Table1[[#This Row],[Field of Work]]="Healthcare",1,0)</f>
        <v>1</v>
      </c>
      <c r="AO216">
        <f ca="1">IF(Table1[[#This Row],[Field of Work]]="General Work",1,0)</f>
        <v>0</v>
      </c>
      <c r="AP216">
        <f ca="1">IF(Table1[[#This Row],[Field of Work]]="Teaching",1,0)</f>
        <v>0</v>
      </c>
      <c r="AV216" s="1"/>
      <c r="AX216" s="2">
        <f ca="1">Table1[[#This Row],[Car Value]]/Table1[[#This Row],[Cars]]</f>
        <v>33394.743420829051</v>
      </c>
      <c r="AY216" s="1"/>
      <c r="AZ216" s="2">
        <f ca="1">IF(Table1[[#This Row],[Value of debts ]]&gt;$BA$3,1,0)</f>
        <v>1</v>
      </c>
      <c r="BA216" s="1"/>
      <c r="BB216" s="1"/>
      <c r="BC216" s="15">
        <f ca="1">Table1[[#This Row],[Mortage Left]]/Table1[[#This Row],[Value of House]]</f>
        <v>0.69500630729911006</v>
      </c>
      <c r="BD216">
        <f t="shared" ca="1" si="109"/>
        <v>0</v>
      </c>
      <c r="BF216" s="1"/>
      <c r="BH216">
        <f ca="1">IF(Table1[[#This Row],[Area]]="Patna",Table1[[#This Row],[Income]],0)</f>
        <v>50691</v>
      </c>
      <c r="BI216">
        <f ca="1">IF(Table1[[#This Row],[Area]]="Bangalore",Table1[[#This Row],[Income]],0)</f>
        <v>0</v>
      </c>
      <c r="BJ216">
        <f ca="1">IF(Table1[[#This Row],[Area]]="Lucknow",Table1[[#This Row],[Income]],0)</f>
        <v>0</v>
      </c>
      <c r="BK216">
        <f ca="1">IF(Table1[[#This Row],[Area]]="Hyderabad",Table1[[#This Row],[Income]],0)</f>
        <v>0</v>
      </c>
      <c r="BL216">
        <f ca="1">IF(Table1[[#This Row],[Area]]="Udaipur",Table1[[#This Row],[Income]],0)</f>
        <v>0</v>
      </c>
      <c r="BM216">
        <f ca="1">IF(Table1[[#This Row],[Area]]="Pune",Table1[[#This Row],[Income]],0)</f>
        <v>0</v>
      </c>
      <c r="BN216">
        <f ca="1">IF(Table1[[#This Row],[Area]]="Kolkata",Table1[[#This Row],[Income]],0)</f>
        <v>0</v>
      </c>
      <c r="BO216">
        <f ca="1">IF(Table1[[#This Row],[Area]]="Ranchi",Table1[[#This Row],[Income]],0)</f>
        <v>0</v>
      </c>
      <c r="BP216">
        <f ca="1">IF(Table1[[#This Row],[Area]]="Dhanbad",Table1[[#This Row],[Income]],0)</f>
        <v>0</v>
      </c>
      <c r="BQ216">
        <f ca="1">IF(Table1[[#This Row],[Area]]="Agra",Table1[[#This Row],[Income]],0)</f>
        <v>0</v>
      </c>
      <c r="BR216">
        <f ca="1">IF(Table1[[#This Row],[Area]]="Mumbai",Table1[[#This Row],[Income]],0)</f>
        <v>0</v>
      </c>
      <c r="BS216">
        <f ca="1">IF(Table1[[#This Row],[Area]]="Srinagar",Table1[[#This Row],[Income]],0)</f>
        <v>0</v>
      </c>
      <c r="BT216">
        <f ca="1">IF(Table1[[#This Row],[Area]]="Delhi",Table1[[#This Row],[Income]],0)</f>
        <v>0</v>
      </c>
      <c r="BU216">
        <f ca="1">IF(Table1[[#This Row],[Area]]="Jaipur",Table1[[#This Row],[Income]],0)</f>
        <v>0</v>
      </c>
      <c r="BW216">
        <f ca="1">IF(Table1[[#This Row],[Field of Work]]="IT",Table1[[#This Row],[Income]],0)</f>
        <v>0</v>
      </c>
      <c r="BX216">
        <f ca="1">IF(Table1[[#This Row],[Field of Work]]="Healthcare",Table1[[#This Row],[Income]],0)</f>
        <v>50691</v>
      </c>
      <c r="BY216">
        <f ca="1">IF(Table1[[#This Row],[Field of Work]]="Agriculture",Table1[[#This Row],[Income]],0)</f>
        <v>0</v>
      </c>
      <c r="BZ216">
        <f ca="1">IF(Table1[[#This Row],[Field of Work]]="Teaching",Table1[[#This Row],[Income]],0)</f>
        <v>0</v>
      </c>
      <c r="CA216">
        <f ca="1">IF(Table1[[#This Row],[Field of Work]]="General Work",Table1[[#This Row],[Income]],0)</f>
        <v>0</v>
      </c>
      <c r="CB216">
        <f ca="1">IF(Table1[[#This Row],[Field of Work]]="Construction",Table1[[#This Row],[Income]],0)</f>
        <v>0</v>
      </c>
      <c r="CD216" s="2">
        <f ca="1">IF(Table1[[#This Row],[Value of debts ]]&gt;Table1[[#This Row],[Income]],1,0)</f>
        <v>1</v>
      </c>
      <c r="CE216" s="1"/>
      <c r="CG216">
        <f ca="1">IF(Table1[[#This Row],[Net worth of person]]&gt;$CH$3,Table1[[#This Row],[Age]],0)</f>
        <v>0</v>
      </c>
    </row>
    <row r="217" spans="1:85" x14ac:dyDescent="0.3">
      <c r="A217">
        <f t="shared" ca="1" si="110"/>
        <v>1</v>
      </c>
      <c r="B217" t="str">
        <f t="shared" ca="1" si="111"/>
        <v>Women</v>
      </c>
      <c r="C217">
        <f t="shared" ca="1" si="112"/>
        <v>28</v>
      </c>
      <c r="D217">
        <f t="shared" ca="1" si="113"/>
        <v>2</v>
      </c>
      <c r="E217" t="str">
        <f t="shared" ca="1" si="114"/>
        <v>Construction</v>
      </c>
      <c r="F217">
        <f t="shared" ca="1" si="115"/>
        <v>3</v>
      </c>
      <c r="G217" t="str">
        <f t="shared" ca="1" si="116"/>
        <v>Bachelors</v>
      </c>
      <c r="H217">
        <f t="shared" ca="1" si="117"/>
        <v>1</v>
      </c>
      <c r="I217">
        <f t="shared" ca="1" si="118"/>
        <v>2</v>
      </c>
      <c r="J217">
        <f t="shared" ca="1" si="119"/>
        <v>87271</v>
      </c>
      <c r="K217">
        <f t="shared" ca="1" si="120"/>
        <v>3</v>
      </c>
      <c r="L217" t="str">
        <f t="shared" ca="1" si="121"/>
        <v>Lucknow</v>
      </c>
      <c r="M217">
        <f t="shared" ca="1" si="122"/>
        <v>523626</v>
      </c>
      <c r="N217">
        <f t="shared" ca="1" si="123"/>
        <v>72474.390280679363</v>
      </c>
      <c r="O217">
        <f t="shared" ca="1" si="124"/>
        <v>127930.40581833122</v>
      </c>
      <c r="P217">
        <f t="shared" ca="1" si="125"/>
        <v>30163</v>
      </c>
      <c r="Q217">
        <f t="shared" ca="1" si="126"/>
        <v>78946.020213469252</v>
      </c>
      <c r="R217">
        <f t="shared" ca="1" si="127"/>
        <v>22669.595544438809</v>
      </c>
      <c r="S217">
        <f t="shared" ca="1" si="128"/>
        <v>674226.00136276998</v>
      </c>
      <c r="T217">
        <f t="shared" ca="1" si="129"/>
        <v>181583.41049414861</v>
      </c>
      <c r="U217">
        <f t="shared" ca="1" si="108"/>
        <v>492642.59086862137</v>
      </c>
      <c r="AF217" s="2">
        <f ca="1">IF(Table1[[#This Row],[Gender]]="Women",1,0)</f>
        <v>1</v>
      </c>
      <c r="AG217">
        <f ca="1">IF(Table1[[#This Row],[Gender]]="Men",1,0)</f>
        <v>0</v>
      </c>
      <c r="AI217" s="1"/>
      <c r="AK217" s="2">
        <f ca="1">IF(Table1[[#This Row],[Field of Work]]="IT",1,0)</f>
        <v>0</v>
      </c>
      <c r="AL217">
        <f ca="1">IF(Table1[[#This Row],[Field of Work]]="Agriculture",1,0)</f>
        <v>0</v>
      </c>
      <c r="AM217">
        <f ca="1">IF(Table1[[#This Row],[Field of Work]]="Construction",1,0)</f>
        <v>1</v>
      </c>
      <c r="AN217">
        <f ca="1">IF(Table1[[#This Row],[Field of Work]]="Healthcare",1,0)</f>
        <v>0</v>
      </c>
      <c r="AO217">
        <f ca="1">IF(Table1[[#This Row],[Field of Work]]="General Work",1,0)</f>
        <v>0</v>
      </c>
      <c r="AP217">
        <f ca="1">IF(Table1[[#This Row],[Field of Work]]="Teaching",1,0)</f>
        <v>0</v>
      </c>
      <c r="AV217" s="1"/>
      <c r="AX217" s="2">
        <f ca="1">Table1[[#This Row],[Car Value]]/Table1[[#This Row],[Cars]]</f>
        <v>63965.202909165608</v>
      </c>
      <c r="AY217" s="1"/>
      <c r="AZ217" s="2">
        <f ca="1">IF(Table1[[#This Row],[Value of debts ]]&gt;$BA$3,1,0)</f>
        <v>1</v>
      </c>
      <c r="BA217" s="1"/>
      <c r="BB217" s="1"/>
      <c r="BC217" s="15">
        <f ca="1">Table1[[#This Row],[Mortage Left]]/Table1[[#This Row],[Value of House]]</f>
        <v>0.13840869299973524</v>
      </c>
      <c r="BD217">
        <f t="shared" ca="1" si="109"/>
        <v>1</v>
      </c>
      <c r="BF217" s="1"/>
      <c r="BH217">
        <f ca="1">IF(Table1[[#This Row],[Area]]="Patna",Table1[[#This Row],[Income]],0)</f>
        <v>0</v>
      </c>
      <c r="BI217">
        <f ca="1">IF(Table1[[#This Row],[Area]]="Bangalore",Table1[[#This Row],[Income]],0)</f>
        <v>0</v>
      </c>
      <c r="BJ217">
        <f ca="1">IF(Table1[[#This Row],[Area]]="Lucknow",Table1[[#This Row],[Income]],0)</f>
        <v>87271</v>
      </c>
      <c r="BK217">
        <f ca="1">IF(Table1[[#This Row],[Area]]="Hyderabad",Table1[[#This Row],[Income]],0)</f>
        <v>0</v>
      </c>
      <c r="BL217">
        <f ca="1">IF(Table1[[#This Row],[Area]]="Udaipur",Table1[[#This Row],[Income]],0)</f>
        <v>0</v>
      </c>
      <c r="BM217">
        <f ca="1">IF(Table1[[#This Row],[Area]]="Pune",Table1[[#This Row],[Income]],0)</f>
        <v>0</v>
      </c>
      <c r="BN217">
        <f ca="1">IF(Table1[[#This Row],[Area]]="Kolkata",Table1[[#This Row],[Income]],0)</f>
        <v>0</v>
      </c>
      <c r="BO217">
        <f ca="1">IF(Table1[[#This Row],[Area]]="Ranchi",Table1[[#This Row],[Income]],0)</f>
        <v>0</v>
      </c>
      <c r="BP217">
        <f ca="1">IF(Table1[[#This Row],[Area]]="Dhanbad",Table1[[#This Row],[Income]],0)</f>
        <v>0</v>
      </c>
      <c r="BQ217">
        <f ca="1">IF(Table1[[#This Row],[Area]]="Agra",Table1[[#This Row],[Income]],0)</f>
        <v>0</v>
      </c>
      <c r="BR217">
        <f ca="1">IF(Table1[[#This Row],[Area]]="Mumbai",Table1[[#This Row],[Income]],0)</f>
        <v>0</v>
      </c>
      <c r="BS217">
        <f ca="1">IF(Table1[[#This Row],[Area]]="Srinagar",Table1[[#This Row],[Income]],0)</f>
        <v>0</v>
      </c>
      <c r="BT217">
        <f ca="1">IF(Table1[[#This Row],[Area]]="Delhi",Table1[[#This Row],[Income]],0)</f>
        <v>0</v>
      </c>
      <c r="BU217">
        <f ca="1">IF(Table1[[#This Row],[Area]]="Jaipur",Table1[[#This Row],[Income]],0)</f>
        <v>0</v>
      </c>
      <c r="BW217">
        <f ca="1">IF(Table1[[#This Row],[Field of Work]]="IT",Table1[[#This Row],[Income]],0)</f>
        <v>0</v>
      </c>
      <c r="BX217">
        <f ca="1">IF(Table1[[#This Row],[Field of Work]]="Healthcare",Table1[[#This Row],[Income]],0)</f>
        <v>0</v>
      </c>
      <c r="BY217">
        <f ca="1">IF(Table1[[#This Row],[Field of Work]]="Agriculture",Table1[[#This Row],[Income]],0)</f>
        <v>0</v>
      </c>
      <c r="BZ217">
        <f ca="1">IF(Table1[[#This Row],[Field of Work]]="Teaching",Table1[[#This Row],[Income]],0)</f>
        <v>0</v>
      </c>
      <c r="CA217">
        <f ca="1">IF(Table1[[#This Row],[Field of Work]]="General Work",Table1[[#This Row],[Income]],0)</f>
        <v>0</v>
      </c>
      <c r="CB217">
        <f ca="1">IF(Table1[[#This Row],[Field of Work]]="Construction",Table1[[#This Row],[Income]],0)</f>
        <v>87271</v>
      </c>
      <c r="CD217" s="2">
        <f ca="1">IF(Table1[[#This Row],[Value of debts ]]&gt;Table1[[#This Row],[Income]],1,0)</f>
        <v>1</v>
      </c>
      <c r="CE217" s="1"/>
      <c r="CG217">
        <f ca="1">IF(Table1[[#This Row],[Net worth of person]]&gt;$CH$3,Table1[[#This Row],[Age]],0)</f>
        <v>28</v>
      </c>
    </row>
    <row r="218" spans="1:85" x14ac:dyDescent="0.3">
      <c r="A218">
        <f t="shared" ca="1" si="110"/>
        <v>2</v>
      </c>
      <c r="B218" t="str">
        <f t="shared" ca="1" si="111"/>
        <v>Men</v>
      </c>
      <c r="C218">
        <f t="shared" ca="1" si="112"/>
        <v>22</v>
      </c>
      <c r="D218">
        <f t="shared" ca="1" si="113"/>
        <v>5</v>
      </c>
      <c r="E218" t="str">
        <f t="shared" ca="1" si="114"/>
        <v>Agriculture</v>
      </c>
      <c r="F218">
        <f t="shared" ca="1" si="115"/>
        <v>3</v>
      </c>
      <c r="G218" t="str">
        <f t="shared" ca="1" si="116"/>
        <v>Bachelors</v>
      </c>
      <c r="H218">
        <f t="shared" ca="1" si="117"/>
        <v>4</v>
      </c>
      <c r="I218">
        <f t="shared" ca="1" si="118"/>
        <v>1</v>
      </c>
      <c r="J218">
        <f t="shared" ca="1" si="119"/>
        <v>26022</v>
      </c>
      <c r="K218">
        <f t="shared" ca="1" si="120"/>
        <v>5</v>
      </c>
      <c r="L218" t="str">
        <f t="shared" ca="1" si="121"/>
        <v>Udaipur</v>
      </c>
      <c r="M218">
        <f t="shared" ca="1" si="122"/>
        <v>130110</v>
      </c>
      <c r="N218">
        <f t="shared" ca="1" si="123"/>
        <v>70900.402060025939</v>
      </c>
      <c r="O218">
        <f t="shared" ca="1" si="124"/>
        <v>21152.368561735704</v>
      </c>
      <c r="P218">
        <f t="shared" ca="1" si="125"/>
        <v>16087</v>
      </c>
      <c r="Q218">
        <f t="shared" ca="1" si="126"/>
        <v>34738.980900184222</v>
      </c>
      <c r="R218">
        <f t="shared" ca="1" si="127"/>
        <v>25352.325403835544</v>
      </c>
      <c r="S218">
        <f t="shared" ca="1" si="128"/>
        <v>176614.69396557123</v>
      </c>
      <c r="T218">
        <f t="shared" ca="1" si="129"/>
        <v>121726.38296021016</v>
      </c>
      <c r="U218">
        <f t="shared" ca="1" si="108"/>
        <v>54888.311005361073</v>
      </c>
      <c r="AF218" s="2">
        <f ca="1">IF(Table1[[#This Row],[Gender]]="Women",1,0)</f>
        <v>0</v>
      </c>
      <c r="AG218">
        <f ca="1">IF(Table1[[#This Row],[Gender]]="Men",1,0)</f>
        <v>1</v>
      </c>
      <c r="AI218" s="1"/>
      <c r="AK218" s="2">
        <f ca="1">IF(Table1[[#This Row],[Field of Work]]="IT",1,0)</f>
        <v>0</v>
      </c>
      <c r="AL218">
        <f ca="1">IF(Table1[[#This Row],[Field of Work]]="Agriculture",1,0)</f>
        <v>1</v>
      </c>
      <c r="AM218">
        <f ca="1">IF(Table1[[#This Row],[Field of Work]]="Construction",1,0)</f>
        <v>0</v>
      </c>
      <c r="AN218">
        <f ca="1">IF(Table1[[#This Row],[Field of Work]]="Healthcare",1,0)</f>
        <v>0</v>
      </c>
      <c r="AO218">
        <f ca="1">IF(Table1[[#This Row],[Field of Work]]="General Work",1,0)</f>
        <v>0</v>
      </c>
      <c r="AP218">
        <f ca="1">IF(Table1[[#This Row],[Field of Work]]="Teaching",1,0)</f>
        <v>0</v>
      </c>
      <c r="AV218" s="1"/>
      <c r="AX218" s="2">
        <f ca="1">Table1[[#This Row],[Car Value]]/Table1[[#This Row],[Cars]]</f>
        <v>21152.368561735704</v>
      </c>
      <c r="AY218" s="1"/>
      <c r="AZ218" s="2">
        <f ca="1">IF(Table1[[#This Row],[Value of debts ]]&gt;$BA$3,1,0)</f>
        <v>1</v>
      </c>
      <c r="BA218" s="1"/>
      <c r="BB218" s="1"/>
      <c r="BC218" s="15">
        <f ca="1">Table1[[#This Row],[Mortage Left]]/Table1[[#This Row],[Value of House]]</f>
        <v>0.54492661640170581</v>
      </c>
      <c r="BD218">
        <f t="shared" ca="1" si="109"/>
        <v>0</v>
      </c>
      <c r="BF218" s="1"/>
      <c r="BH218">
        <f ca="1">IF(Table1[[#This Row],[Area]]="Patna",Table1[[#This Row],[Income]],0)</f>
        <v>0</v>
      </c>
      <c r="BI218">
        <f ca="1">IF(Table1[[#This Row],[Area]]="Bangalore",Table1[[#This Row],[Income]],0)</f>
        <v>0</v>
      </c>
      <c r="BJ218">
        <f ca="1">IF(Table1[[#This Row],[Area]]="Lucknow",Table1[[#This Row],[Income]],0)</f>
        <v>0</v>
      </c>
      <c r="BK218">
        <f ca="1">IF(Table1[[#This Row],[Area]]="Hyderabad",Table1[[#This Row],[Income]],0)</f>
        <v>0</v>
      </c>
      <c r="BL218">
        <f ca="1">IF(Table1[[#This Row],[Area]]="Udaipur",Table1[[#This Row],[Income]],0)</f>
        <v>26022</v>
      </c>
      <c r="BM218">
        <f ca="1">IF(Table1[[#This Row],[Area]]="Pune",Table1[[#This Row],[Income]],0)</f>
        <v>0</v>
      </c>
      <c r="BN218">
        <f ca="1">IF(Table1[[#This Row],[Area]]="Kolkata",Table1[[#This Row],[Income]],0)</f>
        <v>0</v>
      </c>
      <c r="BO218">
        <f ca="1">IF(Table1[[#This Row],[Area]]="Ranchi",Table1[[#This Row],[Income]],0)</f>
        <v>0</v>
      </c>
      <c r="BP218">
        <f ca="1">IF(Table1[[#This Row],[Area]]="Dhanbad",Table1[[#This Row],[Income]],0)</f>
        <v>0</v>
      </c>
      <c r="BQ218">
        <f ca="1">IF(Table1[[#This Row],[Area]]="Agra",Table1[[#This Row],[Income]],0)</f>
        <v>0</v>
      </c>
      <c r="BR218">
        <f ca="1">IF(Table1[[#This Row],[Area]]="Mumbai",Table1[[#This Row],[Income]],0)</f>
        <v>0</v>
      </c>
      <c r="BS218">
        <f ca="1">IF(Table1[[#This Row],[Area]]="Srinagar",Table1[[#This Row],[Income]],0)</f>
        <v>0</v>
      </c>
      <c r="BT218">
        <f ca="1">IF(Table1[[#This Row],[Area]]="Delhi",Table1[[#This Row],[Income]],0)</f>
        <v>0</v>
      </c>
      <c r="BU218">
        <f ca="1">IF(Table1[[#This Row],[Area]]="Jaipur",Table1[[#This Row],[Income]],0)</f>
        <v>0</v>
      </c>
      <c r="BW218">
        <f ca="1">IF(Table1[[#This Row],[Field of Work]]="IT",Table1[[#This Row],[Income]],0)</f>
        <v>0</v>
      </c>
      <c r="BX218">
        <f ca="1">IF(Table1[[#This Row],[Field of Work]]="Healthcare",Table1[[#This Row],[Income]],0)</f>
        <v>0</v>
      </c>
      <c r="BY218">
        <f ca="1">IF(Table1[[#This Row],[Field of Work]]="Agriculture",Table1[[#This Row],[Income]],0)</f>
        <v>26022</v>
      </c>
      <c r="BZ218">
        <f ca="1">IF(Table1[[#This Row],[Field of Work]]="Teaching",Table1[[#This Row],[Income]],0)</f>
        <v>0</v>
      </c>
      <c r="CA218">
        <f ca="1">IF(Table1[[#This Row],[Field of Work]]="General Work",Table1[[#This Row],[Income]],0)</f>
        <v>0</v>
      </c>
      <c r="CB218">
        <f ca="1">IF(Table1[[#This Row],[Field of Work]]="Construction",Table1[[#This Row],[Income]],0)</f>
        <v>0</v>
      </c>
      <c r="CD218" s="2">
        <f ca="1">IF(Table1[[#This Row],[Value of debts ]]&gt;Table1[[#This Row],[Income]],1,0)</f>
        <v>1</v>
      </c>
      <c r="CE218" s="1"/>
      <c r="CG218">
        <f ca="1">IF(Table1[[#This Row],[Net worth of person]]&gt;$CH$3,Table1[[#This Row],[Age]],0)</f>
        <v>0</v>
      </c>
    </row>
    <row r="219" spans="1:85" x14ac:dyDescent="0.3">
      <c r="A219">
        <f t="shared" ca="1" si="110"/>
        <v>2</v>
      </c>
      <c r="B219" t="str">
        <f t="shared" ca="1" si="111"/>
        <v>Men</v>
      </c>
      <c r="C219">
        <f t="shared" ca="1" si="112"/>
        <v>28</v>
      </c>
      <c r="D219">
        <f t="shared" ca="1" si="113"/>
        <v>5</v>
      </c>
      <c r="E219" t="str">
        <f t="shared" ca="1" si="114"/>
        <v>Agriculture</v>
      </c>
      <c r="F219">
        <f t="shared" ca="1" si="115"/>
        <v>1</v>
      </c>
      <c r="G219" t="str">
        <f t="shared" ca="1" si="116"/>
        <v>10th</v>
      </c>
      <c r="H219">
        <f t="shared" ca="1" si="117"/>
        <v>0</v>
      </c>
      <c r="I219">
        <f t="shared" ca="1" si="118"/>
        <v>2</v>
      </c>
      <c r="J219">
        <f t="shared" ca="1" si="119"/>
        <v>83681</v>
      </c>
      <c r="K219">
        <f t="shared" ca="1" si="120"/>
        <v>12</v>
      </c>
      <c r="L219" t="str">
        <f t="shared" ca="1" si="121"/>
        <v>Srinagar</v>
      </c>
      <c r="M219">
        <f t="shared" ca="1" si="122"/>
        <v>334724</v>
      </c>
      <c r="N219">
        <f t="shared" ca="1" si="123"/>
        <v>10609.318621798955</v>
      </c>
      <c r="O219">
        <f t="shared" ca="1" si="124"/>
        <v>70006.869670686981</v>
      </c>
      <c r="P219">
        <f t="shared" ca="1" si="125"/>
        <v>38186</v>
      </c>
      <c r="Q219">
        <f t="shared" ca="1" si="126"/>
        <v>34900.204184959832</v>
      </c>
      <c r="R219">
        <f t="shared" ca="1" si="127"/>
        <v>68626.044445956664</v>
      </c>
      <c r="S219">
        <f t="shared" ca="1" si="128"/>
        <v>473356.91411664366</v>
      </c>
      <c r="T219">
        <f t="shared" ca="1" si="129"/>
        <v>83695.522806758789</v>
      </c>
      <c r="U219">
        <f t="shared" ca="1" si="108"/>
        <v>389661.39130988484</v>
      </c>
      <c r="AF219" s="2">
        <f ca="1">IF(Table1[[#This Row],[Gender]]="Women",1,0)</f>
        <v>0</v>
      </c>
      <c r="AG219">
        <f ca="1">IF(Table1[[#This Row],[Gender]]="Men",1,0)</f>
        <v>1</v>
      </c>
      <c r="AI219" s="1"/>
      <c r="AK219" s="2">
        <f ca="1">IF(Table1[[#This Row],[Field of Work]]="IT",1,0)</f>
        <v>0</v>
      </c>
      <c r="AL219">
        <f ca="1">IF(Table1[[#This Row],[Field of Work]]="Agriculture",1,0)</f>
        <v>1</v>
      </c>
      <c r="AM219">
        <f ca="1">IF(Table1[[#This Row],[Field of Work]]="Construction",1,0)</f>
        <v>0</v>
      </c>
      <c r="AN219">
        <f ca="1">IF(Table1[[#This Row],[Field of Work]]="Healthcare",1,0)</f>
        <v>0</v>
      </c>
      <c r="AO219">
        <f ca="1">IF(Table1[[#This Row],[Field of Work]]="General Work",1,0)</f>
        <v>0</v>
      </c>
      <c r="AP219">
        <f ca="1">IF(Table1[[#This Row],[Field of Work]]="Teaching",1,0)</f>
        <v>0</v>
      </c>
      <c r="AV219" s="1"/>
      <c r="AX219" s="2">
        <f ca="1">Table1[[#This Row],[Car Value]]/Table1[[#This Row],[Cars]]</f>
        <v>35003.434835343491</v>
      </c>
      <c r="AY219" s="1"/>
      <c r="AZ219" s="2">
        <f ca="1">IF(Table1[[#This Row],[Value of debts ]]&gt;$BA$3,1,0)</f>
        <v>1</v>
      </c>
      <c r="BA219" s="1"/>
      <c r="BB219" s="1"/>
      <c r="BC219" s="15">
        <f ca="1">Table1[[#This Row],[Mortage Left]]/Table1[[#This Row],[Value of House]]</f>
        <v>3.1695721316066239E-2</v>
      </c>
      <c r="BD219">
        <f t="shared" ca="1" si="109"/>
        <v>1</v>
      </c>
      <c r="BF219" s="1"/>
      <c r="BH219">
        <f ca="1">IF(Table1[[#This Row],[Area]]="Patna",Table1[[#This Row],[Income]],0)</f>
        <v>0</v>
      </c>
      <c r="BI219">
        <f ca="1">IF(Table1[[#This Row],[Area]]="Bangalore",Table1[[#This Row],[Income]],0)</f>
        <v>0</v>
      </c>
      <c r="BJ219">
        <f ca="1">IF(Table1[[#This Row],[Area]]="Lucknow",Table1[[#This Row],[Income]],0)</f>
        <v>0</v>
      </c>
      <c r="BK219">
        <f ca="1">IF(Table1[[#This Row],[Area]]="Hyderabad",Table1[[#This Row],[Income]],0)</f>
        <v>0</v>
      </c>
      <c r="BL219">
        <f ca="1">IF(Table1[[#This Row],[Area]]="Udaipur",Table1[[#This Row],[Income]],0)</f>
        <v>0</v>
      </c>
      <c r="BM219">
        <f ca="1">IF(Table1[[#This Row],[Area]]="Pune",Table1[[#This Row],[Income]],0)</f>
        <v>0</v>
      </c>
      <c r="BN219">
        <f ca="1">IF(Table1[[#This Row],[Area]]="Kolkata",Table1[[#This Row],[Income]],0)</f>
        <v>0</v>
      </c>
      <c r="BO219">
        <f ca="1">IF(Table1[[#This Row],[Area]]="Ranchi",Table1[[#This Row],[Income]],0)</f>
        <v>0</v>
      </c>
      <c r="BP219">
        <f ca="1">IF(Table1[[#This Row],[Area]]="Dhanbad",Table1[[#This Row],[Income]],0)</f>
        <v>0</v>
      </c>
      <c r="BQ219">
        <f ca="1">IF(Table1[[#This Row],[Area]]="Agra",Table1[[#This Row],[Income]],0)</f>
        <v>0</v>
      </c>
      <c r="BR219">
        <f ca="1">IF(Table1[[#This Row],[Area]]="Mumbai",Table1[[#This Row],[Income]],0)</f>
        <v>0</v>
      </c>
      <c r="BS219">
        <f ca="1">IF(Table1[[#This Row],[Area]]="Srinagar",Table1[[#This Row],[Income]],0)</f>
        <v>83681</v>
      </c>
      <c r="BT219">
        <f ca="1">IF(Table1[[#This Row],[Area]]="Delhi",Table1[[#This Row],[Income]],0)</f>
        <v>0</v>
      </c>
      <c r="BU219">
        <f ca="1">IF(Table1[[#This Row],[Area]]="Jaipur",Table1[[#This Row],[Income]],0)</f>
        <v>0</v>
      </c>
      <c r="BW219">
        <f ca="1">IF(Table1[[#This Row],[Field of Work]]="IT",Table1[[#This Row],[Income]],0)</f>
        <v>0</v>
      </c>
      <c r="BX219">
        <f ca="1">IF(Table1[[#This Row],[Field of Work]]="Healthcare",Table1[[#This Row],[Income]],0)</f>
        <v>0</v>
      </c>
      <c r="BY219">
        <f ca="1">IF(Table1[[#This Row],[Field of Work]]="Agriculture",Table1[[#This Row],[Income]],0)</f>
        <v>83681</v>
      </c>
      <c r="BZ219">
        <f ca="1">IF(Table1[[#This Row],[Field of Work]]="Teaching",Table1[[#This Row],[Income]],0)</f>
        <v>0</v>
      </c>
      <c r="CA219">
        <f ca="1">IF(Table1[[#This Row],[Field of Work]]="General Work",Table1[[#This Row],[Income]],0)</f>
        <v>0</v>
      </c>
      <c r="CB219">
        <f ca="1">IF(Table1[[#This Row],[Field of Work]]="Construction",Table1[[#This Row],[Income]],0)</f>
        <v>0</v>
      </c>
      <c r="CD219" s="2">
        <f ca="1">IF(Table1[[#This Row],[Value of debts ]]&gt;Table1[[#This Row],[Income]],1,0)</f>
        <v>1</v>
      </c>
      <c r="CE219" s="1"/>
      <c r="CG219">
        <f ca="1">IF(Table1[[#This Row],[Net worth of person]]&gt;$CH$3,Table1[[#This Row],[Age]],0)</f>
        <v>28</v>
      </c>
    </row>
    <row r="220" spans="1:85" x14ac:dyDescent="0.3">
      <c r="A220">
        <f t="shared" ca="1" si="110"/>
        <v>1</v>
      </c>
      <c r="B220" t="str">
        <f t="shared" ca="1" si="111"/>
        <v>Women</v>
      </c>
      <c r="C220">
        <f t="shared" ca="1" si="112"/>
        <v>30</v>
      </c>
      <c r="D220">
        <f t="shared" ca="1" si="113"/>
        <v>1</v>
      </c>
      <c r="E220" t="str">
        <f t="shared" ca="1" si="114"/>
        <v>IT</v>
      </c>
      <c r="F220">
        <f t="shared" ca="1" si="115"/>
        <v>4</v>
      </c>
      <c r="G220" t="str">
        <f t="shared" ca="1" si="116"/>
        <v>Masters</v>
      </c>
      <c r="H220">
        <f t="shared" ca="1" si="117"/>
        <v>0</v>
      </c>
      <c r="I220">
        <f t="shared" ca="1" si="118"/>
        <v>3</v>
      </c>
      <c r="J220">
        <f t="shared" ca="1" si="119"/>
        <v>71190</v>
      </c>
      <c r="K220">
        <f t="shared" ca="1" si="120"/>
        <v>10</v>
      </c>
      <c r="L220" t="str">
        <f t="shared" ca="1" si="121"/>
        <v>Kolkata</v>
      </c>
      <c r="M220">
        <f t="shared" ca="1" si="122"/>
        <v>284760</v>
      </c>
      <c r="N220">
        <f t="shared" ca="1" si="123"/>
        <v>283627.61615945288</v>
      </c>
      <c r="O220">
        <f t="shared" ca="1" si="124"/>
        <v>11428.348441629441</v>
      </c>
      <c r="P220">
        <f t="shared" ca="1" si="125"/>
        <v>11202</v>
      </c>
      <c r="Q220">
        <f t="shared" ca="1" si="126"/>
        <v>111658.86738987362</v>
      </c>
      <c r="R220">
        <f t="shared" ca="1" si="127"/>
        <v>42622.104258365594</v>
      </c>
      <c r="S220">
        <f t="shared" ca="1" si="128"/>
        <v>338810.45269999502</v>
      </c>
      <c r="T220">
        <f t="shared" ca="1" si="129"/>
        <v>406488.48354932648</v>
      </c>
      <c r="U220">
        <f t="shared" ca="1" si="108"/>
        <v>-67678.030849331466</v>
      </c>
      <c r="AF220" s="2">
        <f ca="1">IF(Table1[[#This Row],[Gender]]="Women",1,0)</f>
        <v>1</v>
      </c>
      <c r="AG220">
        <f ca="1">IF(Table1[[#This Row],[Gender]]="Men",1,0)</f>
        <v>0</v>
      </c>
      <c r="AI220" s="1"/>
      <c r="AK220" s="2">
        <f ca="1">IF(Table1[[#This Row],[Field of Work]]="IT",1,0)</f>
        <v>1</v>
      </c>
      <c r="AL220">
        <f ca="1">IF(Table1[[#This Row],[Field of Work]]="Agriculture",1,0)</f>
        <v>0</v>
      </c>
      <c r="AM220">
        <f ca="1">IF(Table1[[#This Row],[Field of Work]]="Construction",1,0)</f>
        <v>0</v>
      </c>
      <c r="AN220">
        <f ca="1">IF(Table1[[#This Row],[Field of Work]]="Healthcare",1,0)</f>
        <v>0</v>
      </c>
      <c r="AO220">
        <f ca="1">IF(Table1[[#This Row],[Field of Work]]="General Work",1,0)</f>
        <v>0</v>
      </c>
      <c r="AP220">
        <f ca="1">IF(Table1[[#This Row],[Field of Work]]="Teaching",1,0)</f>
        <v>0</v>
      </c>
      <c r="AV220" s="1"/>
      <c r="AX220" s="2">
        <f ca="1">Table1[[#This Row],[Car Value]]/Table1[[#This Row],[Cars]]</f>
        <v>3809.4494805431473</v>
      </c>
      <c r="AY220" s="1"/>
      <c r="AZ220" s="2">
        <f ca="1">IF(Table1[[#This Row],[Value of debts ]]&gt;$BA$3,1,0)</f>
        <v>1</v>
      </c>
      <c r="BA220" s="1"/>
      <c r="BB220" s="1"/>
      <c r="BC220" s="15">
        <f ca="1">Table1[[#This Row],[Mortage Left]]/Table1[[#This Row],[Value of House]]</f>
        <v>0.99602337462934709</v>
      </c>
      <c r="BD220">
        <f t="shared" ca="1" si="109"/>
        <v>0</v>
      </c>
      <c r="BF220" s="1"/>
      <c r="BH220">
        <f ca="1">IF(Table1[[#This Row],[Area]]="Patna",Table1[[#This Row],[Income]],0)</f>
        <v>0</v>
      </c>
      <c r="BI220">
        <f ca="1">IF(Table1[[#This Row],[Area]]="Bangalore",Table1[[#This Row],[Income]],0)</f>
        <v>0</v>
      </c>
      <c r="BJ220">
        <f ca="1">IF(Table1[[#This Row],[Area]]="Lucknow",Table1[[#This Row],[Income]],0)</f>
        <v>0</v>
      </c>
      <c r="BK220">
        <f ca="1">IF(Table1[[#This Row],[Area]]="Hyderabad",Table1[[#This Row],[Income]],0)</f>
        <v>0</v>
      </c>
      <c r="BL220">
        <f ca="1">IF(Table1[[#This Row],[Area]]="Udaipur",Table1[[#This Row],[Income]],0)</f>
        <v>0</v>
      </c>
      <c r="BM220">
        <f ca="1">IF(Table1[[#This Row],[Area]]="Pune",Table1[[#This Row],[Income]],0)</f>
        <v>0</v>
      </c>
      <c r="BN220">
        <f ca="1">IF(Table1[[#This Row],[Area]]="Kolkata",Table1[[#This Row],[Income]],0)</f>
        <v>71190</v>
      </c>
      <c r="BO220">
        <f ca="1">IF(Table1[[#This Row],[Area]]="Ranchi",Table1[[#This Row],[Income]],0)</f>
        <v>0</v>
      </c>
      <c r="BP220">
        <f ca="1">IF(Table1[[#This Row],[Area]]="Dhanbad",Table1[[#This Row],[Income]],0)</f>
        <v>0</v>
      </c>
      <c r="BQ220">
        <f ca="1">IF(Table1[[#This Row],[Area]]="Agra",Table1[[#This Row],[Income]],0)</f>
        <v>0</v>
      </c>
      <c r="BR220">
        <f ca="1">IF(Table1[[#This Row],[Area]]="Mumbai",Table1[[#This Row],[Income]],0)</f>
        <v>0</v>
      </c>
      <c r="BS220">
        <f ca="1">IF(Table1[[#This Row],[Area]]="Srinagar",Table1[[#This Row],[Income]],0)</f>
        <v>0</v>
      </c>
      <c r="BT220">
        <f ca="1">IF(Table1[[#This Row],[Area]]="Delhi",Table1[[#This Row],[Income]],0)</f>
        <v>0</v>
      </c>
      <c r="BU220">
        <f ca="1">IF(Table1[[#This Row],[Area]]="Jaipur",Table1[[#This Row],[Income]],0)</f>
        <v>0</v>
      </c>
      <c r="BW220">
        <f ca="1">IF(Table1[[#This Row],[Field of Work]]="IT",Table1[[#This Row],[Income]],0)</f>
        <v>71190</v>
      </c>
      <c r="BX220">
        <f ca="1">IF(Table1[[#This Row],[Field of Work]]="Healthcare",Table1[[#This Row],[Income]],0)</f>
        <v>0</v>
      </c>
      <c r="BY220">
        <f ca="1">IF(Table1[[#This Row],[Field of Work]]="Agriculture",Table1[[#This Row],[Income]],0)</f>
        <v>0</v>
      </c>
      <c r="BZ220">
        <f ca="1">IF(Table1[[#This Row],[Field of Work]]="Teaching",Table1[[#This Row],[Income]],0)</f>
        <v>0</v>
      </c>
      <c r="CA220">
        <f ca="1">IF(Table1[[#This Row],[Field of Work]]="General Work",Table1[[#This Row],[Income]],0)</f>
        <v>0</v>
      </c>
      <c r="CB220">
        <f ca="1">IF(Table1[[#This Row],[Field of Work]]="Construction",Table1[[#This Row],[Income]],0)</f>
        <v>0</v>
      </c>
      <c r="CD220" s="2">
        <f ca="1">IF(Table1[[#This Row],[Value of debts ]]&gt;Table1[[#This Row],[Income]],1,0)</f>
        <v>1</v>
      </c>
      <c r="CE220" s="1"/>
      <c r="CG220">
        <f ca="1">IF(Table1[[#This Row],[Net worth of person]]&gt;$CH$3,Table1[[#This Row],[Age]],0)</f>
        <v>0</v>
      </c>
    </row>
    <row r="221" spans="1:85" x14ac:dyDescent="0.3">
      <c r="A221">
        <f t="shared" ca="1" si="110"/>
        <v>1</v>
      </c>
      <c r="B221" t="str">
        <f t="shared" ca="1" si="111"/>
        <v>Women</v>
      </c>
      <c r="C221">
        <f t="shared" ca="1" si="112"/>
        <v>36</v>
      </c>
      <c r="D221">
        <f t="shared" ca="1" si="113"/>
        <v>2</v>
      </c>
      <c r="E221" t="str">
        <f t="shared" ca="1" si="114"/>
        <v>Construction</v>
      </c>
      <c r="F221">
        <f t="shared" ca="1" si="115"/>
        <v>1</v>
      </c>
      <c r="G221" t="str">
        <f t="shared" ca="1" si="116"/>
        <v>10th</v>
      </c>
      <c r="H221">
        <f t="shared" ca="1" si="117"/>
        <v>3</v>
      </c>
      <c r="I221">
        <f t="shared" ca="1" si="118"/>
        <v>1</v>
      </c>
      <c r="J221">
        <f t="shared" ca="1" si="119"/>
        <v>43643</v>
      </c>
      <c r="K221">
        <f t="shared" ca="1" si="120"/>
        <v>1</v>
      </c>
      <c r="L221" t="str">
        <f t="shared" ca="1" si="121"/>
        <v>Patna</v>
      </c>
      <c r="M221">
        <f t="shared" ca="1" si="122"/>
        <v>261858</v>
      </c>
      <c r="N221">
        <f t="shared" ca="1" si="123"/>
        <v>242414.02285549862</v>
      </c>
      <c r="O221">
        <f t="shared" ca="1" si="124"/>
        <v>8267.6904088357714</v>
      </c>
      <c r="P221">
        <f t="shared" ca="1" si="125"/>
        <v>6793</v>
      </c>
      <c r="Q221">
        <f t="shared" ca="1" si="126"/>
        <v>61688.589413311056</v>
      </c>
      <c r="R221">
        <f t="shared" ca="1" si="127"/>
        <v>42200.468633057746</v>
      </c>
      <c r="S221">
        <f t="shared" ca="1" si="128"/>
        <v>312326.15904189349</v>
      </c>
      <c r="T221">
        <f t="shared" ca="1" si="129"/>
        <v>310895.61226880969</v>
      </c>
      <c r="U221">
        <f t="shared" ca="1" si="108"/>
        <v>1430.5467730837991</v>
      </c>
      <c r="AF221" s="2">
        <f ca="1">IF(Table1[[#This Row],[Gender]]="Women",1,0)</f>
        <v>1</v>
      </c>
      <c r="AG221">
        <f ca="1">IF(Table1[[#This Row],[Gender]]="Men",1,0)</f>
        <v>0</v>
      </c>
      <c r="AI221" s="1"/>
      <c r="AK221" s="2">
        <f ca="1">IF(Table1[[#This Row],[Field of Work]]="IT",1,0)</f>
        <v>0</v>
      </c>
      <c r="AL221">
        <f ca="1">IF(Table1[[#This Row],[Field of Work]]="Agriculture",1,0)</f>
        <v>0</v>
      </c>
      <c r="AM221">
        <f ca="1">IF(Table1[[#This Row],[Field of Work]]="Construction",1,0)</f>
        <v>1</v>
      </c>
      <c r="AN221">
        <f ca="1">IF(Table1[[#This Row],[Field of Work]]="Healthcare",1,0)</f>
        <v>0</v>
      </c>
      <c r="AO221">
        <f ca="1">IF(Table1[[#This Row],[Field of Work]]="General Work",1,0)</f>
        <v>0</v>
      </c>
      <c r="AP221">
        <f ca="1">IF(Table1[[#This Row],[Field of Work]]="Teaching",1,0)</f>
        <v>0</v>
      </c>
      <c r="AV221" s="1"/>
      <c r="AX221" s="2">
        <f ca="1">Table1[[#This Row],[Car Value]]/Table1[[#This Row],[Cars]]</f>
        <v>8267.6904088357714</v>
      </c>
      <c r="AY221" s="1"/>
      <c r="AZ221" s="2">
        <f ca="1">IF(Table1[[#This Row],[Value of debts ]]&gt;$BA$3,1,0)</f>
        <v>1</v>
      </c>
      <c r="BA221" s="1"/>
      <c r="BB221" s="1"/>
      <c r="BC221" s="15">
        <f ca="1">Table1[[#This Row],[Mortage Left]]/Table1[[#This Row],[Value of House]]</f>
        <v>0.92574610229780496</v>
      </c>
      <c r="BD221">
        <f t="shared" ca="1" si="109"/>
        <v>0</v>
      </c>
      <c r="BF221" s="1"/>
      <c r="BH221">
        <f ca="1">IF(Table1[[#This Row],[Area]]="Patna",Table1[[#This Row],[Income]],0)</f>
        <v>43643</v>
      </c>
      <c r="BI221">
        <f ca="1">IF(Table1[[#This Row],[Area]]="Bangalore",Table1[[#This Row],[Income]],0)</f>
        <v>0</v>
      </c>
      <c r="BJ221">
        <f ca="1">IF(Table1[[#This Row],[Area]]="Lucknow",Table1[[#This Row],[Income]],0)</f>
        <v>0</v>
      </c>
      <c r="BK221">
        <f ca="1">IF(Table1[[#This Row],[Area]]="Hyderabad",Table1[[#This Row],[Income]],0)</f>
        <v>0</v>
      </c>
      <c r="BL221">
        <f ca="1">IF(Table1[[#This Row],[Area]]="Udaipur",Table1[[#This Row],[Income]],0)</f>
        <v>0</v>
      </c>
      <c r="BM221">
        <f ca="1">IF(Table1[[#This Row],[Area]]="Pune",Table1[[#This Row],[Income]],0)</f>
        <v>0</v>
      </c>
      <c r="BN221">
        <f ca="1">IF(Table1[[#This Row],[Area]]="Kolkata",Table1[[#This Row],[Income]],0)</f>
        <v>0</v>
      </c>
      <c r="BO221">
        <f ca="1">IF(Table1[[#This Row],[Area]]="Ranchi",Table1[[#This Row],[Income]],0)</f>
        <v>0</v>
      </c>
      <c r="BP221">
        <f ca="1">IF(Table1[[#This Row],[Area]]="Dhanbad",Table1[[#This Row],[Income]],0)</f>
        <v>0</v>
      </c>
      <c r="BQ221">
        <f ca="1">IF(Table1[[#This Row],[Area]]="Agra",Table1[[#This Row],[Income]],0)</f>
        <v>0</v>
      </c>
      <c r="BR221">
        <f ca="1">IF(Table1[[#This Row],[Area]]="Mumbai",Table1[[#This Row],[Income]],0)</f>
        <v>0</v>
      </c>
      <c r="BS221">
        <f ca="1">IF(Table1[[#This Row],[Area]]="Srinagar",Table1[[#This Row],[Income]],0)</f>
        <v>0</v>
      </c>
      <c r="BT221">
        <f ca="1">IF(Table1[[#This Row],[Area]]="Delhi",Table1[[#This Row],[Income]],0)</f>
        <v>0</v>
      </c>
      <c r="BU221">
        <f ca="1">IF(Table1[[#This Row],[Area]]="Jaipur",Table1[[#This Row],[Income]],0)</f>
        <v>0</v>
      </c>
      <c r="BW221">
        <f ca="1">IF(Table1[[#This Row],[Field of Work]]="IT",Table1[[#This Row],[Income]],0)</f>
        <v>0</v>
      </c>
      <c r="BX221">
        <f ca="1">IF(Table1[[#This Row],[Field of Work]]="Healthcare",Table1[[#This Row],[Income]],0)</f>
        <v>0</v>
      </c>
      <c r="BY221">
        <f ca="1">IF(Table1[[#This Row],[Field of Work]]="Agriculture",Table1[[#This Row],[Income]],0)</f>
        <v>0</v>
      </c>
      <c r="BZ221">
        <f ca="1">IF(Table1[[#This Row],[Field of Work]]="Teaching",Table1[[#This Row],[Income]],0)</f>
        <v>0</v>
      </c>
      <c r="CA221">
        <f ca="1">IF(Table1[[#This Row],[Field of Work]]="General Work",Table1[[#This Row],[Income]],0)</f>
        <v>0</v>
      </c>
      <c r="CB221">
        <f ca="1">IF(Table1[[#This Row],[Field of Work]]="Construction",Table1[[#This Row],[Income]],0)</f>
        <v>43643</v>
      </c>
      <c r="CD221" s="2">
        <f ca="1">IF(Table1[[#This Row],[Value of debts ]]&gt;Table1[[#This Row],[Income]],1,0)</f>
        <v>1</v>
      </c>
      <c r="CE221" s="1"/>
      <c r="CG221">
        <f ca="1">IF(Table1[[#This Row],[Net worth of person]]&gt;$CH$3,Table1[[#This Row],[Age]],0)</f>
        <v>0</v>
      </c>
    </row>
    <row r="222" spans="1:85" x14ac:dyDescent="0.3">
      <c r="A222">
        <f t="shared" ca="1" si="110"/>
        <v>1</v>
      </c>
      <c r="B222" t="str">
        <f t="shared" ca="1" si="111"/>
        <v>Women</v>
      </c>
      <c r="C222">
        <f t="shared" ca="1" si="112"/>
        <v>38</v>
      </c>
      <c r="D222">
        <f t="shared" ca="1" si="113"/>
        <v>2</v>
      </c>
      <c r="E222" t="str">
        <f t="shared" ca="1" si="114"/>
        <v>Construction</v>
      </c>
      <c r="F222">
        <f t="shared" ca="1" si="115"/>
        <v>2</v>
      </c>
      <c r="G222" t="str">
        <f t="shared" ca="1" si="116"/>
        <v>12th</v>
      </c>
      <c r="H222">
        <f t="shared" ca="1" si="117"/>
        <v>4</v>
      </c>
      <c r="I222">
        <f t="shared" ca="1" si="118"/>
        <v>3</v>
      </c>
      <c r="J222">
        <f t="shared" ca="1" si="119"/>
        <v>41066</v>
      </c>
      <c r="K222">
        <f t="shared" ca="1" si="120"/>
        <v>2</v>
      </c>
      <c r="L222" t="str">
        <f t="shared" ca="1" si="121"/>
        <v>Bangalore</v>
      </c>
      <c r="M222">
        <f t="shared" ca="1" si="122"/>
        <v>205330</v>
      </c>
      <c r="N222">
        <f t="shared" ca="1" si="123"/>
        <v>60917.759273423297</v>
      </c>
      <c r="O222">
        <f t="shared" ca="1" si="124"/>
        <v>88238.794465264131</v>
      </c>
      <c r="P222">
        <f t="shared" ca="1" si="125"/>
        <v>82062</v>
      </c>
      <c r="Q222">
        <f t="shared" ca="1" si="126"/>
        <v>71886.507964435368</v>
      </c>
      <c r="R222">
        <f t="shared" ca="1" si="127"/>
        <v>38258.353361151603</v>
      </c>
      <c r="S222">
        <f t="shared" ca="1" si="128"/>
        <v>331827.14782641572</v>
      </c>
      <c r="T222">
        <f t="shared" ca="1" si="129"/>
        <v>214866.26723785867</v>
      </c>
      <c r="U222">
        <f t="shared" ca="1" si="108"/>
        <v>116960.88058855705</v>
      </c>
      <c r="AF222" s="2">
        <f ca="1">IF(Table1[[#This Row],[Gender]]="Women",1,0)</f>
        <v>1</v>
      </c>
      <c r="AG222">
        <f ca="1">IF(Table1[[#This Row],[Gender]]="Men",1,0)</f>
        <v>0</v>
      </c>
      <c r="AI222" s="1"/>
      <c r="AK222" s="2">
        <f ca="1">IF(Table1[[#This Row],[Field of Work]]="IT",1,0)</f>
        <v>0</v>
      </c>
      <c r="AL222">
        <f ca="1">IF(Table1[[#This Row],[Field of Work]]="Agriculture",1,0)</f>
        <v>0</v>
      </c>
      <c r="AM222">
        <f ca="1">IF(Table1[[#This Row],[Field of Work]]="Construction",1,0)</f>
        <v>1</v>
      </c>
      <c r="AN222">
        <f ca="1">IF(Table1[[#This Row],[Field of Work]]="Healthcare",1,0)</f>
        <v>0</v>
      </c>
      <c r="AO222">
        <f ca="1">IF(Table1[[#This Row],[Field of Work]]="General Work",1,0)</f>
        <v>0</v>
      </c>
      <c r="AP222">
        <f ca="1">IF(Table1[[#This Row],[Field of Work]]="Teaching",1,0)</f>
        <v>0</v>
      </c>
      <c r="AV222" s="1"/>
      <c r="AX222" s="2">
        <f ca="1">Table1[[#This Row],[Car Value]]/Table1[[#This Row],[Cars]]</f>
        <v>29412.931488421378</v>
      </c>
      <c r="AY222" s="1"/>
      <c r="AZ222" s="2">
        <f ca="1">IF(Table1[[#This Row],[Value of debts ]]&gt;$BA$3,1,0)</f>
        <v>1</v>
      </c>
      <c r="BA222" s="1"/>
      <c r="BB222" s="1"/>
      <c r="BC222" s="15">
        <f ca="1">Table1[[#This Row],[Mortage Left]]/Table1[[#This Row],[Value of House]]</f>
        <v>0.29668221532860906</v>
      </c>
      <c r="BD222">
        <f t="shared" ca="1" si="109"/>
        <v>0</v>
      </c>
      <c r="BF222" s="1"/>
      <c r="BH222">
        <f ca="1">IF(Table1[[#This Row],[Area]]="Patna",Table1[[#This Row],[Income]],0)</f>
        <v>0</v>
      </c>
      <c r="BI222">
        <f ca="1">IF(Table1[[#This Row],[Area]]="Bangalore",Table1[[#This Row],[Income]],0)</f>
        <v>41066</v>
      </c>
      <c r="BJ222">
        <f ca="1">IF(Table1[[#This Row],[Area]]="Lucknow",Table1[[#This Row],[Income]],0)</f>
        <v>0</v>
      </c>
      <c r="BK222">
        <f ca="1">IF(Table1[[#This Row],[Area]]="Hyderabad",Table1[[#This Row],[Income]],0)</f>
        <v>0</v>
      </c>
      <c r="BL222">
        <f ca="1">IF(Table1[[#This Row],[Area]]="Udaipur",Table1[[#This Row],[Income]],0)</f>
        <v>0</v>
      </c>
      <c r="BM222">
        <f ca="1">IF(Table1[[#This Row],[Area]]="Pune",Table1[[#This Row],[Income]],0)</f>
        <v>0</v>
      </c>
      <c r="BN222">
        <f ca="1">IF(Table1[[#This Row],[Area]]="Kolkata",Table1[[#This Row],[Income]],0)</f>
        <v>0</v>
      </c>
      <c r="BO222">
        <f ca="1">IF(Table1[[#This Row],[Area]]="Ranchi",Table1[[#This Row],[Income]],0)</f>
        <v>0</v>
      </c>
      <c r="BP222">
        <f ca="1">IF(Table1[[#This Row],[Area]]="Dhanbad",Table1[[#This Row],[Income]],0)</f>
        <v>0</v>
      </c>
      <c r="BQ222">
        <f ca="1">IF(Table1[[#This Row],[Area]]="Agra",Table1[[#This Row],[Income]],0)</f>
        <v>0</v>
      </c>
      <c r="BR222">
        <f ca="1">IF(Table1[[#This Row],[Area]]="Mumbai",Table1[[#This Row],[Income]],0)</f>
        <v>0</v>
      </c>
      <c r="BS222">
        <f ca="1">IF(Table1[[#This Row],[Area]]="Srinagar",Table1[[#This Row],[Income]],0)</f>
        <v>0</v>
      </c>
      <c r="BT222">
        <f ca="1">IF(Table1[[#This Row],[Area]]="Delhi",Table1[[#This Row],[Income]],0)</f>
        <v>0</v>
      </c>
      <c r="BU222">
        <f ca="1">IF(Table1[[#This Row],[Area]]="Jaipur",Table1[[#This Row],[Income]],0)</f>
        <v>0</v>
      </c>
      <c r="BW222">
        <f ca="1">IF(Table1[[#This Row],[Field of Work]]="IT",Table1[[#This Row],[Income]],0)</f>
        <v>0</v>
      </c>
      <c r="BX222">
        <f ca="1">IF(Table1[[#This Row],[Field of Work]]="Healthcare",Table1[[#This Row],[Income]],0)</f>
        <v>0</v>
      </c>
      <c r="BY222">
        <f ca="1">IF(Table1[[#This Row],[Field of Work]]="Agriculture",Table1[[#This Row],[Income]],0)</f>
        <v>0</v>
      </c>
      <c r="BZ222">
        <f ca="1">IF(Table1[[#This Row],[Field of Work]]="Teaching",Table1[[#This Row],[Income]],0)</f>
        <v>0</v>
      </c>
      <c r="CA222">
        <f ca="1">IF(Table1[[#This Row],[Field of Work]]="General Work",Table1[[#This Row],[Income]],0)</f>
        <v>0</v>
      </c>
      <c r="CB222">
        <f ca="1">IF(Table1[[#This Row],[Field of Work]]="Construction",Table1[[#This Row],[Income]],0)</f>
        <v>41066</v>
      </c>
      <c r="CD222" s="2">
        <f ca="1">IF(Table1[[#This Row],[Value of debts ]]&gt;Table1[[#This Row],[Income]],1,0)</f>
        <v>1</v>
      </c>
      <c r="CE222" s="1"/>
      <c r="CG222">
        <f ca="1">IF(Table1[[#This Row],[Net worth of person]]&gt;$CH$3,Table1[[#This Row],[Age]],0)</f>
        <v>38</v>
      </c>
    </row>
    <row r="223" spans="1:85" x14ac:dyDescent="0.3">
      <c r="A223">
        <f t="shared" ca="1" si="110"/>
        <v>1</v>
      </c>
      <c r="B223" t="str">
        <f t="shared" ca="1" si="111"/>
        <v>Women</v>
      </c>
      <c r="C223">
        <f t="shared" ca="1" si="112"/>
        <v>33</v>
      </c>
      <c r="D223">
        <f t="shared" ca="1" si="113"/>
        <v>3</v>
      </c>
      <c r="E223" t="str">
        <f t="shared" ca="1" si="114"/>
        <v>Healthcare</v>
      </c>
      <c r="F223">
        <f t="shared" ca="1" si="115"/>
        <v>3</v>
      </c>
      <c r="G223" t="str">
        <f t="shared" ca="1" si="116"/>
        <v>Bachelors</v>
      </c>
      <c r="H223">
        <f t="shared" ca="1" si="117"/>
        <v>0</v>
      </c>
      <c r="I223">
        <f t="shared" ca="1" si="118"/>
        <v>2</v>
      </c>
      <c r="J223">
        <f t="shared" ca="1" si="119"/>
        <v>54767</v>
      </c>
      <c r="K223">
        <f t="shared" ca="1" si="120"/>
        <v>10</v>
      </c>
      <c r="L223" t="str">
        <f t="shared" ca="1" si="121"/>
        <v>Kolkata</v>
      </c>
      <c r="M223">
        <f t="shared" ca="1" si="122"/>
        <v>164301</v>
      </c>
      <c r="N223">
        <f t="shared" ca="1" si="123"/>
        <v>32258.627040673098</v>
      </c>
      <c r="O223">
        <f t="shared" ca="1" si="124"/>
        <v>23143.213582241176</v>
      </c>
      <c r="P223">
        <f t="shared" ca="1" si="125"/>
        <v>19197</v>
      </c>
      <c r="Q223">
        <f t="shared" ca="1" si="126"/>
        <v>40823.971765062153</v>
      </c>
      <c r="R223">
        <f t="shared" ca="1" si="127"/>
        <v>31996.1630616252</v>
      </c>
      <c r="S223">
        <f t="shared" ca="1" si="128"/>
        <v>219440.37664386639</v>
      </c>
      <c r="T223">
        <f t="shared" ca="1" si="129"/>
        <v>92279.598805735252</v>
      </c>
      <c r="U223">
        <f t="shared" ca="1" si="108"/>
        <v>127160.77783813114</v>
      </c>
      <c r="AF223" s="2">
        <f ca="1">IF(Table1[[#This Row],[Gender]]="Women",1,0)</f>
        <v>1</v>
      </c>
      <c r="AG223">
        <f ca="1">IF(Table1[[#This Row],[Gender]]="Men",1,0)</f>
        <v>0</v>
      </c>
      <c r="AI223" s="1"/>
      <c r="AK223" s="2">
        <f ca="1">IF(Table1[[#This Row],[Field of Work]]="IT",1,0)</f>
        <v>0</v>
      </c>
      <c r="AL223">
        <f ca="1">IF(Table1[[#This Row],[Field of Work]]="Agriculture",1,0)</f>
        <v>0</v>
      </c>
      <c r="AM223">
        <f ca="1">IF(Table1[[#This Row],[Field of Work]]="Construction",1,0)</f>
        <v>0</v>
      </c>
      <c r="AN223">
        <f ca="1">IF(Table1[[#This Row],[Field of Work]]="Healthcare",1,0)</f>
        <v>1</v>
      </c>
      <c r="AO223">
        <f ca="1">IF(Table1[[#This Row],[Field of Work]]="General Work",1,0)</f>
        <v>0</v>
      </c>
      <c r="AP223">
        <f ca="1">IF(Table1[[#This Row],[Field of Work]]="Teaching",1,0)</f>
        <v>0</v>
      </c>
      <c r="AV223" s="1"/>
      <c r="AX223" s="2">
        <f ca="1">Table1[[#This Row],[Car Value]]/Table1[[#This Row],[Cars]]</f>
        <v>11571.606791120588</v>
      </c>
      <c r="AY223" s="1"/>
      <c r="AZ223" s="2">
        <f ca="1">IF(Table1[[#This Row],[Value of debts ]]&gt;$BA$3,1,0)</f>
        <v>1</v>
      </c>
      <c r="BA223" s="1"/>
      <c r="BB223" s="1"/>
      <c r="BC223" s="15">
        <f ca="1">Table1[[#This Row],[Mortage Left]]/Table1[[#This Row],[Value of House]]</f>
        <v>0.1963385922220382</v>
      </c>
      <c r="BD223">
        <f t="shared" ca="1" si="109"/>
        <v>1</v>
      </c>
      <c r="BF223" s="1"/>
      <c r="BH223">
        <f ca="1">IF(Table1[[#This Row],[Area]]="Patna",Table1[[#This Row],[Income]],0)</f>
        <v>0</v>
      </c>
      <c r="BI223">
        <f ca="1">IF(Table1[[#This Row],[Area]]="Bangalore",Table1[[#This Row],[Income]],0)</f>
        <v>0</v>
      </c>
      <c r="BJ223">
        <f ca="1">IF(Table1[[#This Row],[Area]]="Lucknow",Table1[[#This Row],[Income]],0)</f>
        <v>0</v>
      </c>
      <c r="BK223">
        <f ca="1">IF(Table1[[#This Row],[Area]]="Hyderabad",Table1[[#This Row],[Income]],0)</f>
        <v>0</v>
      </c>
      <c r="BL223">
        <f ca="1">IF(Table1[[#This Row],[Area]]="Udaipur",Table1[[#This Row],[Income]],0)</f>
        <v>0</v>
      </c>
      <c r="BM223">
        <f ca="1">IF(Table1[[#This Row],[Area]]="Pune",Table1[[#This Row],[Income]],0)</f>
        <v>0</v>
      </c>
      <c r="BN223">
        <f ca="1">IF(Table1[[#This Row],[Area]]="Kolkata",Table1[[#This Row],[Income]],0)</f>
        <v>54767</v>
      </c>
      <c r="BO223">
        <f ca="1">IF(Table1[[#This Row],[Area]]="Ranchi",Table1[[#This Row],[Income]],0)</f>
        <v>0</v>
      </c>
      <c r="BP223">
        <f ca="1">IF(Table1[[#This Row],[Area]]="Dhanbad",Table1[[#This Row],[Income]],0)</f>
        <v>0</v>
      </c>
      <c r="BQ223">
        <f ca="1">IF(Table1[[#This Row],[Area]]="Agra",Table1[[#This Row],[Income]],0)</f>
        <v>0</v>
      </c>
      <c r="BR223">
        <f ca="1">IF(Table1[[#This Row],[Area]]="Mumbai",Table1[[#This Row],[Income]],0)</f>
        <v>0</v>
      </c>
      <c r="BS223">
        <f ca="1">IF(Table1[[#This Row],[Area]]="Srinagar",Table1[[#This Row],[Income]],0)</f>
        <v>0</v>
      </c>
      <c r="BT223">
        <f ca="1">IF(Table1[[#This Row],[Area]]="Delhi",Table1[[#This Row],[Income]],0)</f>
        <v>0</v>
      </c>
      <c r="BU223">
        <f ca="1">IF(Table1[[#This Row],[Area]]="Jaipur",Table1[[#This Row],[Income]],0)</f>
        <v>0</v>
      </c>
      <c r="BW223">
        <f ca="1">IF(Table1[[#This Row],[Field of Work]]="IT",Table1[[#This Row],[Income]],0)</f>
        <v>0</v>
      </c>
      <c r="BX223">
        <f ca="1">IF(Table1[[#This Row],[Field of Work]]="Healthcare",Table1[[#This Row],[Income]],0)</f>
        <v>54767</v>
      </c>
      <c r="BY223">
        <f ca="1">IF(Table1[[#This Row],[Field of Work]]="Agriculture",Table1[[#This Row],[Income]],0)</f>
        <v>0</v>
      </c>
      <c r="BZ223">
        <f ca="1">IF(Table1[[#This Row],[Field of Work]]="Teaching",Table1[[#This Row],[Income]],0)</f>
        <v>0</v>
      </c>
      <c r="CA223">
        <f ca="1">IF(Table1[[#This Row],[Field of Work]]="General Work",Table1[[#This Row],[Income]],0)</f>
        <v>0</v>
      </c>
      <c r="CB223">
        <f ca="1">IF(Table1[[#This Row],[Field of Work]]="Construction",Table1[[#This Row],[Income]],0)</f>
        <v>0</v>
      </c>
      <c r="CD223" s="2">
        <f ca="1">IF(Table1[[#This Row],[Value of debts ]]&gt;Table1[[#This Row],[Income]],1,0)</f>
        <v>1</v>
      </c>
      <c r="CE223" s="1"/>
      <c r="CG223">
        <f ca="1">IF(Table1[[#This Row],[Net worth of person]]&gt;$CH$3,Table1[[#This Row],[Age]],0)</f>
        <v>33</v>
      </c>
    </row>
    <row r="224" spans="1:85" x14ac:dyDescent="0.3">
      <c r="A224">
        <f t="shared" ca="1" si="110"/>
        <v>2</v>
      </c>
      <c r="B224" t="str">
        <f t="shared" ca="1" si="111"/>
        <v>Men</v>
      </c>
      <c r="C224">
        <f t="shared" ca="1" si="112"/>
        <v>26</v>
      </c>
      <c r="D224">
        <f t="shared" ca="1" si="113"/>
        <v>1</v>
      </c>
      <c r="E224" t="str">
        <f t="shared" ca="1" si="114"/>
        <v>IT</v>
      </c>
      <c r="F224">
        <f t="shared" ca="1" si="115"/>
        <v>2</v>
      </c>
      <c r="G224" t="str">
        <f t="shared" ca="1" si="116"/>
        <v>12th</v>
      </c>
      <c r="H224">
        <f t="shared" ca="1" si="117"/>
        <v>3</v>
      </c>
      <c r="I224">
        <f t="shared" ca="1" si="118"/>
        <v>2</v>
      </c>
      <c r="J224">
        <f t="shared" ca="1" si="119"/>
        <v>68187</v>
      </c>
      <c r="K224">
        <f t="shared" ca="1" si="120"/>
        <v>3</v>
      </c>
      <c r="L224" t="str">
        <f t="shared" ca="1" si="121"/>
        <v>Lucknow</v>
      </c>
      <c r="M224">
        <f t="shared" ca="1" si="122"/>
        <v>272748</v>
      </c>
      <c r="N224">
        <f t="shared" ca="1" si="123"/>
        <v>200227.29990946988</v>
      </c>
      <c r="O224">
        <f t="shared" ca="1" si="124"/>
        <v>105971.63451397508</v>
      </c>
      <c r="P224">
        <f t="shared" ca="1" si="125"/>
        <v>63782</v>
      </c>
      <c r="Q224">
        <f t="shared" ca="1" si="126"/>
        <v>25714.111523998799</v>
      </c>
      <c r="R224">
        <f t="shared" ca="1" si="127"/>
        <v>31680.892614505887</v>
      </c>
      <c r="S224">
        <f t="shared" ca="1" si="128"/>
        <v>410400.52712848096</v>
      </c>
      <c r="T224">
        <f t="shared" ca="1" si="129"/>
        <v>289723.41143346869</v>
      </c>
      <c r="U224">
        <f t="shared" ca="1" si="108"/>
        <v>120677.11569501227</v>
      </c>
      <c r="AF224" s="2">
        <f ca="1">IF(Table1[[#This Row],[Gender]]="Women",1,0)</f>
        <v>0</v>
      </c>
      <c r="AG224">
        <f ca="1">IF(Table1[[#This Row],[Gender]]="Men",1,0)</f>
        <v>1</v>
      </c>
      <c r="AI224" s="1"/>
      <c r="AK224" s="2">
        <f ca="1">IF(Table1[[#This Row],[Field of Work]]="IT",1,0)</f>
        <v>1</v>
      </c>
      <c r="AL224">
        <f ca="1">IF(Table1[[#This Row],[Field of Work]]="Agriculture",1,0)</f>
        <v>0</v>
      </c>
      <c r="AM224">
        <f ca="1">IF(Table1[[#This Row],[Field of Work]]="Construction",1,0)</f>
        <v>0</v>
      </c>
      <c r="AN224">
        <f ca="1">IF(Table1[[#This Row],[Field of Work]]="Healthcare",1,0)</f>
        <v>0</v>
      </c>
      <c r="AO224">
        <f ca="1">IF(Table1[[#This Row],[Field of Work]]="General Work",1,0)</f>
        <v>0</v>
      </c>
      <c r="AP224">
        <f ca="1">IF(Table1[[#This Row],[Field of Work]]="Teaching",1,0)</f>
        <v>0</v>
      </c>
      <c r="AV224" s="1"/>
      <c r="AX224" s="2">
        <f ca="1">Table1[[#This Row],[Car Value]]/Table1[[#This Row],[Cars]]</f>
        <v>52985.817256987539</v>
      </c>
      <c r="AY224" s="1"/>
      <c r="AZ224" s="2">
        <f ca="1">IF(Table1[[#This Row],[Value of debts ]]&gt;$BA$3,1,0)</f>
        <v>1</v>
      </c>
      <c r="BA224" s="1"/>
      <c r="BB224" s="1"/>
      <c r="BC224" s="15">
        <f ca="1">Table1[[#This Row],[Mortage Left]]/Table1[[#This Row],[Value of House]]</f>
        <v>0.73411097390070645</v>
      </c>
      <c r="BD224">
        <f t="shared" ca="1" si="109"/>
        <v>0</v>
      </c>
      <c r="BF224" s="1"/>
      <c r="BH224">
        <f ca="1">IF(Table1[[#This Row],[Area]]="Patna",Table1[[#This Row],[Income]],0)</f>
        <v>0</v>
      </c>
      <c r="BI224">
        <f ca="1">IF(Table1[[#This Row],[Area]]="Bangalore",Table1[[#This Row],[Income]],0)</f>
        <v>0</v>
      </c>
      <c r="BJ224">
        <f ca="1">IF(Table1[[#This Row],[Area]]="Lucknow",Table1[[#This Row],[Income]],0)</f>
        <v>68187</v>
      </c>
      <c r="BK224">
        <f ca="1">IF(Table1[[#This Row],[Area]]="Hyderabad",Table1[[#This Row],[Income]],0)</f>
        <v>0</v>
      </c>
      <c r="BL224">
        <f ca="1">IF(Table1[[#This Row],[Area]]="Udaipur",Table1[[#This Row],[Income]],0)</f>
        <v>0</v>
      </c>
      <c r="BM224">
        <f ca="1">IF(Table1[[#This Row],[Area]]="Pune",Table1[[#This Row],[Income]],0)</f>
        <v>0</v>
      </c>
      <c r="BN224">
        <f ca="1">IF(Table1[[#This Row],[Area]]="Kolkata",Table1[[#This Row],[Income]],0)</f>
        <v>0</v>
      </c>
      <c r="BO224">
        <f ca="1">IF(Table1[[#This Row],[Area]]="Ranchi",Table1[[#This Row],[Income]],0)</f>
        <v>0</v>
      </c>
      <c r="BP224">
        <f ca="1">IF(Table1[[#This Row],[Area]]="Dhanbad",Table1[[#This Row],[Income]],0)</f>
        <v>0</v>
      </c>
      <c r="BQ224">
        <f ca="1">IF(Table1[[#This Row],[Area]]="Agra",Table1[[#This Row],[Income]],0)</f>
        <v>0</v>
      </c>
      <c r="BR224">
        <f ca="1">IF(Table1[[#This Row],[Area]]="Mumbai",Table1[[#This Row],[Income]],0)</f>
        <v>0</v>
      </c>
      <c r="BS224">
        <f ca="1">IF(Table1[[#This Row],[Area]]="Srinagar",Table1[[#This Row],[Income]],0)</f>
        <v>0</v>
      </c>
      <c r="BT224">
        <f ca="1">IF(Table1[[#This Row],[Area]]="Delhi",Table1[[#This Row],[Income]],0)</f>
        <v>0</v>
      </c>
      <c r="BU224">
        <f ca="1">IF(Table1[[#This Row],[Area]]="Jaipur",Table1[[#This Row],[Income]],0)</f>
        <v>0</v>
      </c>
      <c r="BW224">
        <f ca="1">IF(Table1[[#This Row],[Field of Work]]="IT",Table1[[#This Row],[Income]],0)</f>
        <v>68187</v>
      </c>
      <c r="BX224">
        <f ca="1">IF(Table1[[#This Row],[Field of Work]]="Healthcare",Table1[[#This Row],[Income]],0)</f>
        <v>0</v>
      </c>
      <c r="BY224">
        <f ca="1">IF(Table1[[#This Row],[Field of Work]]="Agriculture",Table1[[#This Row],[Income]],0)</f>
        <v>0</v>
      </c>
      <c r="BZ224">
        <f ca="1">IF(Table1[[#This Row],[Field of Work]]="Teaching",Table1[[#This Row],[Income]],0)</f>
        <v>0</v>
      </c>
      <c r="CA224">
        <f ca="1">IF(Table1[[#This Row],[Field of Work]]="General Work",Table1[[#This Row],[Income]],0)</f>
        <v>0</v>
      </c>
      <c r="CB224">
        <f ca="1">IF(Table1[[#This Row],[Field of Work]]="Construction",Table1[[#This Row],[Income]],0)</f>
        <v>0</v>
      </c>
      <c r="CD224" s="2">
        <f ca="1">IF(Table1[[#This Row],[Value of debts ]]&gt;Table1[[#This Row],[Income]],1,0)</f>
        <v>1</v>
      </c>
      <c r="CE224" s="1"/>
      <c r="CG224">
        <f ca="1">IF(Table1[[#This Row],[Net worth of person]]&gt;$CH$3,Table1[[#This Row],[Age]],0)</f>
        <v>26</v>
      </c>
    </row>
    <row r="225" spans="1:85" x14ac:dyDescent="0.3">
      <c r="A225">
        <f t="shared" ca="1" si="110"/>
        <v>2</v>
      </c>
      <c r="B225" t="str">
        <f t="shared" ca="1" si="111"/>
        <v>Men</v>
      </c>
      <c r="C225">
        <f t="shared" ca="1" si="112"/>
        <v>33</v>
      </c>
      <c r="D225">
        <f t="shared" ca="1" si="113"/>
        <v>5</v>
      </c>
      <c r="E225" t="str">
        <f t="shared" ca="1" si="114"/>
        <v>Agriculture</v>
      </c>
      <c r="F225">
        <f t="shared" ca="1" si="115"/>
        <v>1</v>
      </c>
      <c r="G225" t="str">
        <f t="shared" ca="1" si="116"/>
        <v>10th</v>
      </c>
      <c r="H225">
        <f t="shared" ca="1" si="117"/>
        <v>4</v>
      </c>
      <c r="I225">
        <f t="shared" ca="1" si="118"/>
        <v>2</v>
      </c>
      <c r="J225">
        <f t="shared" ca="1" si="119"/>
        <v>85281</v>
      </c>
      <c r="K225">
        <f t="shared" ca="1" si="120"/>
        <v>7</v>
      </c>
      <c r="L225" t="str">
        <f t="shared" ca="1" si="121"/>
        <v>Delhi</v>
      </c>
      <c r="M225">
        <f t="shared" ca="1" si="122"/>
        <v>341124</v>
      </c>
      <c r="N225">
        <f t="shared" ca="1" si="123"/>
        <v>313698.00254625548</v>
      </c>
      <c r="O225">
        <f t="shared" ca="1" si="124"/>
        <v>9087.1320507255023</v>
      </c>
      <c r="P225">
        <f t="shared" ca="1" si="125"/>
        <v>478</v>
      </c>
      <c r="Q225">
        <f t="shared" ca="1" si="126"/>
        <v>153197.55415933969</v>
      </c>
      <c r="R225">
        <f t="shared" ca="1" si="127"/>
        <v>80686.493080204469</v>
      </c>
      <c r="S225">
        <f t="shared" ca="1" si="128"/>
        <v>430897.62513092998</v>
      </c>
      <c r="T225">
        <f t="shared" ca="1" si="129"/>
        <v>467373.55670559517</v>
      </c>
      <c r="U225">
        <f t="shared" ca="1" si="108"/>
        <v>-36475.931574665185</v>
      </c>
      <c r="AF225" s="2">
        <f ca="1">IF(Table1[[#This Row],[Gender]]="Women",1,0)</f>
        <v>0</v>
      </c>
      <c r="AG225">
        <f ca="1">IF(Table1[[#This Row],[Gender]]="Men",1,0)</f>
        <v>1</v>
      </c>
      <c r="AI225" s="1"/>
      <c r="AK225" s="2">
        <f ca="1">IF(Table1[[#This Row],[Field of Work]]="IT",1,0)</f>
        <v>0</v>
      </c>
      <c r="AL225">
        <f ca="1">IF(Table1[[#This Row],[Field of Work]]="Agriculture",1,0)</f>
        <v>1</v>
      </c>
      <c r="AM225">
        <f ca="1">IF(Table1[[#This Row],[Field of Work]]="Construction",1,0)</f>
        <v>0</v>
      </c>
      <c r="AN225">
        <f ca="1">IF(Table1[[#This Row],[Field of Work]]="Healthcare",1,0)</f>
        <v>0</v>
      </c>
      <c r="AO225">
        <f ca="1">IF(Table1[[#This Row],[Field of Work]]="General Work",1,0)</f>
        <v>0</v>
      </c>
      <c r="AP225">
        <f ca="1">IF(Table1[[#This Row],[Field of Work]]="Teaching",1,0)</f>
        <v>0</v>
      </c>
      <c r="AV225" s="1"/>
      <c r="AX225" s="2">
        <f ca="1">Table1[[#This Row],[Car Value]]/Table1[[#This Row],[Cars]]</f>
        <v>4543.5660253627511</v>
      </c>
      <c r="AY225" s="1"/>
      <c r="AZ225" s="2">
        <f ca="1">IF(Table1[[#This Row],[Value of debts ]]&gt;$BA$3,1,0)</f>
        <v>1</v>
      </c>
      <c r="BA225" s="1"/>
      <c r="BB225" s="1"/>
      <c r="BC225" s="15">
        <f ca="1">Table1[[#This Row],[Mortage Left]]/Table1[[#This Row],[Value of House]]</f>
        <v>0.91960109094128673</v>
      </c>
      <c r="BD225">
        <f t="shared" ca="1" si="109"/>
        <v>0</v>
      </c>
      <c r="BF225" s="1"/>
      <c r="BH225">
        <f ca="1">IF(Table1[[#This Row],[Area]]="Patna",Table1[[#This Row],[Income]],0)</f>
        <v>0</v>
      </c>
      <c r="BI225">
        <f ca="1">IF(Table1[[#This Row],[Area]]="Bangalore",Table1[[#This Row],[Income]],0)</f>
        <v>0</v>
      </c>
      <c r="BJ225">
        <f ca="1">IF(Table1[[#This Row],[Area]]="Lucknow",Table1[[#This Row],[Income]],0)</f>
        <v>0</v>
      </c>
      <c r="BK225">
        <f ca="1">IF(Table1[[#This Row],[Area]]="Hyderabad",Table1[[#This Row],[Income]],0)</f>
        <v>0</v>
      </c>
      <c r="BL225">
        <f ca="1">IF(Table1[[#This Row],[Area]]="Udaipur",Table1[[#This Row],[Income]],0)</f>
        <v>0</v>
      </c>
      <c r="BM225">
        <f ca="1">IF(Table1[[#This Row],[Area]]="Pune",Table1[[#This Row],[Income]],0)</f>
        <v>0</v>
      </c>
      <c r="BN225">
        <f ca="1">IF(Table1[[#This Row],[Area]]="Kolkata",Table1[[#This Row],[Income]],0)</f>
        <v>0</v>
      </c>
      <c r="BO225">
        <f ca="1">IF(Table1[[#This Row],[Area]]="Ranchi",Table1[[#This Row],[Income]],0)</f>
        <v>0</v>
      </c>
      <c r="BP225">
        <f ca="1">IF(Table1[[#This Row],[Area]]="Dhanbad",Table1[[#This Row],[Income]],0)</f>
        <v>0</v>
      </c>
      <c r="BQ225">
        <f ca="1">IF(Table1[[#This Row],[Area]]="Agra",Table1[[#This Row],[Income]],0)</f>
        <v>0</v>
      </c>
      <c r="BR225">
        <f ca="1">IF(Table1[[#This Row],[Area]]="Mumbai",Table1[[#This Row],[Income]],0)</f>
        <v>0</v>
      </c>
      <c r="BS225">
        <f ca="1">IF(Table1[[#This Row],[Area]]="Srinagar",Table1[[#This Row],[Income]],0)</f>
        <v>0</v>
      </c>
      <c r="BT225">
        <f ca="1">IF(Table1[[#This Row],[Area]]="Delhi",Table1[[#This Row],[Income]],0)</f>
        <v>85281</v>
      </c>
      <c r="BU225">
        <f ca="1">IF(Table1[[#This Row],[Area]]="Jaipur",Table1[[#This Row],[Income]],0)</f>
        <v>0</v>
      </c>
      <c r="BW225">
        <f ca="1">IF(Table1[[#This Row],[Field of Work]]="IT",Table1[[#This Row],[Income]],0)</f>
        <v>0</v>
      </c>
      <c r="BX225">
        <f ca="1">IF(Table1[[#This Row],[Field of Work]]="Healthcare",Table1[[#This Row],[Income]],0)</f>
        <v>0</v>
      </c>
      <c r="BY225">
        <f ca="1">IF(Table1[[#This Row],[Field of Work]]="Agriculture",Table1[[#This Row],[Income]],0)</f>
        <v>85281</v>
      </c>
      <c r="BZ225">
        <f ca="1">IF(Table1[[#This Row],[Field of Work]]="Teaching",Table1[[#This Row],[Income]],0)</f>
        <v>0</v>
      </c>
      <c r="CA225">
        <f ca="1">IF(Table1[[#This Row],[Field of Work]]="General Work",Table1[[#This Row],[Income]],0)</f>
        <v>0</v>
      </c>
      <c r="CB225">
        <f ca="1">IF(Table1[[#This Row],[Field of Work]]="Construction",Table1[[#This Row],[Income]],0)</f>
        <v>0</v>
      </c>
      <c r="CD225" s="2">
        <f ca="1">IF(Table1[[#This Row],[Value of debts ]]&gt;Table1[[#This Row],[Income]],1,0)</f>
        <v>1</v>
      </c>
      <c r="CE225" s="1"/>
      <c r="CG225">
        <f ca="1">IF(Table1[[#This Row],[Net worth of person]]&gt;$CH$3,Table1[[#This Row],[Age]],0)</f>
        <v>0</v>
      </c>
    </row>
    <row r="226" spans="1:85" x14ac:dyDescent="0.3">
      <c r="A226">
        <f t="shared" ca="1" si="110"/>
        <v>1</v>
      </c>
      <c r="B226" t="str">
        <f t="shared" ca="1" si="111"/>
        <v>Women</v>
      </c>
      <c r="C226">
        <f t="shared" ca="1" si="112"/>
        <v>23</v>
      </c>
      <c r="D226">
        <f t="shared" ca="1" si="113"/>
        <v>4</v>
      </c>
      <c r="E226" t="str">
        <f t="shared" ca="1" si="114"/>
        <v>Teaching</v>
      </c>
      <c r="F226">
        <f t="shared" ca="1" si="115"/>
        <v>5</v>
      </c>
      <c r="G226" t="str">
        <f t="shared" ca="1" si="116"/>
        <v>Others</v>
      </c>
      <c r="H226">
        <f t="shared" ca="1" si="117"/>
        <v>1</v>
      </c>
      <c r="I226">
        <f t="shared" ca="1" si="118"/>
        <v>2</v>
      </c>
      <c r="J226">
        <f t="shared" ca="1" si="119"/>
        <v>28513</v>
      </c>
      <c r="K226">
        <f t="shared" ca="1" si="120"/>
        <v>14</v>
      </c>
      <c r="L226" t="str">
        <f t="shared" ca="1" si="121"/>
        <v>Jaipur</v>
      </c>
      <c r="M226">
        <f t="shared" ca="1" si="122"/>
        <v>171078</v>
      </c>
      <c r="N226">
        <f t="shared" ca="1" si="123"/>
        <v>63958.204325287741</v>
      </c>
      <c r="O226">
        <f t="shared" ca="1" si="124"/>
        <v>42003.158343662479</v>
      </c>
      <c r="P226">
        <f t="shared" ca="1" si="125"/>
        <v>8488</v>
      </c>
      <c r="Q226">
        <f t="shared" ca="1" si="126"/>
        <v>39851.091453781752</v>
      </c>
      <c r="R226">
        <f t="shared" ca="1" si="127"/>
        <v>29777.916030154425</v>
      </c>
      <c r="S226">
        <f t="shared" ca="1" si="128"/>
        <v>242859.0743738169</v>
      </c>
      <c r="T226">
        <f t="shared" ca="1" si="129"/>
        <v>112297.29577906951</v>
      </c>
      <c r="U226">
        <f t="shared" ca="1" si="108"/>
        <v>130561.77859474739</v>
      </c>
      <c r="AF226" s="2">
        <f ca="1">IF(Table1[[#This Row],[Gender]]="Women",1,0)</f>
        <v>1</v>
      </c>
      <c r="AG226">
        <f ca="1">IF(Table1[[#This Row],[Gender]]="Men",1,0)</f>
        <v>0</v>
      </c>
      <c r="AI226" s="1"/>
      <c r="AK226" s="2">
        <f ca="1">IF(Table1[[#This Row],[Field of Work]]="IT",1,0)</f>
        <v>0</v>
      </c>
      <c r="AL226">
        <f ca="1">IF(Table1[[#This Row],[Field of Work]]="Agriculture",1,0)</f>
        <v>0</v>
      </c>
      <c r="AM226">
        <f ca="1">IF(Table1[[#This Row],[Field of Work]]="Construction",1,0)</f>
        <v>0</v>
      </c>
      <c r="AN226">
        <f ca="1">IF(Table1[[#This Row],[Field of Work]]="Healthcare",1,0)</f>
        <v>0</v>
      </c>
      <c r="AO226">
        <f ca="1">IF(Table1[[#This Row],[Field of Work]]="General Work",1,0)</f>
        <v>0</v>
      </c>
      <c r="AP226">
        <f ca="1">IF(Table1[[#This Row],[Field of Work]]="Teaching",1,0)</f>
        <v>1</v>
      </c>
      <c r="AV226" s="1"/>
      <c r="AX226" s="2">
        <f ca="1">Table1[[#This Row],[Car Value]]/Table1[[#This Row],[Cars]]</f>
        <v>21001.579171831239</v>
      </c>
      <c r="AY226" s="1"/>
      <c r="AZ226" s="2">
        <f ca="1">IF(Table1[[#This Row],[Value of debts ]]&gt;$BA$3,1,0)</f>
        <v>1</v>
      </c>
      <c r="BA226" s="1"/>
      <c r="BB226" s="1"/>
      <c r="BC226" s="15">
        <f ca="1">Table1[[#This Row],[Mortage Left]]/Table1[[#This Row],[Value of House]]</f>
        <v>0.37385405677695405</v>
      </c>
      <c r="BD226">
        <f t="shared" ca="1" si="109"/>
        <v>0</v>
      </c>
      <c r="BF226" s="1"/>
      <c r="BH226">
        <f ca="1">IF(Table1[[#This Row],[Area]]="Patna",Table1[[#This Row],[Income]],0)</f>
        <v>0</v>
      </c>
      <c r="BI226">
        <f ca="1">IF(Table1[[#This Row],[Area]]="Bangalore",Table1[[#This Row],[Income]],0)</f>
        <v>0</v>
      </c>
      <c r="BJ226">
        <f ca="1">IF(Table1[[#This Row],[Area]]="Lucknow",Table1[[#This Row],[Income]],0)</f>
        <v>0</v>
      </c>
      <c r="BK226">
        <f ca="1">IF(Table1[[#This Row],[Area]]="Hyderabad",Table1[[#This Row],[Income]],0)</f>
        <v>0</v>
      </c>
      <c r="BL226">
        <f ca="1">IF(Table1[[#This Row],[Area]]="Udaipur",Table1[[#This Row],[Income]],0)</f>
        <v>0</v>
      </c>
      <c r="BM226">
        <f ca="1">IF(Table1[[#This Row],[Area]]="Pune",Table1[[#This Row],[Income]],0)</f>
        <v>0</v>
      </c>
      <c r="BN226">
        <f ca="1">IF(Table1[[#This Row],[Area]]="Kolkata",Table1[[#This Row],[Income]],0)</f>
        <v>0</v>
      </c>
      <c r="BO226">
        <f ca="1">IF(Table1[[#This Row],[Area]]="Ranchi",Table1[[#This Row],[Income]],0)</f>
        <v>0</v>
      </c>
      <c r="BP226">
        <f ca="1">IF(Table1[[#This Row],[Area]]="Dhanbad",Table1[[#This Row],[Income]],0)</f>
        <v>0</v>
      </c>
      <c r="BQ226">
        <f ca="1">IF(Table1[[#This Row],[Area]]="Agra",Table1[[#This Row],[Income]],0)</f>
        <v>0</v>
      </c>
      <c r="BR226">
        <f ca="1">IF(Table1[[#This Row],[Area]]="Mumbai",Table1[[#This Row],[Income]],0)</f>
        <v>0</v>
      </c>
      <c r="BS226">
        <f ca="1">IF(Table1[[#This Row],[Area]]="Srinagar",Table1[[#This Row],[Income]],0)</f>
        <v>0</v>
      </c>
      <c r="BT226">
        <f ca="1">IF(Table1[[#This Row],[Area]]="Delhi",Table1[[#This Row],[Income]],0)</f>
        <v>0</v>
      </c>
      <c r="BU226">
        <f ca="1">IF(Table1[[#This Row],[Area]]="Jaipur",Table1[[#This Row],[Income]],0)</f>
        <v>28513</v>
      </c>
      <c r="BW226">
        <f ca="1">IF(Table1[[#This Row],[Field of Work]]="IT",Table1[[#This Row],[Income]],0)</f>
        <v>0</v>
      </c>
      <c r="BX226">
        <f ca="1">IF(Table1[[#This Row],[Field of Work]]="Healthcare",Table1[[#This Row],[Income]],0)</f>
        <v>0</v>
      </c>
      <c r="BY226">
        <f ca="1">IF(Table1[[#This Row],[Field of Work]]="Agriculture",Table1[[#This Row],[Income]],0)</f>
        <v>0</v>
      </c>
      <c r="BZ226">
        <f ca="1">IF(Table1[[#This Row],[Field of Work]]="Teaching",Table1[[#This Row],[Income]],0)</f>
        <v>28513</v>
      </c>
      <c r="CA226">
        <f ca="1">IF(Table1[[#This Row],[Field of Work]]="General Work",Table1[[#This Row],[Income]],0)</f>
        <v>0</v>
      </c>
      <c r="CB226">
        <f ca="1">IF(Table1[[#This Row],[Field of Work]]="Construction",Table1[[#This Row],[Income]],0)</f>
        <v>0</v>
      </c>
      <c r="CD226" s="2">
        <f ca="1">IF(Table1[[#This Row],[Value of debts ]]&gt;Table1[[#This Row],[Income]],1,0)</f>
        <v>1</v>
      </c>
      <c r="CE226" s="1"/>
      <c r="CG226">
        <f ca="1">IF(Table1[[#This Row],[Net worth of person]]&gt;$CH$3,Table1[[#This Row],[Age]],0)</f>
        <v>23</v>
      </c>
    </row>
    <row r="227" spans="1:85" x14ac:dyDescent="0.3">
      <c r="A227">
        <f t="shared" ca="1" si="110"/>
        <v>1</v>
      </c>
      <c r="B227" t="str">
        <f t="shared" ca="1" si="111"/>
        <v>Women</v>
      </c>
      <c r="C227">
        <f t="shared" ca="1" si="112"/>
        <v>25</v>
      </c>
      <c r="D227">
        <f t="shared" ca="1" si="113"/>
        <v>6</v>
      </c>
      <c r="E227" t="str">
        <f t="shared" ca="1" si="114"/>
        <v>General Work</v>
      </c>
      <c r="F227">
        <f t="shared" ca="1" si="115"/>
        <v>3</v>
      </c>
      <c r="G227" t="str">
        <f t="shared" ca="1" si="116"/>
        <v>Bachelors</v>
      </c>
      <c r="H227">
        <f t="shared" ca="1" si="117"/>
        <v>3</v>
      </c>
      <c r="I227">
        <f t="shared" ca="1" si="118"/>
        <v>2</v>
      </c>
      <c r="J227">
        <f t="shared" ca="1" si="119"/>
        <v>85685</v>
      </c>
      <c r="K227">
        <f t="shared" ca="1" si="120"/>
        <v>11</v>
      </c>
      <c r="L227" t="str">
        <f t="shared" ca="1" si="121"/>
        <v>Mumbai</v>
      </c>
      <c r="M227">
        <f t="shared" ca="1" si="122"/>
        <v>428425</v>
      </c>
      <c r="N227">
        <f t="shared" ca="1" si="123"/>
        <v>418577.61698124564</v>
      </c>
      <c r="O227">
        <f t="shared" ca="1" si="124"/>
        <v>105622.27741265012</v>
      </c>
      <c r="P227">
        <f t="shared" ca="1" si="125"/>
        <v>9660</v>
      </c>
      <c r="Q227">
        <f t="shared" ca="1" si="126"/>
        <v>165339.57888679332</v>
      </c>
      <c r="R227">
        <f t="shared" ca="1" si="127"/>
        <v>78997.053621400773</v>
      </c>
      <c r="S227">
        <f t="shared" ca="1" si="128"/>
        <v>613044.33103405091</v>
      </c>
      <c r="T227">
        <f t="shared" ca="1" si="129"/>
        <v>593577.19586803892</v>
      </c>
      <c r="U227">
        <f t="shared" ca="1" si="108"/>
        <v>19467.135166011984</v>
      </c>
      <c r="AF227" s="2">
        <f ca="1">IF(Table1[[#This Row],[Gender]]="Women",1,0)</f>
        <v>1</v>
      </c>
      <c r="AG227">
        <f ca="1">IF(Table1[[#This Row],[Gender]]="Men",1,0)</f>
        <v>0</v>
      </c>
      <c r="AI227" s="1"/>
      <c r="AK227" s="2">
        <f ca="1">IF(Table1[[#This Row],[Field of Work]]="IT",1,0)</f>
        <v>0</v>
      </c>
      <c r="AL227">
        <f ca="1">IF(Table1[[#This Row],[Field of Work]]="Agriculture",1,0)</f>
        <v>0</v>
      </c>
      <c r="AM227">
        <f ca="1">IF(Table1[[#This Row],[Field of Work]]="Construction",1,0)</f>
        <v>0</v>
      </c>
      <c r="AN227">
        <f ca="1">IF(Table1[[#This Row],[Field of Work]]="Healthcare",1,0)</f>
        <v>0</v>
      </c>
      <c r="AO227">
        <f ca="1">IF(Table1[[#This Row],[Field of Work]]="General Work",1,0)</f>
        <v>1</v>
      </c>
      <c r="AP227">
        <f ca="1">IF(Table1[[#This Row],[Field of Work]]="Teaching",1,0)</f>
        <v>0</v>
      </c>
      <c r="AV227" s="1"/>
      <c r="AX227" s="2">
        <f ca="1">Table1[[#This Row],[Car Value]]/Table1[[#This Row],[Cars]]</f>
        <v>52811.138706325059</v>
      </c>
      <c r="AY227" s="1"/>
      <c r="AZ227" s="2">
        <f ca="1">IF(Table1[[#This Row],[Value of debts ]]&gt;$BA$3,1,0)</f>
        <v>1</v>
      </c>
      <c r="BA227" s="1"/>
      <c r="BB227" s="1"/>
      <c r="BC227" s="15">
        <f ca="1">Table1[[#This Row],[Mortage Left]]/Table1[[#This Row],[Value of House]]</f>
        <v>0.9770149197204776</v>
      </c>
      <c r="BD227">
        <f t="shared" ca="1" si="109"/>
        <v>0</v>
      </c>
      <c r="BF227" s="1"/>
      <c r="BH227">
        <f ca="1">IF(Table1[[#This Row],[Area]]="Patna",Table1[[#This Row],[Income]],0)</f>
        <v>0</v>
      </c>
      <c r="BI227">
        <f ca="1">IF(Table1[[#This Row],[Area]]="Bangalore",Table1[[#This Row],[Income]],0)</f>
        <v>0</v>
      </c>
      <c r="BJ227">
        <f ca="1">IF(Table1[[#This Row],[Area]]="Lucknow",Table1[[#This Row],[Income]],0)</f>
        <v>0</v>
      </c>
      <c r="BK227">
        <f ca="1">IF(Table1[[#This Row],[Area]]="Hyderabad",Table1[[#This Row],[Income]],0)</f>
        <v>0</v>
      </c>
      <c r="BL227">
        <f ca="1">IF(Table1[[#This Row],[Area]]="Udaipur",Table1[[#This Row],[Income]],0)</f>
        <v>0</v>
      </c>
      <c r="BM227">
        <f ca="1">IF(Table1[[#This Row],[Area]]="Pune",Table1[[#This Row],[Income]],0)</f>
        <v>0</v>
      </c>
      <c r="BN227">
        <f ca="1">IF(Table1[[#This Row],[Area]]="Kolkata",Table1[[#This Row],[Income]],0)</f>
        <v>0</v>
      </c>
      <c r="BO227">
        <f ca="1">IF(Table1[[#This Row],[Area]]="Ranchi",Table1[[#This Row],[Income]],0)</f>
        <v>0</v>
      </c>
      <c r="BP227">
        <f ca="1">IF(Table1[[#This Row],[Area]]="Dhanbad",Table1[[#This Row],[Income]],0)</f>
        <v>0</v>
      </c>
      <c r="BQ227">
        <f ca="1">IF(Table1[[#This Row],[Area]]="Agra",Table1[[#This Row],[Income]],0)</f>
        <v>0</v>
      </c>
      <c r="BR227">
        <f ca="1">IF(Table1[[#This Row],[Area]]="Mumbai",Table1[[#This Row],[Income]],0)</f>
        <v>85685</v>
      </c>
      <c r="BS227">
        <f ca="1">IF(Table1[[#This Row],[Area]]="Srinagar",Table1[[#This Row],[Income]],0)</f>
        <v>0</v>
      </c>
      <c r="BT227">
        <f ca="1">IF(Table1[[#This Row],[Area]]="Delhi",Table1[[#This Row],[Income]],0)</f>
        <v>0</v>
      </c>
      <c r="BU227">
        <f ca="1">IF(Table1[[#This Row],[Area]]="Jaipur",Table1[[#This Row],[Income]],0)</f>
        <v>0</v>
      </c>
      <c r="BW227">
        <f ca="1">IF(Table1[[#This Row],[Field of Work]]="IT",Table1[[#This Row],[Income]],0)</f>
        <v>0</v>
      </c>
      <c r="BX227">
        <f ca="1">IF(Table1[[#This Row],[Field of Work]]="Healthcare",Table1[[#This Row],[Income]],0)</f>
        <v>0</v>
      </c>
      <c r="BY227">
        <f ca="1">IF(Table1[[#This Row],[Field of Work]]="Agriculture",Table1[[#This Row],[Income]],0)</f>
        <v>0</v>
      </c>
      <c r="BZ227">
        <f ca="1">IF(Table1[[#This Row],[Field of Work]]="Teaching",Table1[[#This Row],[Income]],0)</f>
        <v>0</v>
      </c>
      <c r="CA227">
        <f ca="1">IF(Table1[[#This Row],[Field of Work]]="General Work",Table1[[#This Row],[Income]],0)</f>
        <v>85685</v>
      </c>
      <c r="CB227">
        <f ca="1">IF(Table1[[#This Row],[Field of Work]]="Construction",Table1[[#This Row],[Income]],0)</f>
        <v>0</v>
      </c>
      <c r="CD227" s="2">
        <f ca="1">IF(Table1[[#This Row],[Value of debts ]]&gt;Table1[[#This Row],[Income]],1,0)</f>
        <v>1</v>
      </c>
      <c r="CE227" s="1"/>
      <c r="CG227">
        <f ca="1">IF(Table1[[#This Row],[Net worth of person]]&gt;$CH$3,Table1[[#This Row],[Age]],0)</f>
        <v>0</v>
      </c>
    </row>
    <row r="228" spans="1:85" x14ac:dyDescent="0.3">
      <c r="A228">
        <f t="shared" ca="1" si="110"/>
        <v>1</v>
      </c>
      <c r="B228" t="str">
        <f t="shared" ca="1" si="111"/>
        <v>Women</v>
      </c>
      <c r="C228">
        <f t="shared" ca="1" si="112"/>
        <v>21</v>
      </c>
      <c r="D228">
        <f t="shared" ca="1" si="113"/>
        <v>3</v>
      </c>
      <c r="E228" t="str">
        <f t="shared" ca="1" si="114"/>
        <v>Healthcare</v>
      </c>
      <c r="F228">
        <f t="shared" ca="1" si="115"/>
        <v>5</v>
      </c>
      <c r="G228" t="str">
        <f t="shared" ca="1" si="116"/>
        <v>Others</v>
      </c>
      <c r="H228">
        <f t="shared" ca="1" si="117"/>
        <v>3</v>
      </c>
      <c r="I228">
        <f t="shared" ca="1" si="118"/>
        <v>1</v>
      </c>
      <c r="J228">
        <f t="shared" ca="1" si="119"/>
        <v>36661</v>
      </c>
      <c r="K228">
        <f t="shared" ca="1" si="120"/>
        <v>5</v>
      </c>
      <c r="L228" t="str">
        <f t="shared" ca="1" si="121"/>
        <v>Udaipur</v>
      </c>
      <c r="M228">
        <f t="shared" ca="1" si="122"/>
        <v>109983</v>
      </c>
      <c r="N228">
        <f t="shared" ca="1" si="123"/>
        <v>49705.963885077726</v>
      </c>
      <c r="O228">
        <f t="shared" ca="1" si="124"/>
        <v>476.12688059600941</v>
      </c>
      <c r="P228">
        <f t="shared" ca="1" si="125"/>
        <v>197</v>
      </c>
      <c r="Q228">
        <f t="shared" ca="1" si="126"/>
        <v>32616.864529047507</v>
      </c>
      <c r="R228">
        <f t="shared" ca="1" si="127"/>
        <v>27114.903111956752</v>
      </c>
      <c r="S228">
        <f t="shared" ca="1" si="128"/>
        <v>137574.02999255277</v>
      </c>
      <c r="T228">
        <f t="shared" ca="1" si="129"/>
        <v>82519.828414125237</v>
      </c>
      <c r="U228">
        <f t="shared" ca="1" si="108"/>
        <v>55054.201578427528</v>
      </c>
      <c r="AF228" s="2">
        <f ca="1">IF(Table1[[#This Row],[Gender]]="Women",1,0)</f>
        <v>1</v>
      </c>
      <c r="AG228">
        <f ca="1">IF(Table1[[#This Row],[Gender]]="Men",1,0)</f>
        <v>0</v>
      </c>
      <c r="AI228" s="1"/>
      <c r="AK228" s="2">
        <f ca="1">IF(Table1[[#This Row],[Field of Work]]="IT",1,0)</f>
        <v>0</v>
      </c>
      <c r="AL228">
        <f ca="1">IF(Table1[[#This Row],[Field of Work]]="Agriculture",1,0)</f>
        <v>0</v>
      </c>
      <c r="AM228">
        <f ca="1">IF(Table1[[#This Row],[Field of Work]]="Construction",1,0)</f>
        <v>0</v>
      </c>
      <c r="AN228">
        <f ca="1">IF(Table1[[#This Row],[Field of Work]]="Healthcare",1,0)</f>
        <v>1</v>
      </c>
      <c r="AO228">
        <f ca="1">IF(Table1[[#This Row],[Field of Work]]="General Work",1,0)</f>
        <v>0</v>
      </c>
      <c r="AP228">
        <f ca="1">IF(Table1[[#This Row],[Field of Work]]="Teaching",1,0)</f>
        <v>0</v>
      </c>
      <c r="AV228" s="1"/>
      <c r="AX228" s="2">
        <f ca="1">Table1[[#This Row],[Car Value]]/Table1[[#This Row],[Cars]]</f>
        <v>476.12688059600941</v>
      </c>
      <c r="AY228" s="1"/>
      <c r="AZ228" s="2">
        <f ca="1">IF(Table1[[#This Row],[Value of debts ]]&gt;$BA$3,1,0)</f>
        <v>1</v>
      </c>
      <c r="BA228" s="1"/>
      <c r="BB228" s="1"/>
      <c r="BC228" s="15">
        <f ca="1">Table1[[#This Row],[Mortage Left]]/Table1[[#This Row],[Value of House]]</f>
        <v>0.4519422445748682</v>
      </c>
      <c r="BD228">
        <f t="shared" ca="1" si="109"/>
        <v>0</v>
      </c>
      <c r="BF228" s="1"/>
      <c r="BH228">
        <f ca="1">IF(Table1[[#This Row],[Area]]="Patna",Table1[[#This Row],[Income]],0)</f>
        <v>0</v>
      </c>
      <c r="BI228">
        <f ca="1">IF(Table1[[#This Row],[Area]]="Bangalore",Table1[[#This Row],[Income]],0)</f>
        <v>0</v>
      </c>
      <c r="BJ228">
        <f ca="1">IF(Table1[[#This Row],[Area]]="Lucknow",Table1[[#This Row],[Income]],0)</f>
        <v>0</v>
      </c>
      <c r="BK228">
        <f ca="1">IF(Table1[[#This Row],[Area]]="Hyderabad",Table1[[#This Row],[Income]],0)</f>
        <v>0</v>
      </c>
      <c r="BL228">
        <f ca="1">IF(Table1[[#This Row],[Area]]="Udaipur",Table1[[#This Row],[Income]],0)</f>
        <v>36661</v>
      </c>
      <c r="BM228">
        <f ca="1">IF(Table1[[#This Row],[Area]]="Pune",Table1[[#This Row],[Income]],0)</f>
        <v>0</v>
      </c>
      <c r="BN228">
        <f ca="1">IF(Table1[[#This Row],[Area]]="Kolkata",Table1[[#This Row],[Income]],0)</f>
        <v>0</v>
      </c>
      <c r="BO228">
        <f ca="1">IF(Table1[[#This Row],[Area]]="Ranchi",Table1[[#This Row],[Income]],0)</f>
        <v>0</v>
      </c>
      <c r="BP228">
        <f ca="1">IF(Table1[[#This Row],[Area]]="Dhanbad",Table1[[#This Row],[Income]],0)</f>
        <v>0</v>
      </c>
      <c r="BQ228">
        <f ca="1">IF(Table1[[#This Row],[Area]]="Agra",Table1[[#This Row],[Income]],0)</f>
        <v>0</v>
      </c>
      <c r="BR228">
        <f ca="1">IF(Table1[[#This Row],[Area]]="Mumbai",Table1[[#This Row],[Income]],0)</f>
        <v>0</v>
      </c>
      <c r="BS228">
        <f ca="1">IF(Table1[[#This Row],[Area]]="Srinagar",Table1[[#This Row],[Income]],0)</f>
        <v>0</v>
      </c>
      <c r="BT228">
        <f ca="1">IF(Table1[[#This Row],[Area]]="Delhi",Table1[[#This Row],[Income]],0)</f>
        <v>0</v>
      </c>
      <c r="BU228">
        <f ca="1">IF(Table1[[#This Row],[Area]]="Jaipur",Table1[[#This Row],[Income]],0)</f>
        <v>0</v>
      </c>
      <c r="BW228">
        <f ca="1">IF(Table1[[#This Row],[Field of Work]]="IT",Table1[[#This Row],[Income]],0)</f>
        <v>0</v>
      </c>
      <c r="BX228">
        <f ca="1">IF(Table1[[#This Row],[Field of Work]]="Healthcare",Table1[[#This Row],[Income]],0)</f>
        <v>36661</v>
      </c>
      <c r="BY228">
        <f ca="1">IF(Table1[[#This Row],[Field of Work]]="Agriculture",Table1[[#This Row],[Income]],0)</f>
        <v>0</v>
      </c>
      <c r="BZ228">
        <f ca="1">IF(Table1[[#This Row],[Field of Work]]="Teaching",Table1[[#This Row],[Income]],0)</f>
        <v>0</v>
      </c>
      <c r="CA228">
        <f ca="1">IF(Table1[[#This Row],[Field of Work]]="General Work",Table1[[#This Row],[Income]],0)</f>
        <v>0</v>
      </c>
      <c r="CB228">
        <f ca="1">IF(Table1[[#This Row],[Field of Work]]="Construction",Table1[[#This Row],[Income]],0)</f>
        <v>0</v>
      </c>
      <c r="CD228" s="2">
        <f ca="1">IF(Table1[[#This Row],[Value of debts ]]&gt;Table1[[#This Row],[Income]],1,0)</f>
        <v>1</v>
      </c>
      <c r="CE228" s="1"/>
      <c r="CG228">
        <f ca="1">IF(Table1[[#This Row],[Net worth of person]]&gt;$CH$3,Table1[[#This Row],[Age]],0)</f>
        <v>0</v>
      </c>
    </row>
    <row r="229" spans="1:85" x14ac:dyDescent="0.3">
      <c r="A229">
        <f t="shared" ca="1" si="110"/>
        <v>2</v>
      </c>
      <c r="B229" t="str">
        <f t="shared" ca="1" si="111"/>
        <v>Men</v>
      </c>
      <c r="C229">
        <f t="shared" ca="1" si="112"/>
        <v>27</v>
      </c>
      <c r="D229">
        <f t="shared" ca="1" si="113"/>
        <v>1</v>
      </c>
      <c r="E229" t="str">
        <f t="shared" ca="1" si="114"/>
        <v>IT</v>
      </c>
      <c r="F229">
        <f t="shared" ca="1" si="115"/>
        <v>2</v>
      </c>
      <c r="G229" t="str">
        <f t="shared" ca="1" si="116"/>
        <v>12th</v>
      </c>
      <c r="H229">
        <f t="shared" ca="1" si="117"/>
        <v>2</v>
      </c>
      <c r="I229">
        <f t="shared" ca="1" si="118"/>
        <v>2</v>
      </c>
      <c r="J229">
        <f t="shared" ca="1" si="119"/>
        <v>83370</v>
      </c>
      <c r="K229">
        <f t="shared" ca="1" si="120"/>
        <v>6</v>
      </c>
      <c r="L229" t="str">
        <f t="shared" ca="1" si="121"/>
        <v>Ranchi</v>
      </c>
      <c r="M229">
        <f t="shared" ca="1" si="122"/>
        <v>416850</v>
      </c>
      <c r="N229">
        <f t="shared" ca="1" si="123"/>
        <v>288057.07919796411</v>
      </c>
      <c r="O229">
        <f t="shared" ca="1" si="124"/>
        <v>159327.25100789993</v>
      </c>
      <c r="P229">
        <f t="shared" ca="1" si="125"/>
        <v>33310</v>
      </c>
      <c r="Q229">
        <f t="shared" ca="1" si="126"/>
        <v>96939.991965374531</v>
      </c>
      <c r="R229">
        <f t="shared" ca="1" si="127"/>
        <v>51858.154004622789</v>
      </c>
      <c r="S229">
        <f t="shared" ca="1" si="128"/>
        <v>628035.40501252271</v>
      </c>
      <c r="T229">
        <f t="shared" ca="1" si="129"/>
        <v>418307.07116333861</v>
      </c>
      <c r="U229">
        <f t="shared" ca="1" si="108"/>
        <v>209728.3338491841</v>
      </c>
      <c r="AF229" s="2">
        <f ca="1">IF(Table1[[#This Row],[Gender]]="Women",1,0)</f>
        <v>0</v>
      </c>
      <c r="AG229">
        <f ca="1">IF(Table1[[#This Row],[Gender]]="Men",1,0)</f>
        <v>1</v>
      </c>
      <c r="AI229" s="1"/>
      <c r="AK229" s="2">
        <f ca="1">IF(Table1[[#This Row],[Field of Work]]="IT",1,0)</f>
        <v>1</v>
      </c>
      <c r="AL229">
        <f ca="1">IF(Table1[[#This Row],[Field of Work]]="Agriculture",1,0)</f>
        <v>0</v>
      </c>
      <c r="AM229">
        <f ca="1">IF(Table1[[#This Row],[Field of Work]]="Construction",1,0)</f>
        <v>0</v>
      </c>
      <c r="AN229">
        <f ca="1">IF(Table1[[#This Row],[Field of Work]]="Healthcare",1,0)</f>
        <v>0</v>
      </c>
      <c r="AO229">
        <f ca="1">IF(Table1[[#This Row],[Field of Work]]="General Work",1,0)</f>
        <v>0</v>
      </c>
      <c r="AP229">
        <f ca="1">IF(Table1[[#This Row],[Field of Work]]="Teaching",1,0)</f>
        <v>0</v>
      </c>
      <c r="AV229" s="1"/>
      <c r="AX229" s="2">
        <f ca="1">Table1[[#This Row],[Car Value]]/Table1[[#This Row],[Cars]]</f>
        <v>79663.625503949967</v>
      </c>
      <c r="AY229" s="1"/>
      <c r="AZ229" s="2">
        <f ca="1">IF(Table1[[#This Row],[Value of debts ]]&gt;$BA$3,1,0)</f>
        <v>1</v>
      </c>
      <c r="BA229" s="1"/>
      <c r="BB229" s="1"/>
      <c r="BC229" s="15">
        <f ca="1">Table1[[#This Row],[Mortage Left]]/Table1[[#This Row],[Value of House]]</f>
        <v>0.69103293558345713</v>
      </c>
      <c r="BD229">
        <f t="shared" ca="1" si="109"/>
        <v>0</v>
      </c>
      <c r="BF229" s="1"/>
      <c r="BH229">
        <f ca="1">IF(Table1[[#This Row],[Area]]="Patna",Table1[[#This Row],[Income]],0)</f>
        <v>0</v>
      </c>
      <c r="BI229">
        <f ca="1">IF(Table1[[#This Row],[Area]]="Bangalore",Table1[[#This Row],[Income]],0)</f>
        <v>0</v>
      </c>
      <c r="BJ229">
        <f ca="1">IF(Table1[[#This Row],[Area]]="Lucknow",Table1[[#This Row],[Income]],0)</f>
        <v>0</v>
      </c>
      <c r="BK229">
        <f ca="1">IF(Table1[[#This Row],[Area]]="Hyderabad",Table1[[#This Row],[Income]],0)</f>
        <v>0</v>
      </c>
      <c r="BL229">
        <f ca="1">IF(Table1[[#This Row],[Area]]="Udaipur",Table1[[#This Row],[Income]],0)</f>
        <v>0</v>
      </c>
      <c r="BM229">
        <f ca="1">IF(Table1[[#This Row],[Area]]="Pune",Table1[[#This Row],[Income]],0)</f>
        <v>0</v>
      </c>
      <c r="BN229">
        <f ca="1">IF(Table1[[#This Row],[Area]]="Kolkata",Table1[[#This Row],[Income]],0)</f>
        <v>0</v>
      </c>
      <c r="BO229">
        <f ca="1">IF(Table1[[#This Row],[Area]]="Ranchi",Table1[[#This Row],[Income]],0)</f>
        <v>83370</v>
      </c>
      <c r="BP229">
        <f ca="1">IF(Table1[[#This Row],[Area]]="Dhanbad",Table1[[#This Row],[Income]],0)</f>
        <v>0</v>
      </c>
      <c r="BQ229">
        <f ca="1">IF(Table1[[#This Row],[Area]]="Agra",Table1[[#This Row],[Income]],0)</f>
        <v>0</v>
      </c>
      <c r="BR229">
        <f ca="1">IF(Table1[[#This Row],[Area]]="Mumbai",Table1[[#This Row],[Income]],0)</f>
        <v>0</v>
      </c>
      <c r="BS229">
        <f ca="1">IF(Table1[[#This Row],[Area]]="Srinagar",Table1[[#This Row],[Income]],0)</f>
        <v>0</v>
      </c>
      <c r="BT229">
        <f ca="1">IF(Table1[[#This Row],[Area]]="Delhi",Table1[[#This Row],[Income]],0)</f>
        <v>0</v>
      </c>
      <c r="BU229">
        <f ca="1">IF(Table1[[#This Row],[Area]]="Jaipur",Table1[[#This Row],[Income]],0)</f>
        <v>0</v>
      </c>
      <c r="BW229">
        <f ca="1">IF(Table1[[#This Row],[Field of Work]]="IT",Table1[[#This Row],[Income]],0)</f>
        <v>83370</v>
      </c>
      <c r="BX229">
        <f ca="1">IF(Table1[[#This Row],[Field of Work]]="Healthcare",Table1[[#This Row],[Income]],0)</f>
        <v>0</v>
      </c>
      <c r="BY229">
        <f ca="1">IF(Table1[[#This Row],[Field of Work]]="Agriculture",Table1[[#This Row],[Income]],0)</f>
        <v>0</v>
      </c>
      <c r="BZ229">
        <f ca="1">IF(Table1[[#This Row],[Field of Work]]="Teaching",Table1[[#This Row],[Income]],0)</f>
        <v>0</v>
      </c>
      <c r="CA229">
        <f ca="1">IF(Table1[[#This Row],[Field of Work]]="General Work",Table1[[#This Row],[Income]],0)</f>
        <v>0</v>
      </c>
      <c r="CB229">
        <f ca="1">IF(Table1[[#This Row],[Field of Work]]="Construction",Table1[[#This Row],[Income]],0)</f>
        <v>0</v>
      </c>
      <c r="CD229" s="2">
        <f ca="1">IF(Table1[[#This Row],[Value of debts ]]&gt;Table1[[#This Row],[Income]],1,0)</f>
        <v>1</v>
      </c>
      <c r="CE229" s="1"/>
      <c r="CG229">
        <f ca="1">IF(Table1[[#This Row],[Net worth of person]]&gt;$CH$3,Table1[[#This Row],[Age]],0)</f>
        <v>27</v>
      </c>
    </row>
    <row r="230" spans="1:85" x14ac:dyDescent="0.3">
      <c r="A230">
        <f t="shared" ca="1" si="110"/>
        <v>1</v>
      </c>
      <c r="B230" t="str">
        <f t="shared" ca="1" si="111"/>
        <v>Women</v>
      </c>
      <c r="C230">
        <f t="shared" ca="1" si="112"/>
        <v>33</v>
      </c>
      <c r="D230">
        <f t="shared" ca="1" si="113"/>
        <v>6</v>
      </c>
      <c r="E230" t="str">
        <f t="shared" ca="1" si="114"/>
        <v>General Work</v>
      </c>
      <c r="F230">
        <f t="shared" ca="1" si="115"/>
        <v>3</v>
      </c>
      <c r="G230" t="str">
        <f t="shared" ca="1" si="116"/>
        <v>Bachelors</v>
      </c>
      <c r="H230">
        <f t="shared" ca="1" si="117"/>
        <v>4</v>
      </c>
      <c r="I230">
        <f t="shared" ca="1" si="118"/>
        <v>3</v>
      </c>
      <c r="J230">
        <f t="shared" ca="1" si="119"/>
        <v>80285</v>
      </c>
      <c r="K230">
        <f t="shared" ca="1" si="120"/>
        <v>3</v>
      </c>
      <c r="L230" t="str">
        <f t="shared" ca="1" si="121"/>
        <v>Lucknow</v>
      </c>
      <c r="M230">
        <f t="shared" ca="1" si="122"/>
        <v>321140</v>
      </c>
      <c r="N230">
        <f t="shared" ca="1" si="123"/>
        <v>260563.81757885023</v>
      </c>
      <c r="O230">
        <f t="shared" ca="1" si="124"/>
        <v>114501.80808719106</v>
      </c>
      <c r="P230">
        <f t="shared" ca="1" si="125"/>
        <v>48357</v>
      </c>
      <c r="Q230">
        <f t="shared" ca="1" si="126"/>
        <v>88264.584315957502</v>
      </c>
      <c r="R230">
        <f t="shared" ca="1" si="127"/>
        <v>3865.8209732455994</v>
      </c>
      <c r="S230">
        <f t="shared" ca="1" si="128"/>
        <v>439507.62906043668</v>
      </c>
      <c r="T230">
        <f t="shared" ca="1" si="129"/>
        <v>397185.4018948077</v>
      </c>
      <c r="U230">
        <f t="shared" ca="1" si="108"/>
        <v>42322.227165628981</v>
      </c>
      <c r="AF230" s="2">
        <f ca="1">IF(Table1[[#This Row],[Gender]]="Women",1,0)</f>
        <v>1</v>
      </c>
      <c r="AG230">
        <f ca="1">IF(Table1[[#This Row],[Gender]]="Men",1,0)</f>
        <v>0</v>
      </c>
      <c r="AI230" s="1"/>
      <c r="AK230" s="2">
        <f ca="1">IF(Table1[[#This Row],[Field of Work]]="IT",1,0)</f>
        <v>0</v>
      </c>
      <c r="AL230">
        <f ca="1">IF(Table1[[#This Row],[Field of Work]]="Agriculture",1,0)</f>
        <v>0</v>
      </c>
      <c r="AM230">
        <f ca="1">IF(Table1[[#This Row],[Field of Work]]="Construction",1,0)</f>
        <v>0</v>
      </c>
      <c r="AN230">
        <f ca="1">IF(Table1[[#This Row],[Field of Work]]="Healthcare",1,0)</f>
        <v>0</v>
      </c>
      <c r="AO230">
        <f ca="1">IF(Table1[[#This Row],[Field of Work]]="General Work",1,0)</f>
        <v>1</v>
      </c>
      <c r="AP230">
        <f ca="1">IF(Table1[[#This Row],[Field of Work]]="Teaching",1,0)</f>
        <v>0</v>
      </c>
      <c r="AV230" s="1"/>
      <c r="AX230" s="2">
        <f ca="1">Table1[[#This Row],[Car Value]]/Table1[[#This Row],[Cars]]</f>
        <v>38167.269362397019</v>
      </c>
      <c r="AY230" s="1"/>
      <c r="AZ230" s="2">
        <f ca="1">IF(Table1[[#This Row],[Value of debts ]]&gt;$BA$3,1,0)</f>
        <v>1</v>
      </c>
      <c r="BA230" s="1"/>
      <c r="BB230" s="1"/>
      <c r="BC230" s="15">
        <f ca="1">Table1[[#This Row],[Mortage Left]]/Table1[[#This Row],[Value of House]]</f>
        <v>0.81137141925281875</v>
      </c>
      <c r="BD230">
        <f t="shared" ca="1" si="109"/>
        <v>0</v>
      </c>
      <c r="BF230" s="1"/>
      <c r="BH230">
        <f ca="1">IF(Table1[[#This Row],[Area]]="Patna",Table1[[#This Row],[Income]],0)</f>
        <v>0</v>
      </c>
      <c r="BI230">
        <f ca="1">IF(Table1[[#This Row],[Area]]="Bangalore",Table1[[#This Row],[Income]],0)</f>
        <v>0</v>
      </c>
      <c r="BJ230">
        <f ca="1">IF(Table1[[#This Row],[Area]]="Lucknow",Table1[[#This Row],[Income]],0)</f>
        <v>80285</v>
      </c>
      <c r="BK230">
        <f ca="1">IF(Table1[[#This Row],[Area]]="Hyderabad",Table1[[#This Row],[Income]],0)</f>
        <v>0</v>
      </c>
      <c r="BL230">
        <f ca="1">IF(Table1[[#This Row],[Area]]="Udaipur",Table1[[#This Row],[Income]],0)</f>
        <v>0</v>
      </c>
      <c r="BM230">
        <f ca="1">IF(Table1[[#This Row],[Area]]="Pune",Table1[[#This Row],[Income]],0)</f>
        <v>0</v>
      </c>
      <c r="BN230">
        <f ca="1">IF(Table1[[#This Row],[Area]]="Kolkata",Table1[[#This Row],[Income]],0)</f>
        <v>0</v>
      </c>
      <c r="BO230">
        <f ca="1">IF(Table1[[#This Row],[Area]]="Ranchi",Table1[[#This Row],[Income]],0)</f>
        <v>0</v>
      </c>
      <c r="BP230">
        <f ca="1">IF(Table1[[#This Row],[Area]]="Dhanbad",Table1[[#This Row],[Income]],0)</f>
        <v>0</v>
      </c>
      <c r="BQ230">
        <f ca="1">IF(Table1[[#This Row],[Area]]="Agra",Table1[[#This Row],[Income]],0)</f>
        <v>0</v>
      </c>
      <c r="BR230">
        <f ca="1">IF(Table1[[#This Row],[Area]]="Mumbai",Table1[[#This Row],[Income]],0)</f>
        <v>0</v>
      </c>
      <c r="BS230">
        <f ca="1">IF(Table1[[#This Row],[Area]]="Srinagar",Table1[[#This Row],[Income]],0)</f>
        <v>0</v>
      </c>
      <c r="BT230">
        <f ca="1">IF(Table1[[#This Row],[Area]]="Delhi",Table1[[#This Row],[Income]],0)</f>
        <v>0</v>
      </c>
      <c r="BU230">
        <f ca="1">IF(Table1[[#This Row],[Area]]="Jaipur",Table1[[#This Row],[Income]],0)</f>
        <v>0</v>
      </c>
      <c r="BW230">
        <f ca="1">IF(Table1[[#This Row],[Field of Work]]="IT",Table1[[#This Row],[Income]],0)</f>
        <v>0</v>
      </c>
      <c r="BX230">
        <f ca="1">IF(Table1[[#This Row],[Field of Work]]="Healthcare",Table1[[#This Row],[Income]],0)</f>
        <v>0</v>
      </c>
      <c r="BY230">
        <f ca="1">IF(Table1[[#This Row],[Field of Work]]="Agriculture",Table1[[#This Row],[Income]],0)</f>
        <v>0</v>
      </c>
      <c r="BZ230">
        <f ca="1">IF(Table1[[#This Row],[Field of Work]]="Teaching",Table1[[#This Row],[Income]],0)</f>
        <v>0</v>
      </c>
      <c r="CA230">
        <f ca="1">IF(Table1[[#This Row],[Field of Work]]="General Work",Table1[[#This Row],[Income]],0)</f>
        <v>80285</v>
      </c>
      <c r="CB230">
        <f ca="1">IF(Table1[[#This Row],[Field of Work]]="Construction",Table1[[#This Row],[Income]],0)</f>
        <v>0</v>
      </c>
      <c r="CD230" s="2">
        <f ca="1">IF(Table1[[#This Row],[Value of debts ]]&gt;Table1[[#This Row],[Income]],1,0)</f>
        <v>1</v>
      </c>
      <c r="CE230" s="1"/>
      <c r="CG230">
        <f ca="1">IF(Table1[[#This Row],[Net worth of person]]&gt;$CH$3,Table1[[#This Row],[Age]],0)</f>
        <v>0</v>
      </c>
    </row>
    <row r="231" spans="1:85" x14ac:dyDescent="0.3">
      <c r="A231">
        <f t="shared" ca="1" si="110"/>
        <v>2</v>
      </c>
      <c r="B231" t="str">
        <f t="shared" ca="1" si="111"/>
        <v>Men</v>
      </c>
      <c r="C231">
        <f t="shared" ca="1" si="112"/>
        <v>29</v>
      </c>
      <c r="D231">
        <f t="shared" ca="1" si="113"/>
        <v>4</v>
      </c>
      <c r="E231" t="str">
        <f t="shared" ca="1" si="114"/>
        <v>Teaching</v>
      </c>
      <c r="F231">
        <f t="shared" ca="1" si="115"/>
        <v>1</v>
      </c>
      <c r="G231" t="str">
        <f t="shared" ca="1" si="116"/>
        <v>10th</v>
      </c>
      <c r="H231">
        <f t="shared" ca="1" si="117"/>
        <v>4</v>
      </c>
      <c r="I231">
        <f t="shared" ca="1" si="118"/>
        <v>1</v>
      </c>
      <c r="J231">
        <f t="shared" ca="1" si="119"/>
        <v>35896</v>
      </c>
      <c r="K231">
        <f t="shared" ca="1" si="120"/>
        <v>8</v>
      </c>
      <c r="L231" t="str">
        <f t="shared" ca="1" si="121"/>
        <v>Agra</v>
      </c>
      <c r="M231">
        <f t="shared" ca="1" si="122"/>
        <v>107688</v>
      </c>
      <c r="N231">
        <f t="shared" ca="1" si="123"/>
        <v>70506.448452743774</v>
      </c>
      <c r="O231">
        <f t="shared" ca="1" si="124"/>
        <v>28198.620862650805</v>
      </c>
      <c r="P231">
        <f t="shared" ca="1" si="125"/>
        <v>478</v>
      </c>
      <c r="Q231">
        <f t="shared" ca="1" si="126"/>
        <v>49835.617067009138</v>
      </c>
      <c r="R231">
        <f t="shared" ca="1" si="127"/>
        <v>40195.812578060941</v>
      </c>
      <c r="S231">
        <f t="shared" ca="1" si="128"/>
        <v>176082.43344071176</v>
      </c>
      <c r="T231">
        <f t="shared" ca="1" si="129"/>
        <v>120820.06551975291</v>
      </c>
      <c r="U231">
        <f t="shared" ca="1" si="108"/>
        <v>55262.367920958844</v>
      </c>
      <c r="AF231" s="2">
        <f ca="1">IF(Table1[[#This Row],[Gender]]="Women",1,0)</f>
        <v>0</v>
      </c>
      <c r="AG231">
        <f ca="1">IF(Table1[[#This Row],[Gender]]="Men",1,0)</f>
        <v>1</v>
      </c>
      <c r="AI231" s="1"/>
      <c r="AK231" s="2">
        <f ca="1">IF(Table1[[#This Row],[Field of Work]]="IT",1,0)</f>
        <v>0</v>
      </c>
      <c r="AL231">
        <f ca="1">IF(Table1[[#This Row],[Field of Work]]="Agriculture",1,0)</f>
        <v>0</v>
      </c>
      <c r="AM231">
        <f ca="1">IF(Table1[[#This Row],[Field of Work]]="Construction",1,0)</f>
        <v>0</v>
      </c>
      <c r="AN231">
        <f ca="1">IF(Table1[[#This Row],[Field of Work]]="Healthcare",1,0)</f>
        <v>0</v>
      </c>
      <c r="AO231">
        <f ca="1">IF(Table1[[#This Row],[Field of Work]]="General Work",1,0)</f>
        <v>0</v>
      </c>
      <c r="AP231">
        <f ca="1">IF(Table1[[#This Row],[Field of Work]]="Teaching",1,0)</f>
        <v>1</v>
      </c>
      <c r="AV231" s="1"/>
      <c r="AX231" s="2">
        <f ca="1">Table1[[#This Row],[Car Value]]/Table1[[#This Row],[Cars]]</f>
        <v>28198.620862650805</v>
      </c>
      <c r="AY231" s="1"/>
      <c r="AZ231" s="2">
        <f ca="1">IF(Table1[[#This Row],[Value of debts ]]&gt;$BA$3,1,0)</f>
        <v>1</v>
      </c>
      <c r="BA231" s="1"/>
      <c r="BB231" s="1"/>
      <c r="BC231" s="15">
        <f ca="1">Table1[[#This Row],[Mortage Left]]/Table1[[#This Row],[Value of House]]</f>
        <v>0.65472892478961231</v>
      </c>
      <c r="BD231">
        <f t="shared" ca="1" si="109"/>
        <v>0</v>
      </c>
      <c r="BF231" s="1"/>
      <c r="BH231">
        <f ca="1">IF(Table1[[#This Row],[Area]]="Patna",Table1[[#This Row],[Income]],0)</f>
        <v>0</v>
      </c>
      <c r="BI231">
        <f ca="1">IF(Table1[[#This Row],[Area]]="Bangalore",Table1[[#This Row],[Income]],0)</f>
        <v>0</v>
      </c>
      <c r="BJ231">
        <f ca="1">IF(Table1[[#This Row],[Area]]="Lucknow",Table1[[#This Row],[Income]],0)</f>
        <v>0</v>
      </c>
      <c r="BK231">
        <f ca="1">IF(Table1[[#This Row],[Area]]="Hyderabad",Table1[[#This Row],[Income]],0)</f>
        <v>0</v>
      </c>
      <c r="BL231">
        <f ca="1">IF(Table1[[#This Row],[Area]]="Udaipur",Table1[[#This Row],[Income]],0)</f>
        <v>0</v>
      </c>
      <c r="BM231">
        <f ca="1">IF(Table1[[#This Row],[Area]]="Pune",Table1[[#This Row],[Income]],0)</f>
        <v>0</v>
      </c>
      <c r="BN231">
        <f ca="1">IF(Table1[[#This Row],[Area]]="Kolkata",Table1[[#This Row],[Income]],0)</f>
        <v>0</v>
      </c>
      <c r="BO231">
        <f ca="1">IF(Table1[[#This Row],[Area]]="Ranchi",Table1[[#This Row],[Income]],0)</f>
        <v>0</v>
      </c>
      <c r="BP231">
        <f ca="1">IF(Table1[[#This Row],[Area]]="Dhanbad",Table1[[#This Row],[Income]],0)</f>
        <v>0</v>
      </c>
      <c r="BQ231">
        <f ca="1">IF(Table1[[#This Row],[Area]]="Agra",Table1[[#This Row],[Income]],0)</f>
        <v>35896</v>
      </c>
      <c r="BR231">
        <f ca="1">IF(Table1[[#This Row],[Area]]="Mumbai",Table1[[#This Row],[Income]],0)</f>
        <v>0</v>
      </c>
      <c r="BS231">
        <f ca="1">IF(Table1[[#This Row],[Area]]="Srinagar",Table1[[#This Row],[Income]],0)</f>
        <v>0</v>
      </c>
      <c r="BT231">
        <f ca="1">IF(Table1[[#This Row],[Area]]="Delhi",Table1[[#This Row],[Income]],0)</f>
        <v>0</v>
      </c>
      <c r="BU231">
        <f ca="1">IF(Table1[[#This Row],[Area]]="Jaipur",Table1[[#This Row],[Income]],0)</f>
        <v>0</v>
      </c>
      <c r="BW231">
        <f ca="1">IF(Table1[[#This Row],[Field of Work]]="IT",Table1[[#This Row],[Income]],0)</f>
        <v>0</v>
      </c>
      <c r="BX231">
        <f ca="1">IF(Table1[[#This Row],[Field of Work]]="Healthcare",Table1[[#This Row],[Income]],0)</f>
        <v>0</v>
      </c>
      <c r="BY231">
        <f ca="1">IF(Table1[[#This Row],[Field of Work]]="Agriculture",Table1[[#This Row],[Income]],0)</f>
        <v>0</v>
      </c>
      <c r="BZ231">
        <f ca="1">IF(Table1[[#This Row],[Field of Work]]="Teaching",Table1[[#This Row],[Income]],0)</f>
        <v>35896</v>
      </c>
      <c r="CA231">
        <f ca="1">IF(Table1[[#This Row],[Field of Work]]="General Work",Table1[[#This Row],[Income]],0)</f>
        <v>0</v>
      </c>
      <c r="CB231">
        <f ca="1">IF(Table1[[#This Row],[Field of Work]]="Construction",Table1[[#This Row],[Income]],0)</f>
        <v>0</v>
      </c>
      <c r="CD231" s="2">
        <f ca="1">IF(Table1[[#This Row],[Value of debts ]]&gt;Table1[[#This Row],[Income]],1,0)</f>
        <v>1</v>
      </c>
      <c r="CE231" s="1"/>
      <c r="CG231">
        <f ca="1">IF(Table1[[#This Row],[Net worth of person]]&gt;$CH$3,Table1[[#This Row],[Age]],0)</f>
        <v>0</v>
      </c>
    </row>
    <row r="232" spans="1:85" x14ac:dyDescent="0.3">
      <c r="A232">
        <f t="shared" ca="1" si="110"/>
        <v>1</v>
      </c>
      <c r="B232" t="str">
        <f t="shared" ca="1" si="111"/>
        <v>Women</v>
      </c>
      <c r="C232">
        <f t="shared" ca="1" si="112"/>
        <v>20</v>
      </c>
      <c r="D232">
        <f t="shared" ca="1" si="113"/>
        <v>5</v>
      </c>
      <c r="E232" t="str">
        <f t="shared" ca="1" si="114"/>
        <v>Agriculture</v>
      </c>
      <c r="F232">
        <f t="shared" ca="1" si="115"/>
        <v>4</v>
      </c>
      <c r="G232" t="str">
        <f t="shared" ca="1" si="116"/>
        <v>Masters</v>
      </c>
      <c r="H232">
        <f t="shared" ca="1" si="117"/>
        <v>1</v>
      </c>
      <c r="I232">
        <f t="shared" ca="1" si="118"/>
        <v>1</v>
      </c>
      <c r="J232">
        <f t="shared" ca="1" si="119"/>
        <v>64600</v>
      </c>
      <c r="K232">
        <f t="shared" ca="1" si="120"/>
        <v>2</v>
      </c>
      <c r="L232" t="str">
        <f t="shared" ca="1" si="121"/>
        <v>Bangalore</v>
      </c>
      <c r="M232">
        <f t="shared" ca="1" si="122"/>
        <v>387600</v>
      </c>
      <c r="N232">
        <f t="shared" ca="1" si="123"/>
        <v>33034.923256626338</v>
      </c>
      <c r="O232">
        <f t="shared" ca="1" si="124"/>
        <v>19237.660671656151</v>
      </c>
      <c r="P232">
        <f t="shared" ca="1" si="125"/>
        <v>8969</v>
      </c>
      <c r="Q232">
        <f t="shared" ca="1" si="126"/>
        <v>107186.67716069584</v>
      </c>
      <c r="R232">
        <f t="shared" ca="1" si="127"/>
        <v>12428.526616223757</v>
      </c>
      <c r="S232">
        <f t="shared" ca="1" si="128"/>
        <v>419266.18728787987</v>
      </c>
      <c r="T232">
        <f t="shared" ca="1" si="129"/>
        <v>149190.60041732219</v>
      </c>
      <c r="U232">
        <f t="shared" ca="1" si="108"/>
        <v>270075.58687055769</v>
      </c>
      <c r="AF232" s="2">
        <f ca="1">IF(Table1[[#This Row],[Gender]]="Women",1,0)</f>
        <v>1</v>
      </c>
      <c r="AG232">
        <f ca="1">IF(Table1[[#This Row],[Gender]]="Men",1,0)</f>
        <v>0</v>
      </c>
      <c r="AI232" s="1"/>
      <c r="AK232" s="2">
        <f ca="1">IF(Table1[[#This Row],[Field of Work]]="IT",1,0)</f>
        <v>0</v>
      </c>
      <c r="AL232">
        <f ca="1">IF(Table1[[#This Row],[Field of Work]]="Agriculture",1,0)</f>
        <v>1</v>
      </c>
      <c r="AM232">
        <f ca="1">IF(Table1[[#This Row],[Field of Work]]="Construction",1,0)</f>
        <v>0</v>
      </c>
      <c r="AN232">
        <f ca="1">IF(Table1[[#This Row],[Field of Work]]="Healthcare",1,0)</f>
        <v>0</v>
      </c>
      <c r="AO232">
        <f ca="1">IF(Table1[[#This Row],[Field of Work]]="General Work",1,0)</f>
        <v>0</v>
      </c>
      <c r="AP232">
        <f ca="1">IF(Table1[[#This Row],[Field of Work]]="Teaching",1,0)</f>
        <v>0</v>
      </c>
      <c r="AV232" s="1"/>
      <c r="AX232" s="2">
        <f ca="1">Table1[[#This Row],[Car Value]]/Table1[[#This Row],[Cars]]</f>
        <v>19237.660671656151</v>
      </c>
      <c r="AY232" s="1"/>
      <c r="AZ232" s="2">
        <f ca="1">IF(Table1[[#This Row],[Value of debts ]]&gt;$BA$3,1,0)</f>
        <v>1</v>
      </c>
      <c r="BA232" s="1"/>
      <c r="BB232" s="1"/>
      <c r="BC232" s="15">
        <f ca="1">Table1[[#This Row],[Mortage Left]]/Table1[[#This Row],[Value of House]]</f>
        <v>8.5229420166734612E-2</v>
      </c>
      <c r="BD232">
        <f t="shared" ca="1" si="109"/>
        <v>1</v>
      </c>
      <c r="BF232" s="1"/>
      <c r="BH232">
        <f ca="1">IF(Table1[[#This Row],[Area]]="Patna",Table1[[#This Row],[Income]],0)</f>
        <v>0</v>
      </c>
      <c r="BI232">
        <f ca="1">IF(Table1[[#This Row],[Area]]="Bangalore",Table1[[#This Row],[Income]],0)</f>
        <v>64600</v>
      </c>
      <c r="BJ232">
        <f ca="1">IF(Table1[[#This Row],[Area]]="Lucknow",Table1[[#This Row],[Income]],0)</f>
        <v>0</v>
      </c>
      <c r="BK232">
        <f ca="1">IF(Table1[[#This Row],[Area]]="Hyderabad",Table1[[#This Row],[Income]],0)</f>
        <v>0</v>
      </c>
      <c r="BL232">
        <f ca="1">IF(Table1[[#This Row],[Area]]="Udaipur",Table1[[#This Row],[Income]],0)</f>
        <v>0</v>
      </c>
      <c r="BM232">
        <f ca="1">IF(Table1[[#This Row],[Area]]="Pune",Table1[[#This Row],[Income]],0)</f>
        <v>0</v>
      </c>
      <c r="BN232">
        <f ca="1">IF(Table1[[#This Row],[Area]]="Kolkata",Table1[[#This Row],[Income]],0)</f>
        <v>0</v>
      </c>
      <c r="BO232">
        <f ca="1">IF(Table1[[#This Row],[Area]]="Ranchi",Table1[[#This Row],[Income]],0)</f>
        <v>0</v>
      </c>
      <c r="BP232">
        <f ca="1">IF(Table1[[#This Row],[Area]]="Dhanbad",Table1[[#This Row],[Income]],0)</f>
        <v>0</v>
      </c>
      <c r="BQ232">
        <f ca="1">IF(Table1[[#This Row],[Area]]="Agra",Table1[[#This Row],[Income]],0)</f>
        <v>0</v>
      </c>
      <c r="BR232">
        <f ca="1">IF(Table1[[#This Row],[Area]]="Mumbai",Table1[[#This Row],[Income]],0)</f>
        <v>0</v>
      </c>
      <c r="BS232">
        <f ca="1">IF(Table1[[#This Row],[Area]]="Srinagar",Table1[[#This Row],[Income]],0)</f>
        <v>0</v>
      </c>
      <c r="BT232">
        <f ca="1">IF(Table1[[#This Row],[Area]]="Delhi",Table1[[#This Row],[Income]],0)</f>
        <v>0</v>
      </c>
      <c r="BU232">
        <f ca="1">IF(Table1[[#This Row],[Area]]="Jaipur",Table1[[#This Row],[Income]],0)</f>
        <v>0</v>
      </c>
      <c r="BW232">
        <f ca="1">IF(Table1[[#This Row],[Field of Work]]="IT",Table1[[#This Row],[Income]],0)</f>
        <v>0</v>
      </c>
      <c r="BX232">
        <f ca="1">IF(Table1[[#This Row],[Field of Work]]="Healthcare",Table1[[#This Row],[Income]],0)</f>
        <v>0</v>
      </c>
      <c r="BY232">
        <f ca="1">IF(Table1[[#This Row],[Field of Work]]="Agriculture",Table1[[#This Row],[Income]],0)</f>
        <v>64600</v>
      </c>
      <c r="BZ232">
        <f ca="1">IF(Table1[[#This Row],[Field of Work]]="Teaching",Table1[[#This Row],[Income]],0)</f>
        <v>0</v>
      </c>
      <c r="CA232">
        <f ca="1">IF(Table1[[#This Row],[Field of Work]]="General Work",Table1[[#This Row],[Income]],0)</f>
        <v>0</v>
      </c>
      <c r="CB232">
        <f ca="1">IF(Table1[[#This Row],[Field of Work]]="Construction",Table1[[#This Row],[Income]],0)</f>
        <v>0</v>
      </c>
      <c r="CD232" s="2">
        <f ca="1">IF(Table1[[#This Row],[Value of debts ]]&gt;Table1[[#This Row],[Income]],1,0)</f>
        <v>1</v>
      </c>
      <c r="CE232" s="1"/>
      <c r="CG232">
        <f ca="1">IF(Table1[[#This Row],[Net worth of person]]&gt;$CH$3,Table1[[#This Row],[Age]],0)</f>
        <v>20</v>
      </c>
    </row>
    <row r="233" spans="1:85" x14ac:dyDescent="0.3">
      <c r="A233">
        <f t="shared" ca="1" si="110"/>
        <v>1</v>
      </c>
      <c r="B233" t="str">
        <f t="shared" ca="1" si="111"/>
        <v>Women</v>
      </c>
      <c r="C233">
        <f t="shared" ca="1" si="112"/>
        <v>27</v>
      </c>
      <c r="D233">
        <f t="shared" ca="1" si="113"/>
        <v>3</v>
      </c>
      <c r="E233" t="str">
        <f t="shared" ca="1" si="114"/>
        <v>Healthcare</v>
      </c>
      <c r="F233">
        <f t="shared" ca="1" si="115"/>
        <v>4</v>
      </c>
      <c r="G233" t="str">
        <f t="shared" ca="1" si="116"/>
        <v>Masters</v>
      </c>
      <c r="H233">
        <f t="shared" ca="1" si="117"/>
        <v>2</v>
      </c>
      <c r="I233">
        <f t="shared" ca="1" si="118"/>
        <v>3</v>
      </c>
      <c r="J233">
        <f t="shared" ca="1" si="119"/>
        <v>71773</v>
      </c>
      <c r="K233">
        <f t="shared" ca="1" si="120"/>
        <v>6</v>
      </c>
      <c r="L233" t="str">
        <f t="shared" ca="1" si="121"/>
        <v>Ranchi</v>
      </c>
      <c r="M233">
        <f t="shared" ca="1" si="122"/>
        <v>287092</v>
      </c>
      <c r="N233">
        <f t="shared" ca="1" si="123"/>
        <v>168792.13448700472</v>
      </c>
      <c r="O233">
        <f t="shared" ca="1" si="124"/>
        <v>36939.908554908856</v>
      </c>
      <c r="P233">
        <f t="shared" ca="1" si="125"/>
        <v>585</v>
      </c>
      <c r="Q233">
        <f t="shared" ca="1" si="126"/>
        <v>46317.927371658763</v>
      </c>
      <c r="R233">
        <f t="shared" ca="1" si="127"/>
        <v>84701.746882190171</v>
      </c>
      <c r="S233">
        <f t="shared" ca="1" si="128"/>
        <v>408733.65543709905</v>
      </c>
      <c r="T233">
        <f t="shared" ca="1" si="129"/>
        <v>215695.06185866348</v>
      </c>
      <c r="U233">
        <f t="shared" ca="1" si="108"/>
        <v>193038.59357843557</v>
      </c>
      <c r="AF233" s="2">
        <f ca="1">IF(Table1[[#This Row],[Gender]]="Women",1,0)</f>
        <v>1</v>
      </c>
      <c r="AG233">
        <f ca="1">IF(Table1[[#This Row],[Gender]]="Men",1,0)</f>
        <v>0</v>
      </c>
      <c r="AI233" s="1"/>
      <c r="AK233" s="2">
        <f ca="1">IF(Table1[[#This Row],[Field of Work]]="IT",1,0)</f>
        <v>0</v>
      </c>
      <c r="AL233">
        <f ca="1">IF(Table1[[#This Row],[Field of Work]]="Agriculture",1,0)</f>
        <v>0</v>
      </c>
      <c r="AM233">
        <f ca="1">IF(Table1[[#This Row],[Field of Work]]="Construction",1,0)</f>
        <v>0</v>
      </c>
      <c r="AN233">
        <f ca="1">IF(Table1[[#This Row],[Field of Work]]="Healthcare",1,0)</f>
        <v>1</v>
      </c>
      <c r="AO233">
        <f ca="1">IF(Table1[[#This Row],[Field of Work]]="General Work",1,0)</f>
        <v>0</v>
      </c>
      <c r="AP233">
        <f ca="1">IF(Table1[[#This Row],[Field of Work]]="Teaching",1,0)</f>
        <v>0</v>
      </c>
      <c r="AV233" s="1"/>
      <c r="AX233" s="2">
        <f ca="1">Table1[[#This Row],[Car Value]]/Table1[[#This Row],[Cars]]</f>
        <v>12313.302851636285</v>
      </c>
      <c r="AY233" s="1"/>
      <c r="AZ233" s="2">
        <f ca="1">IF(Table1[[#This Row],[Value of debts ]]&gt;$BA$3,1,0)</f>
        <v>1</v>
      </c>
      <c r="BA233" s="1"/>
      <c r="BB233" s="1"/>
      <c r="BC233" s="15">
        <f ca="1">Table1[[#This Row],[Mortage Left]]/Table1[[#This Row],[Value of House]]</f>
        <v>0.58793743638626195</v>
      </c>
      <c r="BD233">
        <f t="shared" ca="1" si="109"/>
        <v>0</v>
      </c>
      <c r="BF233" s="1"/>
      <c r="BH233">
        <f ca="1">IF(Table1[[#This Row],[Area]]="Patna",Table1[[#This Row],[Income]],0)</f>
        <v>0</v>
      </c>
      <c r="BI233">
        <f ca="1">IF(Table1[[#This Row],[Area]]="Bangalore",Table1[[#This Row],[Income]],0)</f>
        <v>0</v>
      </c>
      <c r="BJ233">
        <f ca="1">IF(Table1[[#This Row],[Area]]="Lucknow",Table1[[#This Row],[Income]],0)</f>
        <v>0</v>
      </c>
      <c r="BK233">
        <f ca="1">IF(Table1[[#This Row],[Area]]="Hyderabad",Table1[[#This Row],[Income]],0)</f>
        <v>0</v>
      </c>
      <c r="BL233">
        <f ca="1">IF(Table1[[#This Row],[Area]]="Udaipur",Table1[[#This Row],[Income]],0)</f>
        <v>0</v>
      </c>
      <c r="BM233">
        <f ca="1">IF(Table1[[#This Row],[Area]]="Pune",Table1[[#This Row],[Income]],0)</f>
        <v>0</v>
      </c>
      <c r="BN233">
        <f ca="1">IF(Table1[[#This Row],[Area]]="Kolkata",Table1[[#This Row],[Income]],0)</f>
        <v>0</v>
      </c>
      <c r="BO233">
        <f ca="1">IF(Table1[[#This Row],[Area]]="Ranchi",Table1[[#This Row],[Income]],0)</f>
        <v>71773</v>
      </c>
      <c r="BP233">
        <f ca="1">IF(Table1[[#This Row],[Area]]="Dhanbad",Table1[[#This Row],[Income]],0)</f>
        <v>0</v>
      </c>
      <c r="BQ233">
        <f ca="1">IF(Table1[[#This Row],[Area]]="Agra",Table1[[#This Row],[Income]],0)</f>
        <v>0</v>
      </c>
      <c r="BR233">
        <f ca="1">IF(Table1[[#This Row],[Area]]="Mumbai",Table1[[#This Row],[Income]],0)</f>
        <v>0</v>
      </c>
      <c r="BS233">
        <f ca="1">IF(Table1[[#This Row],[Area]]="Srinagar",Table1[[#This Row],[Income]],0)</f>
        <v>0</v>
      </c>
      <c r="BT233">
        <f ca="1">IF(Table1[[#This Row],[Area]]="Delhi",Table1[[#This Row],[Income]],0)</f>
        <v>0</v>
      </c>
      <c r="BU233">
        <f ca="1">IF(Table1[[#This Row],[Area]]="Jaipur",Table1[[#This Row],[Income]],0)</f>
        <v>0</v>
      </c>
      <c r="BW233">
        <f ca="1">IF(Table1[[#This Row],[Field of Work]]="IT",Table1[[#This Row],[Income]],0)</f>
        <v>0</v>
      </c>
      <c r="BX233">
        <f ca="1">IF(Table1[[#This Row],[Field of Work]]="Healthcare",Table1[[#This Row],[Income]],0)</f>
        <v>71773</v>
      </c>
      <c r="BY233">
        <f ca="1">IF(Table1[[#This Row],[Field of Work]]="Agriculture",Table1[[#This Row],[Income]],0)</f>
        <v>0</v>
      </c>
      <c r="BZ233">
        <f ca="1">IF(Table1[[#This Row],[Field of Work]]="Teaching",Table1[[#This Row],[Income]],0)</f>
        <v>0</v>
      </c>
      <c r="CA233">
        <f ca="1">IF(Table1[[#This Row],[Field of Work]]="General Work",Table1[[#This Row],[Income]],0)</f>
        <v>0</v>
      </c>
      <c r="CB233">
        <f ca="1">IF(Table1[[#This Row],[Field of Work]]="Construction",Table1[[#This Row],[Income]],0)</f>
        <v>0</v>
      </c>
      <c r="CD233" s="2">
        <f ca="1">IF(Table1[[#This Row],[Value of debts ]]&gt;Table1[[#This Row],[Income]],1,0)</f>
        <v>1</v>
      </c>
      <c r="CE233" s="1"/>
      <c r="CG233">
        <f ca="1">IF(Table1[[#This Row],[Net worth of person]]&gt;$CH$3,Table1[[#This Row],[Age]],0)</f>
        <v>27</v>
      </c>
    </row>
    <row r="234" spans="1:85" x14ac:dyDescent="0.3">
      <c r="A234">
        <f t="shared" ca="1" si="110"/>
        <v>2</v>
      </c>
      <c r="B234" t="str">
        <f t="shared" ca="1" si="111"/>
        <v>Men</v>
      </c>
      <c r="C234">
        <f t="shared" ca="1" si="112"/>
        <v>27</v>
      </c>
      <c r="D234">
        <f t="shared" ca="1" si="113"/>
        <v>4</v>
      </c>
      <c r="E234" t="str">
        <f t="shared" ca="1" si="114"/>
        <v>Teaching</v>
      </c>
      <c r="F234">
        <f t="shared" ca="1" si="115"/>
        <v>4</v>
      </c>
      <c r="G234" t="str">
        <f t="shared" ca="1" si="116"/>
        <v>Masters</v>
      </c>
      <c r="H234">
        <f t="shared" ca="1" si="117"/>
        <v>4</v>
      </c>
      <c r="I234">
        <f t="shared" ca="1" si="118"/>
        <v>2</v>
      </c>
      <c r="J234">
        <f t="shared" ca="1" si="119"/>
        <v>28703</v>
      </c>
      <c r="K234">
        <f t="shared" ca="1" si="120"/>
        <v>1</v>
      </c>
      <c r="L234" t="str">
        <f t="shared" ca="1" si="121"/>
        <v>Patna</v>
      </c>
      <c r="M234">
        <f t="shared" ca="1" si="122"/>
        <v>172218</v>
      </c>
      <c r="N234">
        <f t="shared" ca="1" si="123"/>
        <v>167339.15057513444</v>
      </c>
      <c r="O234">
        <f t="shared" ca="1" si="124"/>
        <v>5370.6937133247056</v>
      </c>
      <c r="P234">
        <f t="shared" ca="1" si="125"/>
        <v>4207</v>
      </c>
      <c r="Q234">
        <f t="shared" ca="1" si="126"/>
        <v>50516.783228519475</v>
      </c>
      <c r="R234">
        <f t="shared" ca="1" si="127"/>
        <v>641.26206293513337</v>
      </c>
      <c r="S234">
        <f t="shared" ca="1" si="128"/>
        <v>178229.95577625983</v>
      </c>
      <c r="T234">
        <f t="shared" ca="1" si="129"/>
        <v>222062.93380365393</v>
      </c>
      <c r="U234">
        <f t="shared" ca="1" si="108"/>
        <v>-43832.9780273941</v>
      </c>
      <c r="AF234" s="2">
        <f ca="1">IF(Table1[[#This Row],[Gender]]="Women",1,0)</f>
        <v>0</v>
      </c>
      <c r="AG234">
        <f ca="1">IF(Table1[[#This Row],[Gender]]="Men",1,0)</f>
        <v>1</v>
      </c>
      <c r="AI234" s="1"/>
      <c r="AK234" s="2">
        <f ca="1">IF(Table1[[#This Row],[Field of Work]]="IT",1,0)</f>
        <v>0</v>
      </c>
      <c r="AL234">
        <f ca="1">IF(Table1[[#This Row],[Field of Work]]="Agriculture",1,0)</f>
        <v>0</v>
      </c>
      <c r="AM234">
        <f ca="1">IF(Table1[[#This Row],[Field of Work]]="Construction",1,0)</f>
        <v>0</v>
      </c>
      <c r="AN234">
        <f ca="1">IF(Table1[[#This Row],[Field of Work]]="Healthcare",1,0)</f>
        <v>0</v>
      </c>
      <c r="AO234">
        <f ca="1">IF(Table1[[#This Row],[Field of Work]]="General Work",1,0)</f>
        <v>0</v>
      </c>
      <c r="AP234">
        <f ca="1">IF(Table1[[#This Row],[Field of Work]]="Teaching",1,0)</f>
        <v>1</v>
      </c>
      <c r="AV234" s="1"/>
      <c r="AX234" s="2">
        <f ca="1">Table1[[#This Row],[Car Value]]/Table1[[#This Row],[Cars]]</f>
        <v>2685.3468566623528</v>
      </c>
      <c r="AY234" s="1"/>
      <c r="AZ234" s="2">
        <f ca="1">IF(Table1[[#This Row],[Value of debts ]]&gt;$BA$3,1,0)</f>
        <v>1</v>
      </c>
      <c r="BA234" s="1"/>
      <c r="BB234" s="1"/>
      <c r="BC234" s="15">
        <f ca="1">Table1[[#This Row],[Mortage Left]]/Table1[[#This Row],[Value of House]]</f>
        <v>0.9716705023582578</v>
      </c>
      <c r="BD234">
        <f t="shared" ca="1" si="109"/>
        <v>0</v>
      </c>
      <c r="BF234" s="1"/>
      <c r="BH234">
        <f ca="1">IF(Table1[[#This Row],[Area]]="Patna",Table1[[#This Row],[Income]],0)</f>
        <v>28703</v>
      </c>
      <c r="BI234">
        <f ca="1">IF(Table1[[#This Row],[Area]]="Bangalore",Table1[[#This Row],[Income]],0)</f>
        <v>0</v>
      </c>
      <c r="BJ234">
        <f ca="1">IF(Table1[[#This Row],[Area]]="Lucknow",Table1[[#This Row],[Income]],0)</f>
        <v>0</v>
      </c>
      <c r="BK234">
        <f ca="1">IF(Table1[[#This Row],[Area]]="Hyderabad",Table1[[#This Row],[Income]],0)</f>
        <v>0</v>
      </c>
      <c r="BL234">
        <f ca="1">IF(Table1[[#This Row],[Area]]="Udaipur",Table1[[#This Row],[Income]],0)</f>
        <v>0</v>
      </c>
      <c r="BM234">
        <f ca="1">IF(Table1[[#This Row],[Area]]="Pune",Table1[[#This Row],[Income]],0)</f>
        <v>0</v>
      </c>
      <c r="BN234">
        <f ca="1">IF(Table1[[#This Row],[Area]]="Kolkata",Table1[[#This Row],[Income]],0)</f>
        <v>0</v>
      </c>
      <c r="BO234">
        <f ca="1">IF(Table1[[#This Row],[Area]]="Ranchi",Table1[[#This Row],[Income]],0)</f>
        <v>0</v>
      </c>
      <c r="BP234">
        <f ca="1">IF(Table1[[#This Row],[Area]]="Dhanbad",Table1[[#This Row],[Income]],0)</f>
        <v>0</v>
      </c>
      <c r="BQ234">
        <f ca="1">IF(Table1[[#This Row],[Area]]="Agra",Table1[[#This Row],[Income]],0)</f>
        <v>0</v>
      </c>
      <c r="BR234">
        <f ca="1">IF(Table1[[#This Row],[Area]]="Mumbai",Table1[[#This Row],[Income]],0)</f>
        <v>0</v>
      </c>
      <c r="BS234">
        <f ca="1">IF(Table1[[#This Row],[Area]]="Srinagar",Table1[[#This Row],[Income]],0)</f>
        <v>0</v>
      </c>
      <c r="BT234">
        <f ca="1">IF(Table1[[#This Row],[Area]]="Delhi",Table1[[#This Row],[Income]],0)</f>
        <v>0</v>
      </c>
      <c r="BU234">
        <f ca="1">IF(Table1[[#This Row],[Area]]="Jaipur",Table1[[#This Row],[Income]],0)</f>
        <v>0</v>
      </c>
      <c r="BW234">
        <f ca="1">IF(Table1[[#This Row],[Field of Work]]="IT",Table1[[#This Row],[Income]],0)</f>
        <v>0</v>
      </c>
      <c r="BX234">
        <f ca="1">IF(Table1[[#This Row],[Field of Work]]="Healthcare",Table1[[#This Row],[Income]],0)</f>
        <v>0</v>
      </c>
      <c r="BY234">
        <f ca="1">IF(Table1[[#This Row],[Field of Work]]="Agriculture",Table1[[#This Row],[Income]],0)</f>
        <v>0</v>
      </c>
      <c r="BZ234">
        <f ca="1">IF(Table1[[#This Row],[Field of Work]]="Teaching",Table1[[#This Row],[Income]],0)</f>
        <v>28703</v>
      </c>
      <c r="CA234">
        <f ca="1">IF(Table1[[#This Row],[Field of Work]]="General Work",Table1[[#This Row],[Income]],0)</f>
        <v>0</v>
      </c>
      <c r="CB234">
        <f ca="1">IF(Table1[[#This Row],[Field of Work]]="Construction",Table1[[#This Row],[Income]],0)</f>
        <v>0</v>
      </c>
      <c r="CD234" s="2">
        <f ca="1">IF(Table1[[#This Row],[Value of debts ]]&gt;Table1[[#This Row],[Income]],1,0)</f>
        <v>1</v>
      </c>
      <c r="CE234" s="1"/>
      <c r="CG234">
        <f ca="1">IF(Table1[[#This Row],[Net worth of person]]&gt;$CH$3,Table1[[#This Row],[Age]],0)</f>
        <v>0</v>
      </c>
    </row>
    <row r="235" spans="1:85" x14ac:dyDescent="0.3">
      <c r="A235">
        <f t="shared" ca="1" si="110"/>
        <v>1</v>
      </c>
      <c r="B235" t="str">
        <f t="shared" ca="1" si="111"/>
        <v>Women</v>
      </c>
      <c r="C235">
        <f t="shared" ca="1" si="112"/>
        <v>29</v>
      </c>
      <c r="D235">
        <f t="shared" ca="1" si="113"/>
        <v>6</v>
      </c>
      <c r="E235" t="str">
        <f t="shared" ca="1" si="114"/>
        <v>General Work</v>
      </c>
      <c r="F235">
        <f t="shared" ca="1" si="115"/>
        <v>3</v>
      </c>
      <c r="G235" t="str">
        <f t="shared" ca="1" si="116"/>
        <v>Bachelors</v>
      </c>
      <c r="H235">
        <f t="shared" ca="1" si="117"/>
        <v>3</v>
      </c>
      <c r="I235">
        <f t="shared" ca="1" si="118"/>
        <v>2</v>
      </c>
      <c r="J235">
        <f t="shared" ca="1" si="119"/>
        <v>88837</v>
      </c>
      <c r="K235">
        <f t="shared" ca="1" si="120"/>
        <v>12</v>
      </c>
      <c r="L235" t="str">
        <f t="shared" ca="1" si="121"/>
        <v>Srinagar</v>
      </c>
      <c r="M235">
        <f t="shared" ca="1" si="122"/>
        <v>444185</v>
      </c>
      <c r="N235">
        <f t="shared" ca="1" si="123"/>
        <v>441661.46801451896</v>
      </c>
      <c r="O235">
        <f t="shared" ca="1" si="124"/>
        <v>84671.548255873742</v>
      </c>
      <c r="P235">
        <f t="shared" ca="1" si="125"/>
        <v>69055</v>
      </c>
      <c r="Q235">
        <f t="shared" ca="1" si="126"/>
        <v>34012.477771497892</v>
      </c>
      <c r="R235">
        <f t="shared" ca="1" si="127"/>
        <v>45837.807936853671</v>
      </c>
      <c r="S235">
        <f t="shared" ca="1" si="128"/>
        <v>574694.35619272734</v>
      </c>
      <c r="T235">
        <f t="shared" ca="1" si="129"/>
        <v>544728.94578601688</v>
      </c>
      <c r="U235">
        <f t="shared" ca="1" si="108"/>
        <v>29965.410406710464</v>
      </c>
      <c r="AF235" s="2">
        <f ca="1">IF(Table1[[#This Row],[Gender]]="Women",1,0)</f>
        <v>1</v>
      </c>
      <c r="AG235">
        <f ca="1">IF(Table1[[#This Row],[Gender]]="Men",1,0)</f>
        <v>0</v>
      </c>
      <c r="AI235" s="1"/>
      <c r="AK235" s="2">
        <f ca="1">IF(Table1[[#This Row],[Field of Work]]="IT",1,0)</f>
        <v>0</v>
      </c>
      <c r="AL235">
        <f ca="1">IF(Table1[[#This Row],[Field of Work]]="Agriculture",1,0)</f>
        <v>0</v>
      </c>
      <c r="AM235">
        <f ca="1">IF(Table1[[#This Row],[Field of Work]]="Construction",1,0)</f>
        <v>0</v>
      </c>
      <c r="AN235">
        <f ca="1">IF(Table1[[#This Row],[Field of Work]]="Healthcare",1,0)</f>
        <v>0</v>
      </c>
      <c r="AO235">
        <f ca="1">IF(Table1[[#This Row],[Field of Work]]="General Work",1,0)</f>
        <v>1</v>
      </c>
      <c r="AP235">
        <f ca="1">IF(Table1[[#This Row],[Field of Work]]="Teaching",1,0)</f>
        <v>0</v>
      </c>
      <c r="AV235" s="1"/>
      <c r="AX235" s="2">
        <f ca="1">Table1[[#This Row],[Car Value]]/Table1[[#This Row],[Cars]]</f>
        <v>42335.774127936871</v>
      </c>
      <c r="AY235" s="1"/>
      <c r="AZ235" s="2">
        <f ca="1">IF(Table1[[#This Row],[Value of debts ]]&gt;$BA$3,1,0)</f>
        <v>1</v>
      </c>
      <c r="BA235" s="1"/>
      <c r="BB235" s="1"/>
      <c r="BC235" s="15">
        <f ca="1">Table1[[#This Row],[Mortage Left]]/Table1[[#This Row],[Value of House]]</f>
        <v>0.99431873659515513</v>
      </c>
      <c r="BD235">
        <f t="shared" ca="1" si="109"/>
        <v>0</v>
      </c>
      <c r="BF235" s="1"/>
      <c r="BH235">
        <f ca="1">IF(Table1[[#This Row],[Area]]="Patna",Table1[[#This Row],[Income]],0)</f>
        <v>0</v>
      </c>
      <c r="BI235">
        <f ca="1">IF(Table1[[#This Row],[Area]]="Bangalore",Table1[[#This Row],[Income]],0)</f>
        <v>0</v>
      </c>
      <c r="BJ235">
        <f ca="1">IF(Table1[[#This Row],[Area]]="Lucknow",Table1[[#This Row],[Income]],0)</f>
        <v>0</v>
      </c>
      <c r="BK235">
        <f ca="1">IF(Table1[[#This Row],[Area]]="Hyderabad",Table1[[#This Row],[Income]],0)</f>
        <v>0</v>
      </c>
      <c r="BL235">
        <f ca="1">IF(Table1[[#This Row],[Area]]="Udaipur",Table1[[#This Row],[Income]],0)</f>
        <v>0</v>
      </c>
      <c r="BM235">
        <f ca="1">IF(Table1[[#This Row],[Area]]="Pune",Table1[[#This Row],[Income]],0)</f>
        <v>0</v>
      </c>
      <c r="BN235">
        <f ca="1">IF(Table1[[#This Row],[Area]]="Kolkata",Table1[[#This Row],[Income]],0)</f>
        <v>0</v>
      </c>
      <c r="BO235">
        <f ca="1">IF(Table1[[#This Row],[Area]]="Ranchi",Table1[[#This Row],[Income]],0)</f>
        <v>0</v>
      </c>
      <c r="BP235">
        <f ca="1">IF(Table1[[#This Row],[Area]]="Dhanbad",Table1[[#This Row],[Income]],0)</f>
        <v>0</v>
      </c>
      <c r="BQ235">
        <f ca="1">IF(Table1[[#This Row],[Area]]="Agra",Table1[[#This Row],[Income]],0)</f>
        <v>0</v>
      </c>
      <c r="BR235">
        <f ca="1">IF(Table1[[#This Row],[Area]]="Mumbai",Table1[[#This Row],[Income]],0)</f>
        <v>0</v>
      </c>
      <c r="BS235">
        <f ca="1">IF(Table1[[#This Row],[Area]]="Srinagar",Table1[[#This Row],[Income]],0)</f>
        <v>88837</v>
      </c>
      <c r="BT235">
        <f ca="1">IF(Table1[[#This Row],[Area]]="Delhi",Table1[[#This Row],[Income]],0)</f>
        <v>0</v>
      </c>
      <c r="BU235">
        <f ca="1">IF(Table1[[#This Row],[Area]]="Jaipur",Table1[[#This Row],[Income]],0)</f>
        <v>0</v>
      </c>
      <c r="BW235">
        <f ca="1">IF(Table1[[#This Row],[Field of Work]]="IT",Table1[[#This Row],[Income]],0)</f>
        <v>0</v>
      </c>
      <c r="BX235">
        <f ca="1">IF(Table1[[#This Row],[Field of Work]]="Healthcare",Table1[[#This Row],[Income]],0)</f>
        <v>0</v>
      </c>
      <c r="BY235">
        <f ca="1">IF(Table1[[#This Row],[Field of Work]]="Agriculture",Table1[[#This Row],[Income]],0)</f>
        <v>0</v>
      </c>
      <c r="BZ235">
        <f ca="1">IF(Table1[[#This Row],[Field of Work]]="Teaching",Table1[[#This Row],[Income]],0)</f>
        <v>0</v>
      </c>
      <c r="CA235">
        <f ca="1">IF(Table1[[#This Row],[Field of Work]]="General Work",Table1[[#This Row],[Income]],0)</f>
        <v>88837</v>
      </c>
      <c r="CB235">
        <f ca="1">IF(Table1[[#This Row],[Field of Work]]="Construction",Table1[[#This Row],[Income]],0)</f>
        <v>0</v>
      </c>
      <c r="CD235" s="2">
        <f ca="1">IF(Table1[[#This Row],[Value of debts ]]&gt;Table1[[#This Row],[Income]],1,0)</f>
        <v>1</v>
      </c>
      <c r="CE235" s="1"/>
      <c r="CG235">
        <f ca="1">IF(Table1[[#This Row],[Net worth of person]]&gt;$CH$3,Table1[[#This Row],[Age]],0)</f>
        <v>0</v>
      </c>
    </row>
    <row r="236" spans="1:85" x14ac:dyDescent="0.3">
      <c r="A236">
        <f t="shared" ca="1" si="110"/>
        <v>1</v>
      </c>
      <c r="B236" t="str">
        <f t="shared" ca="1" si="111"/>
        <v>Women</v>
      </c>
      <c r="C236">
        <f t="shared" ca="1" si="112"/>
        <v>28</v>
      </c>
      <c r="D236">
        <f t="shared" ca="1" si="113"/>
        <v>3</v>
      </c>
      <c r="E236" t="str">
        <f t="shared" ca="1" si="114"/>
        <v>Healthcare</v>
      </c>
      <c r="F236">
        <f t="shared" ca="1" si="115"/>
        <v>2</v>
      </c>
      <c r="G236" t="str">
        <f t="shared" ca="1" si="116"/>
        <v>12th</v>
      </c>
      <c r="H236">
        <f t="shared" ca="1" si="117"/>
        <v>3</v>
      </c>
      <c r="I236">
        <f t="shared" ca="1" si="118"/>
        <v>1</v>
      </c>
      <c r="J236">
        <f t="shared" ca="1" si="119"/>
        <v>66456</v>
      </c>
      <c r="K236">
        <f t="shared" ca="1" si="120"/>
        <v>13</v>
      </c>
      <c r="L236" t="str">
        <f t="shared" ca="1" si="121"/>
        <v>Hyderabad</v>
      </c>
      <c r="M236">
        <f t="shared" ca="1" si="122"/>
        <v>332280</v>
      </c>
      <c r="N236">
        <f t="shared" ca="1" si="123"/>
        <v>190860.92729713724</v>
      </c>
      <c r="O236">
        <f t="shared" ca="1" si="124"/>
        <v>36881.407757192959</v>
      </c>
      <c r="P236">
        <f t="shared" ca="1" si="125"/>
        <v>25237</v>
      </c>
      <c r="Q236">
        <f t="shared" ca="1" si="126"/>
        <v>82097.855161428932</v>
      </c>
      <c r="R236">
        <f t="shared" ca="1" si="127"/>
        <v>90210.838400836918</v>
      </c>
      <c r="S236">
        <f t="shared" ca="1" si="128"/>
        <v>459372.24615802988</v>
      </c>
      <c r="T236">
        <f t="shared" ca="1" si="129"/>
        <v>298195.78245856619</v>
      </c>
      <c r="U236">
        <f t="shared" ca="1" si="108"/>
        <v>161176.4636994637</v>
      </c>
      <c r="AF236" s="2">
        <f ca="1">IF(Table1[[#This Row],[Gender]]="Women",1,0)</f>
        <v>1</v>
      </c>
      <c r="AG236">
        <f ca="1">IF(Table1[[#This Row],[Gender]]="Men",1,0)</f>
        <v>0</v>
      </c>
      <c r="AI236" s="1"/>
      <c r="AK236" s="2">
        <f ca="1">IF(Table1[[#This Row],[Field of Work]]="IT",1,0)</f>
        <v>0</v>
      </c>
      <c r="AL236">
        <f ca="1">IF(Table1[[#This Row],[Field of Work]]="Agriculture",1,0)</f>
        <v>0</v>
      </c>
      <c r="AM236">
        <f ca="1">IF(Table1[[#This Row],[Field of Work]]="Construction",1,0)</f>
        <v>0</v>
      </c>
      <c r="AN236">
        <f ca="1">IF(Table1[[#This Row],[Field of Work]]="Healthcare",1,0)</f>
        <v>1</v>
      </c>
      <c r="AO236">
        <f ca="1">IF(Table1[[#This Row],[Field of Work]]="General Work",1,0)</f>
        <v>0</v>
      </c>
      <c r="AP236">
        <f ca="1">IF(Table1[[#This Row],[Field of Work]]="Teaching",1,0)</f>
        <v>0</v>
      </c>
      <c r="AV236" s="1"/>
      <c r="AX236" s="2">
        <f ca="1">Table1[[#This Row],[Car Value]]/Table1[[#This Row],[Cars]]</f>
        <v>36881.407757192959</v>
      </c>
      <c r="AY236" s="1"/>
      <c r="AZ236" s="2">
        <f ca="1">IF(Table1[[#This Row],[Value of debts ]]&gt;$BA$3,1,0)</f>
        <v>1</v>
      </c>
      <c r="BA236" s="1"/>
      <c r="BB236" s="1"/>
      <c r="BC236" s="15">
        <f ca="1">Table1[[#This Row],[Mortage Left]]/Table1[[#This Row],[Value of House]]</f>
        <v>0.57439787918965102</v>
      </c>
      <c r="BD236">
        <f t="shared" ca="1" si="109"/>
        <v>0</v>
      </c>
      <c r="BF236" s="1"/>
      <c r="BH236">
        <f ca="1">IF(Table1[[#This Row],[Area]]="Patna",Table1[[#This Row],[Income]],0)</f>
        <v>0</v>
      </c>
      <c r="BI236">
        <f ca="1">IF(Table1[[#This Row],[Area]]="Bangalore",Table1[[#This Row],[Income]],0)</f>
        <v>0</v>
      </c>
      <c r="BJ236">
        <f ca="1">IF(Table1[[#This Row],[Area]]="Lucknow",Table1[[#This Row],[Income]],0)</f>
        <v>0</v>
      </c>
      <c r="BK236">
        <f ca="1">IF(Table1[[#This Row],[Area]]="Hyderabad",Table1[[#This Row],[Income]],0)</f>
        <v>66456</v>
      </c>
      <c r="BL236">
        <f ca="1">IF(Table1[[#This Row],[Area]]="Udaipur",Table1[[#This Row],[Income]],0)</f>
        <v>0</v>
      </c>
      <c r="BM236">
        <f ca="1">IF(Table1[[#This Row],[Area]]="Pune",Table1[[#This Row],[Income]],0)</f>
        <v>0</v>
      </c>
      <c r="BN236">
        <f ca="1">IF(Table1[[#This Row],[Area]]="Kolkata",Table1[[#This Row],[Income]],0)</f>
        <v>0</v>
      </c>
      <c r="BO236">
        <f ca="1">IF(Table1[[#This Row],[Area]]="Ranchi",Table1[[#This Row],[Income]],0)</f>
        <v>0</v>
      </c>
      <c r="BP236">
        <f ca="1">IF(Table1[[#This Row],[Area]]="Dhanbad",Table1[[#This Row],[Income]],0)</f>
        <v>0</v>
      </c>
      <c r="BQ236">
        <f ca="1">IF(Table1[[#This Row],[Area]]="Agra",Table1[[#This Row],[Income]],0)</f>
        <v>0</v>
      </c>
      <c r="BR236">
        <f ca="1">IF(Table1[[#This Row],[Area]]="Mumbai",Table1[[#This Row],[Income]],0)</f>
        <v>0</v>
      </c>
      <c r="BS236">
        <f ca="1">IF(Table1[[#This Row],[Area]]="Srinagar",Table1[[#This Row],[Income]],0)</f>
        <v>0</v>
      </c>
      <c r="BT236">
        <f ca="1">IF(Table1[[#This Row],[Area]]="Delhi",Table1[[#This Row],[Income]],0)</f>
        <v>0</v>
      </c>
      <c r="BU236">
        <f ca="1">IF(Table1[[#This Row],[Area]]="Jaipur",Table1[[#This Row],[Income]],0)</f>
        <v>0</v>
      </c>
      <c r="BW236">
        <f ca="1">IF(Table1[[#This Row],[Field of Work]]="IT",Table1[[#This Row],[Income]],0)</f>
        <v>0</v>
      </c>
      <c r="BX236">
        <f ca="1">IF(Table1[[#This Row],[Field of Work]]="Healthcare",Table1[[#This Row],[Income]],0)</f>
        <v>66456</v>
      </c>
      <c r="BY236">
        <f ca="1">IF(Table1[[#This Row],[Field of Work]]="Agriculture",Table1[[#This Row],[Income]],0)</f>
        <v>0</v>
      </c>
      <c r="BZ236">
        <f ca="1">IF(Table1[[#This Row],[Field of Work]]="Teaching",Table1[[#This Row],[Income]],0)</f>
        <v>0</v>
      </c>
      <c r="CA236">
        <f ca="1">IF(Table1[[#This Row],[Field of Work]]="General Work",Table1[[#This Row],[Income]],0)</f>
        <v>0</v>
      </c>
      <c r="CB236">
        <f ca="1">IF(Table1[[#This Row],[Field of Work]]="Construction",Table1[[#This Row],[Income]],0)</f>
        <v>0</v>
      </c>
      <c r="CD236" s="2">
        <f ca="1">IF(Table1[[#This Row],[Value of debts ]]&gt;Table1[[#This Row],[Income]],1,0)</f>
        <v>1</v>
      </c>
      <c r="CE236" s="1"/>
      <c r="CG236">
        <f ca="1">IF(Table1[[#This Row],[Net worth of person]]&gt;$CH$3,Table1[[#This Row],[Age]],0)</f>
        <v>28</v>
      </c>
    </row>
    <row r="237" spans="1:85" x14ac:dyDescent="0.3">
      <c r="A237">
        <f t="shared" ca="1" si="110"/>
        <v>2</v>
      </c>
      <c r="B237" t="str">
        <f t="shared" ca="1" si="111"/>
        <v>Men</v>
      </c>
      <c r="C237">
        <f t="shared" ca="1" si="112"/>
        <v>34</v>
      </c>
      <c r="D237">
        <f t="shared" ca="1" si="113"/>
        <v>2</v>
      </c>
      <c r="E237" t="str">
        <f t="shared" ca="1" si="114"/>
        <v>Construction</v>
      </c>
      <c r="F237">
        <f t="shared" ca="1" si="115"/>
        <v>1</v>
      </c>
      <c r="G237" t="str">
        <f t="shared" ca="1" si="116"/>
        <v>10th</v>
      </c>
      <c r="H237">
        <f t="shared" ca="1" si="117"/>
        <v>0</v>
      </c>
      <c r="I237">
        <f t="shared" ca="1" si="118"/>
        <v>3</v>
      </c>
      <c r="J237">
        <f t="shared" ca="1" si="119"/>
        <v>84985</v>
      </c>
      <c r="K237">
        <f t="shared" ca="1" si="120"/>
        <v>3</v>
      </c>
      <c r="L237" t="str">
        <f t="shared" ca="1" si="121"/>
        <v>Lucknow</v>
      </c>
      <c r="M237">
        <f t="shared" ca="1" si="122"/>
        <v>254955</v>
      </c>
      <c r="N237">
        <f t="shared" ca="1" si="123"/>
        <v>30755.569049264239</v>
      </c>
      <c r="O237">
        <f t="shared" ca="1" si="124"/>
        <v>35383.55639472702</v>
      </c>
      <c r="P237">
        <f t="shared" ca="1" si="125"/>
        <v>32816</v>
      </c>
      <c r="Q237">
        <f t="shared" ca="1" si="126"/>
        <v>1909.2834327973778</v>
      </c>
      <c r="R237">
        <f t="shared" ca="1" si="127"/>
        <v>111328.23719130346</v>
      </c>
      <c r="S237">
        <f t="shared" ca="1" si="128"/>
        <v>401666.79358603049</v>
      </c>
      <c r="T237">
        <f t="shared" ca="1" si="129"/>
        <v>65480.852482061615</v>
      </c>
      <c r="U237">
        <f t="shared" ca="1" si="108"/>
        <v>336185.94110396889</v>
      </c>
      <c r="AF237" s="2">
        <f ca="1">IF(Table1[[#This Row],[Gender]]="Women",1,0)</f>
        <v>0</v>
      </c>
      <c r="AG237">
        <f ca="1">IF(Table1[[#This Row],[Gender]]="Men",1,0)</f>
        <v>1</v>
      </c>
      <c r="AI237" s="1"/>
      <c r="AK237" s="2">
        <f ca="1">IF(Table1[[#This Row],[Field of Work]]="IT",1,0)</f>
        <v>0</v>
      </c>
      <c r="AL237">
        <f ca="1">IF(Table1[[#This Row],[Field of Work]]="Agriculture",1,0)</f>
        <v>0</v>
      </c>
      <c r="AM237">
        <f ca="1">IF(Table1[[#This Row],[Field of Work]]="Construction",1,0)</f>
        <v>1</v>
      </c>
      <c r="AN237">
        <f ca="1">IF(Table1[[#This Row],[Field of Work]]="Healthcare",1,0)</f>
        <v>0</v>
      </c>
      <c r="AO237">
        <f ca="1">IF(Table1[[#This Row],[Field of Work]]="General Work",1,0)</f>
        <v>0</v>
      </c>
      <c r="AP237">
        <f ca="1">IF(Table1[[#This Row],[Field of Work]]="Teaching",1,0)</f>
        <v>0</v>
      </c>
      <c r="AV237" s="1"/>
      <c r="AX237" s="2">
        <f ca="1">Table1[[#This Row],[Car Value]]/Table1[[#This Row],[Cars]]</f>
        <v>11794.518798242339</v>
      </c>
      <c r="AY237" s="1"/>
      <c r="AZ237" s="2">
        <f ca="1">IF(Table1[[#This Row],[Value of debts ]]&gt;$BA$3,1,0)</f>
        <v>1</v>
      </c>
      <c r="BA237" s="1"/>
      <c r="BB237" s="1"/>
      <c r="BC237" s="15">
        <f ca="1">Table1[[#This Row],[Mortage Left]]/Table1[[#This Row],[Value of House]]</f>
        <v>0.12063136259051299</v>
      </c>
      <c r="BD237">
        <f t="shared" ca="1" si="109"/>
        <v>1</v>
      </c>
      <c r="BF237" s="1"/>
      <c r="BH237">
        <f ca="1">IF(Table1[[#This Row],[Area]]="Patna",Table1[[#This Row],[Income]],0)</f>
        <v>0</v>
      </c>
      <c r="BI237">
        <f ca="1">IF(Table1[[#This Row],[Area]]="Bangalore",Table1[[#This Row],[Income]],0)</f>
        <v>0</v>
      </c>
      <c r="BJ237">
        <f ca="1">IF(Table1[[#This Row],[Area]]="Lucknow",Table1[[#This Row],[Income]],0)</f>
        <v>84985</v>
      </c>
      <c r="BK237">
        <f ca="1">IF(Table1[[#This Row],[Area]]="Hyderabad",Table1[[#This Row],[Income]],0)</f>
        <v>0</v>
      </c>
      <c r="BL237">
        <f ca="1">IF(Table1[[#This Row],[Area]]="Udaipur",Table1[[#This Row],[Income]],0)</f>
        <v>0</v>
      </c>
      <c r="BM237">
        <f ca="1">IF(Table1[[#This Row],[Area]]="Pune",Table1[[#This Row],[Income]],0)</f>
        <v>0</v>
      </c>
      <c r="BN237">
        <f ca="1">IF(Table1[[#This Row],[Area]]="Kolkata",Table1[[#This Row],[Income]],0)</f>
        <v>0</v>
      </c>
      <c r="BO237">
        <f ca="1">IF(Table1[[#This Row],[Area]]="Ranchi",Table1[[#This Row],[Income]],0)</f>
        <v>0</v>
      </c>
      <c r="BP237">
        <f ca="1">IF(Table1[[#This Row],[Area]]="Dhanbad",Table1[[#This Row],[Income]],0)</f>
        <v>0</v>
      </c>
      <c r="BQ237">
        <f ca="1">IF(Table1[[#This Row],[Area]]="Agra",Table1[[#This Row],[Income]],0)</f>
        <v>0</v>
      </c>
      <c r="BR237">
        <f ca="1">IF(Table1[[#This Row],[Area]]="Mumbai",Table1[[#This Row],[Income]],0)</f>
        <v>0</v>
      </c>
      <c r="BS237">
        <f ca="1">IF(Table1[[#This Row],[Area]]="Srinagar",Table1[[#This Row],[Income]],0)</f>
        <v>0</v>
      </c>
      <c r="BT237">
        <f ca="1">IF(Table1[[#This Row],[Area]]="Delhi",Table1[[#This Row],[Income]],0)</f>
        <v>0</v>
      </c>
      <c r="BU237">
        <f ca="1">IF(Table1[[#This Row],[Area]]="Jaipur",Table1[[#This Row],[Income]],0)</f>
        <v>0</v>
      </c>
      <c r="BW237">
        <f ca="1">IF(Table1[[#This Row],[Field of Work]]="IT",Table1[[#This Row],[Income]],0)</f>
        <v>0</v>
      </c>
      <c r="BX237">
        <f ca="1">IF(Table1[[#This Row],[Field of Work]]="Healthcare",Table1[[#This Row],[Income]],0)</f>
        <v>0</v>
      </c>
      <c r="BY237">
        <f ca="1">IF(Table1[[#This Row],[Field of Work]]="Agriculture",Table1[[#This Row],[Income]],0)</f>
        <v>0</v>
      </c>
      <c r="BZ237">
        <f ca="1">IF(Table1[[#This Row],[Field of Work]]="Teaching",Table1[[#This Row],[Income]],0)</f>
        <v>0</v>
      </c>
      <c r="CA237">
        <f ca="1">IF(Table1[[#This Row],[Field of Work]]="General Work",Table1[[#This Row],[Income]],0)</f>
        <v>0</v>
      </c>
      <c r="CB237">
        <f ca="1">IF(Table1[[#This Row],[Field of Work]]="Construction",Table1[[#This Row],[Income]],0)</f>
        <v>84985</v>
      </c>
      <c r="CD237" s="2">
        <f ca="1">IF(Table1[[#This Row],[Value of debts ]]&gt;Table1[[#This Row],[Income]],1,0)</f>
        <v>0</v>
      </c>
      <c r="CE237" s="1"/>
      <c r="CG237">
        <f ca="1">IF(Table1[[#This Row],[Net worth of person]]&gt;$CH$3,Table1[[#This Row],[Age]],0)</f>
        <v>34</v>
      </c>
    </row>
    <row r="238" spans="1:85" x14ac:dyDescent="0.3">
      <c r="A238">
        <f t="shared" ca="1" si="110"/>
        <v>2</v>
      </c>
      <c r="B238" t="str">
        <f t="shared" ca="1" si="111"/>
        <v>Men</v>
      </c>
      <c r="C238">
        <f t="shared" ca="1" si="112"/>
        <v>29</v>
      </c>
      <c r="D238">
        <f t="shared" ca="1" si="113"/>
        <v>4</v>
      </c>
      <c r="E238" t="str">
        <f t="shared" ca="1" si="114"/>
        <v>Teaching</v>
      </c>
      <c r="F238">
        <f t="shared" ca="1" si="115"/>
        <v>4</v>
      </c>
      <c r="G238" t="str">
        <f t="shared" ca="1" si="116"/>
        <v>Masters</v>
      </c>
      <c r="H238">
        <f t="shared" ca="1" si="117"/>
        <v>1</v>
      </c>
      <c r="I238">
        <f t="shared" ca="1" si="118"/>
        <v>3</v>
      </c>
      <c r="J238">
        <f t="shared" ca="1" si="119"/>
        <v>85727</v>
      </c>
      <c r="K238">
        <f t="shared" ca="1" si="120"/>
        <v>2</v>
      </c>
      <c r="L238" t="str">
        <f t="shared" ca="1" si="121"/>
        <v>Bangalore</v>
      </c>
      <c r="M238">
        <f t="shared" ca="1" si="122"/>
        <v>342908</v>
      </c>
      <c r="N238">
        <f t="shared" ca="1" si="123"/>
        <v>322843.4787592435</v>
      </c>
      <c r="O238">
        <f t="shared" ca="1" si="124"/>
        <v>99698.772291347283</v>
      </c>
      <c r="P238">
        <f t="shared" ca="1" si="125"/>
        <v>45972</v>
      </c>
      <c r="Q238">
        <f t="shared" ca="1" si="126"/>
        <v>145829.67251537944</v>
      </c>
      <c r="R238">
        <f t="shared" ca="1" si="127"/>
        <v>75300.532598915626</v>
      </c>
      <c r="S238">
        <f t="shared" ca="1" si="128"/>
        <v>517907.30489026289</v>
      </c>
      <c r="T238">
        <f t="shared" ca="1" si="129"/>
        <v>514645.15127462294</v>
      </c>
      <c r="U238">
        <f t="shared" ca="1" si="108"/>
        <v>3262.1536156399525</v>
      </c>
      <c r="AF238" s="2">
        <f ca="1">IF(Table1[[#This Row],[Gender]]="Women",1,0)</f>
        <v>0</v>
      </c>
      <c r="AG238">
        <f ca="1">IF(Table1[[#This Row],[Gender]]="Men",1,0)</f>
        <v>1</v>
      </c>
      <c r="AI238" s="1"/>
      <c r="AK238" s="2">
        <f ca="1">IF(Table1[[#This Row],[Field of Work]]="IT",1,0)</f>
        <v>0</v>
      </c>
      <c r="AL238">
        <f ca="1">IF(Table1[[#This Row],[Field of Work]]="Agriculture",1,0)</f>
        <v>0</v>
      </c>
      <c r="AM238">
        <f ca="1">IF(Table1[[#This Row],[Field of Work]]="Construction",1,0)</f>
        <v>0</v>
      </c>
      <c r="AN238">
        <f ca="1">IF(Table1[[#This Row],[Field of Work]]="Healthcare",1,0)</f>
        <v>0</v>
      </c>
      <c r="AO238">
        <f ca="1">IF(Table1[[#This Row],[Field of Work]]="General Work",1,0)</f>
        <v>0</v>
      </c>
      <c r="AP238">
        <f ca="1">IF(Table1[[#This Row],[Field of Work]]="Teaching",1,0)</f>
        <v>1</v>
      </c>
      <c r="AV238" s="1"/>
      <c r="AX238" s="2">
        <f ca="1">Table1[[#This Row],[Car Value]]/Table1[[#This Row],[Cars]]</f>
        <v>33232.924097115763</v>
      </c>
      <c r="AY238" s="1"/>
      <c r="AZ238" s="2">
        <f ca="1">IF(Table1[[#This Row],[Value of debts ]]&gt;$BA$3,1,0)</f>
        <v>1</v>
      </c>
      <c r="BA238" s="1"/>
      <c r="BB238" s="1"/>
      <c r="BC238" s="15">
        <f ca="1">Table1[[#This Row],[Mortage Left]]/Table1[[#This Row],[Value of House]]</f>
        <v>0.9414871591191909</v>
      </c>
      <c r="BD238">
        <f t="shared" ca="1" si="109"/>
        <v>0</v>
      </c>
      <c r="BF238" s="1"/>
      <c r="BH238">
        <f ca="1">IF(Table1[[#This Row],[Area]]="Patna",Table1[[#This Row],[Income]],0)</f>
        <v>0</v>
      </c>
      <c r="BI238">
        <f ca="1">IF(Table1[[#This Row],[Area]]="Bangalore",Table1[[#This Row],[Income]],0)</f>
        <v>85727</v>
      </c>
      <c r="BJ238">
        <f ca="1">IF(Table1[[#This Row],[Area]]="Lucknow",Table1[[#This Row],[Income]],0)</f>
        <v>0</v>
      </c>
      <c r="BK238">
        <f ca="1">IF(Table1[[#This Row],[Area]]="Hyderabad",Table1[[#This Row],[Income]],0)</f>
        <v>0</v>
      </c>
      <c r="BL238">
        <f ca="1">IF(Table1[[#This Row],[Area]]="Udaipur",Table1[[#This Row],[Income]],0)</f>
        <v>0</v>
      </c>
      <c r="BM238">
        <f ca="1">IF(Table1[[#This Row],[Area]]="Pune",Table1[[#This Row],[Income]],0)</f>
        <v>0</v>
      </c>
      <c r="BN238">
        <f ca="1">IF(Table1[[#This Row],[Area]]="Kolkata",Table1[[#This Row],[Income]],0)</f>
        <v>0</v>
      </c>
      <c r="BO238">
        <f ca="1">IF(Table1[[#This Row],[Area]]="Ranchi",Table1[[#This Row],[Income]],0)</f>
        <v>0</v>
      </c>
      <c r="BP238">
        <f ca="1">IF(Table1[[#This Row],[Area]]="Dhanbad",Table1[[#This Row],[Income]],0)</f>
        <v>0</v>
      </c>
      <c r="BQ238">
        <f ca="1">IF(Table1[[#This Row],[Area]]="Agra",Table1[[#This Row],[Income]],0)</f>
        <v>0</v>
      </c>
      <c r="BR238">
        <f ca="1">IF(Table1[[#This Row],[Area]]="Mumbai",Table1[[#This Row],[Income]],0)</f>
        <v>0</v>
      </c>
      <c r="BS238">
        <f ca="1">IF(Table1[[#This Row],[Area]]="Srinagar",Table1[[#This Row],[Income]],0)</f>
        <v>0</v>
      </c>
      <c r="BT238">
        <f ca="1">IF(Table1[[#This Row],[Area]]="Delhi",Table1[[#This Row],[Income]],0)</f>
        <v>0</v>
      </c>
      <c r="BU238">
        <f ca="1">IF(Table1[[#This Row],[Area]]="Jaipur",Table1[[#This Row],[Income]],0)</f>
        <v>0</v>
      </c>
      <c r="BW238">
        <f ca="1">IF(Table1[[#This Row],[Field of Work]]="IT",Table1[[#This Row],[Income]],0)</f>
        <v>0</v>
      </c>
      <c r="BX238">
        <f ca="1">IF(Table1[[#This Row],[Field of Work]]="Healthcare",Table1[[#This Row],[Income]],0)</f>
        <v>0</v>
      </c>
      <c r="BY238">
        <f ca="1">IF(Table1[[#This Row],[Field of Work]]="Agriculture",Table1[[#This Row],[Income]],0)</f>
        <v>0</v>
      </c>
      <c r="BZ238">
        <f ca="1">IF(Table1[[#This Row],[Field of Work]]="Teaching",Table1[[#This Row],[Income]],0)</f>
        <v>85727</v>
      </c>
      <c r="CA238">
        <f ca="1">IF(Table1[[#This Row],[Field of Work]]="General Work",Table1[[#This Row],[Income]],0)</f>
        <v>0</v>
      </c>
      <c r="CB238">
        <f ca="1">IF(Table1[[#This Row],[Field of Work]]="Construction",Table1[[#This Row],[Income]],0)</f>
        <v>0</v>
      </c>
      <c r="CD238" s="2">
        <f ca="1">IF(Table1[[#This Row],[Value of debts ]]&gt;Table1[[#This Row],[Income]],1,0)</f>
        <v>1</v>
      </c>
      <c r="CE238" s="1"/>
      <c r="CG238">
        <f ca="1">IF(Table1[[#This Row],[Net worth of person]]&gt;$CH$3,Table1[[#This Row],[Age]],0)</f>
        <v>0</v>
      </c>
    </row>
    <row r="239" spans="1:85" x14ac:dyDescent="0.3">
      <c r="A239">
        <f t="shared" ca="1" si="110"/>
        <v>1</v>
      </c>
      <c r="B239" t="str">
        <f t="shared" ca="1" si="111"/>
        <v>Women</v>
      </c>
      <c r="C239">
        <f t="shared" ca="1" si="112"/>
        <v>24</v>
      </c>
      <c r="D239">
        <f t="shared" ca="1" si="113"/>
        <v>1</v>
      </c>
      <c r="E239" t="str">
        <f t="shared" ca="1" si="114"/>
        <v>IT</v>
      </c>
      <c r="F239">
        <f t="shared" ca="1" si="115"/>
        <v>1</v>
      </c>
      <c r="G239" t="str">
        <f t="shared" ca="1" si="116"/>
        <v>10th</v>
      </c>
      <c r="H239">
        <f t="shared" ca="1" si="117"/>
        <v>1</v>
      </c>
      <c r="I239">
        <f t="shared" ca="1" si="118"/>
        <v>3</v>
      </c>
      <c r="J239">
        <f t="shared" ca="1" si="119"/>
        <v>30951</v>
      </c>
      <c r="K239">
        <f t="shared" ca="1" si="120"/>
        <v>10</v>
      </c>
      <c r="L239" t="str">
        <f t="shared" ca="1" si="121"/>
        <v>Kolkata</v>
      </c>
      <c r="M239">
        <f t="shared" ca="1" si="122"/>
        <v>185706</v>
      </c>
      <c r="N239">
        <f t="shared" ca="1" si="123"/>
        <v>173150.65361460616</v>
      </c>
      <c r="O239">
        <f t="shared" ca="1" si="124"/>
        <v>20613.106864246711</v>
      </c>
      <c r="P239">
        <f t="shared" ca="1" si="125"/>
        <v>813</v>
      </c>
      <c r="Q239">
        <f t="shared" ca="1" si="126"/>
        <v>5309.446317770823</v>
      </c>
      <c r="R239">
        <f t="shared" ca="1" si="127"/>
        <v>20234.92338291496</v>
      </c>
      <c r="S239">
        <f t="shared" ca="1" si="128"/>
        <v>226554.03024716169</v>
      </c>
      <c r="T239">
        <f t="shared" ca="1" si="129"/>
        <v>179273.09993237696</v>
      </c>
      <c r="U239">
        <f t="shared" ca="1" si="108"/>
        <v>47280.930314784724</v>
      </c>
      <c r="AF239" s="2">
        <f ca="1">IF(Table1[[#This Row],[Gender]]="Women",1,0)</f>
        <v>1</v>
      </c>
      <c r="AG239">
        <f ca="1">IF(Table1[[#This Row],[Gender]]="Men",1,0)</f>
        <v>0</v>
      </c>
      <c r="AI239" s="1"/>
      <c r="AK239" s="2">
        <f ca="1">IF(Table1[[#This Row],[Field of Work]]="IT",1,0)</f>
        <v>1</v>
      </c>
      <c r="AL239">
        <f ca="1">IF(Table1[[#This Row],[Field of Work]]="Agriculture",1,0)</f>
        <v>0</v>
      </c>
      <c r="AM239">
        <f ca="1">IF(Table1[[#This Row],[Field of Work]]="Construction",1,0)</f>
        <v>0</v>
      </c>
      <c r="AN239">
        <f ca="1">IF(Table1[[#This Row],[Field of Work]]="Healthcare",1,0)</f>
        <v>0</v>
      </c>
      <c r="AO239">
        <f ca="1">IF(Table1[[#This Row],[Field of Work]]="General Work",1,0)</f>
        <v>0</v>
      </c>
      <c r="AP239">
        <f ca="1">IF(Table1[[#This Row],[Field of Work]]="Teaching",1,0)</f>
        <v>0</v>
      </c>
      <c r="AV239" s="1"/>
      <c r="AX239" s="2">
        <f ca="1">Table1[[#This Row],[Car Value]]/Table1[[#This Row],[Cars]]</f>
        <v>6871.0356214155699</v>
      </c>
      <c r="AY239" s="1"/>
      <c r="AZ239" s="2">
        <f ca="1">IF(Table1[[#This Row],[Value of debts ]]&gt;$BA$3,1,0)</f>
        <v>1</v>
      </c>
      <c r="BA239" s="1"/>
      <c r="BB239" s="1"/>
      <c r="BC239" s="15">
        <f ca="1">Table1[[#This Row],[Mortage Left]]/Table1[[#This Row],[Value of House]]</f>
        <v>0.93239127230464369</v>
      </c>
      <c r="BD239">
        <f t="shared" ca="1" si="109"/>
        <v>0</v>
      </c>
      <c r="BF239" s="1"/>
      <c r="BH239">
        <f ca="1">IF(Table1[[#This Row],[Area]]="Patna",Table1[[#This Row],[Income]],0)</f>
        <v>0</v>
      </c>
      <c r="BI239">
        <f ca="1">IF(Table1[[#This Row],[Area]]="Bangalore",Table1[[#This Row],[Income]],0)</f>
        <v>0</v>
      </c>
      <c r="BJ239">
        <f ca="1">IF(Table1[[#This Row],[Area]]="Lucknow",Table1[[#This Row],[Income]],0)</f>
        <v>0</v>
      </c>
      <c r="BK239">
        <f ca="1">IF(Table1[[#This Row],[Area]]="Hyderabad",Table1[[#This Row],[Income]],0)</f>
        <v>0</v>
      </c>
      <c r="BL239">
        <f ca="1">IF(Table1[[#This Row],[Area]]="Udaipur",Table1[[#This Row],[Income]],0)</f>
        <v>0</v>
      </c>
      <c r="BM239">
        <f ca="1">IF(Table1[[#This Row],[Area]]="Pune",Table1[[#This Row],[Income]],0)</f>
        <v>0</v>
      </c>
      <c r="BN239">
        <f ca="1">IF(Table1[[#This Row],[Area]]="Kolkata",Table1[[#This Row],[Income]],0)</f>
        <v>30951</v>
      </c>
      <c r="BO239">
        <f ca="1">IF(Table1[[#This Row],[Area]]="Ranchi",Table1[[#This Row],[Income]],0)</f>
        <v>0</v>
      </c>
      <c r="BP239">
        <f ca="1">IF(Table1[[#This Row],[Area]]="Dhanbad",Table1[[#This Row],[Income]],0)</f>
        <v>0</v>
      </c>
      <c r="BQ239">
        <f ca="1">IF(Table1[[#This Row],[Area]]="Agra",Table1[[#This Row],[Income]],0)</f>
        <v>0</v>
      </c>
      <c r="BR239">
        <f ca="1">IF(Table1[[#This Row],[Area]]="Mumbai",Table1[[#This Row],[Income]],0)</f>
        <v>0</v>
      </c>
      <c r="BS239">
        <f ca="1">IF(Table1[[#This Row],[Area]]="Srinagar",Table1[[#This Row],[Income]],0)</f>
        <v>0</v>
      </c>
      <c r="BT239">
        <f ca="1">IF(Table1[[#This Row],[Area]]="Delhi",Table1[[#This Row],[Income]],0)</f>
        <v>0</v>
      </c>
      <c r="BU239">
        <f ca="1">IF(Table1[[#This Row],[Area]]="Jaipur",Table1[[#This Row],[Income]],0)</f>
        <v>0</v>
      </c>
      <c r="BW239">
        <f ca="1">IF(Table1[[#This Row],[Field of Work]]="IT",Table1[[#This Row],[Income]],0)</f>
        <v>30951</v>
      </c>
      <c r="BX239">
        <f ca="1">IF(Table1[[#This Row],[Field of Work]]="Healthcare",Table1[[#This Row],[Income]],0)</f>
        <v>0</v>
      </c>
      <c r="BY239">
        <f ca="1">IF(Table1[[#This Row],[Field of Work]]="Agriculture",Table1[[#This Row],[Income]],0)</f>
        <v>0</v>
      </c>
      <c r="BZ239">
        <f ca="1">IF(Table1[[#This Row],[Field of Work]]="Teaching",Table1[[#This Row],[Income]],0)</f>
        <v>0</v>
      </c>
      <c r="CA239">
        <f ca="1">IF(Table1[[#This Row],[Field of Work]]="General Work",Table1[[#This Row],[Income]],0)</f>
        <v>0</v>
      </c>
      <c r="CB239">
        <f ca="1">IF(Table1[[#This Row],[Field of Work]]="Construction",Table1[[#This Row],[Income]],0)</f>
        <v>0</v>
      </c>
      <c r="CD239" s="2">
        <f ca="1">IF(Table1[[#This Row],[Value of debts ]]&gt;Table1[[#This Row],[Income]],1,0)</f>
        <v>1</v>
      </c>
      <c r="CE239" s="1"/>
      <c r="CG239">
        <f ca="1">IF(Table1[[#This Row],[Net worth of person]]&gt;$CH$3,Table1[[#This Row],[Age]],0)</f>
        <v>0</v>
      </c>
    </row>
    <row r="240" spans="1:85" x14ac:dyDescent="0.3">
      <c r="A240">
        <f t="shared" ca="1" si="110"/>
        <v>1</v>
      </c>
      <c r="B240" t="str">
        <f t="shared" ca="1" si="111"/>
        <v>Women</v>
      </c>
      <c r="C240">
        <f t="shared" ca="1" si="112"/>
        <v>23</v>
      </c>
      <c r="D240">
        <f t="shared" ca="1" si="113"/>
        <v>2</v>
      </c>
      <c r="E240" t="str">
        <f t="shared" ca="1" si="114"/>
        <v>Construction</v>
      </c>
      <c r="F240">
        <f t="shared" ca="1" si="115"/>
        <v>2</v>
      </c>
      <c r="G240" t="str">
        <f t="shared" ca="1" si="116"/>
        <v>12th</v>
      </c>
      <c r="H240">
        <f t="shared" ca="1" si="117"/>
        <v>4</v>
      </c>
      <c r="I240">
        <f t="shared" ca="1" si="118"/>
        <v>1</v>
      </c>
      <c r="J240">
        <f t="shared" ca="1" si="119"/>
        <v>44630</v>
      </c>
      <c r="K240">
        <f t="shared" ca="1" si="120"/>
        <v>12</v>
      </c>
      <c r="L240" t="str">
        <f t="shared" ca="1" si="121"/>
        <v>Srinagar</v>
      </c>
      <c r="M240">
        <f t="shared" ca="1" si="122"/>
        <v>133890</v>
      </c>
      <c r="N240">
        <f t="shared" ca="1" si="123"/>
        <v>82687.789255369033</v>
      </c>
      <c r="O240">
        <f t="shared" ca="1" si="124"/>
        <v>26421.370866321598</v>
      </c>
      <c r="P240">
        <f t="shared" ca="1" si="125"/>
        <v>21290</v>
      </c>
      <c r="Q240">
        <f t="shared" ca="1" si="126"/>
        <v>49807.121151399304</v>
      </c>
      <c r="R240">
        <f t="shared" ca="1" si="127"/>
        <v>45199.420085127254</v>
      </c>
      <c r="S240">
        <f t="shared" ca="1" si="128"/>
        <v>205510.79095144887</v>
      </c>
      <c r="T240">
        <f t="shared" ca="1" si="129"/>
        <v>153784.91040676832</v>
      </c>
      <c r="U240">
        <f t="shared" ca="1" si="108"/>
        <v>51725.880544680549</v>
      </c>
      <c r="AF240" s="2">
        <f ca="1">IF(Table1[[#This Row],[Gender]]="Women",1,0)</f>
        <v>1</v>
      </c>
      <c r="AG240">
        <f ca="1">IF(Table1[[#This Row],[Gender]]="Men",1,0)</f>
        <v>0</v>
      </c>
      <c r="AI240" s="1"/>
      <c r="AK240" s="2">
        <f ca="1">IF(Table1[[#This Row],[Field of Work]]="IT",1,0)</f>
        <v>0</v>
      </c>
      <c r="AL240">
        <f ca="1">IF(Table1[[#This Row],[Field of Work]]="Agriculture",1,0)</f>
        <v>0</v>
      </c>
      <c r="AM240">
        <f ca="1">IF(Table1[[#This Row],[Field of Work]]="Construction",1,0)</f>
        <v>1</v>
      </c>
      <c r="AN240">
        <f ca="1">IF(Table1[[#This Row],[Field of Work]]="Healthcare",1,0)</f>
        <v>0</v>
      </c>
      <c r="AO240">
        <f ca="1">IF(Table1[[#This Row],[Field of Work]]="General Work",1,0)</f>
        <v>0</v>
      </c>
      <c r="AP240">
        <f ca="1">IF(Table1[[#This Row],[Field of Work]]="Teaching",1,0)</f>
        <v>0</v>
      </c>
      <c r="AV240" s="1"/>
      <c r="AX240" s="2">
        <f ca="1">Table1[[#This Row],[Car Value]]/Table1[[#This Row],[Cars]]</f>
        <v>26421.370866321598</v>
      </c>
      <c r="AY240" s="1"/>
      <c r="AZ240" s="2">
        <f ca="1">IF(Table1[[#This Row],[Value of debts ]]&gt;$BA$3,1,0)</f>
        <v>1</v>
      </c>
      <c r="BA240" s="1"/>
      <c r="BB240" s="1"/>
      <c r="BC240" s="15">
        <f ca="1">Table1[[#This Row],[Mortage Left]]/Table1[[#This Row],[Value of House]]</f>
        <v>0.61758002281999425</v>
      </c>
      <c r="BD240">
        <f t="shared" ca="1" si="109"/>
        <v>0</v>
      </c>
      <c r="BF240" s="1"/>
      <c r="BH240">
        <f ca="1">IF(Table1[[#This Row],[Area]]="Patna",Table1[[#This Row],[Income]],0)</f>
        <v>0</v>
      </c>
      <c r="BI240">
        <f ca="1">IF(Table1[[#This Row],[Area]]="Bangalore",Table1[[#This Row],[Income]],0)</f>
        <v>0</v>
      </c>
      <c r="BJ240">
        <f ca="1">IF(Table1[[#This Row],[Area]]="Lucknow",Table1[[#This Row],[Income]],0)</f>
        <v>0</v>
      </c>
      <c r="BK240">
        <f ca="1">IF(Table1[[#This Row],[Area]]="Hyderabad",Table1[[#This Row],[Income]],0)</f>
        <v>0</v>
      </c>
      <c r="BL240">
        <f ca="1">IF(Table1[[#This Row],[Area]]="Udaipur",Table1[[#This Row],[Income]],0)</f>
        <v>0</v>
      </c>
      <c r="BM240">
        <f ca="1">IF(Table1[[#This Row],[Area]]="Pune",Table1[[#This Row],[Income]],0)</f>
        <v>0</v>
      </c>
      <c r="BN240">
        <f ca="1">IF(Table1[[#This Row],[Area]]="Kolkata",Table1[[#This Row],[Income]],0)</f>
        <v>0</v>
      </c>
      <c r="BO240">
        <f ca="1">IF(Table1[[#This Row],[Area]]="Ranchi",Table1[[#This Row],[Income]],0)</f>
        <v>0</v>
      </c>
      <c r="BP240">
        <f ca="1">IF(Table1[[#This Row],[Area]]="Dhanbad",Table1[[#This Row],[Income]],0)</f>
        <v>0</v>
      </c>
      <c r="BQ240">
        <f ca="1">IF(Table1[[#This Row],[Area]]="Agra",Table1[[#This Row],[Income]],0)</f>
        <v>0</v>
      </c>
      <c r="BR240">
        <f ca="1">IF(Table1[[#This Row],[Area]]="Mumbai",Table1[[#This Row],[Income]],0)</f>
        <v>0</v>
      </c>
      <c r="BS240">
        <f ca="1">IF(Table1[[#This Row],[Area]]="Srinagar",Table1[[#This Row],[Income]],0)</f>
        <v>44630</v>
      </c>
      <c r="BT240">
        <f ca="1">IF(Table1[[#This Row],[Area]]="Delhi",Table1[[#This Row],[Income]],0)</f>
        <v>0</v>
      </c>
      <c r="BU240">
        <f ca="1">IF(Table1[[#This Row],[Area]]="Jaipur",Table1[[#This Row],[Income]],0)</f>
        <v>0</v>
      </c>
      <c r="BW240">
        <f ca="1">IF(Table1[[#This Row],[Field of Work]]="IT",Table1[[#This Row],[Income]],0)</f>
        <v>0</v>
      </c>
      <c r="BX240">
        <f ca="1">IF(Table1[[#This Row],[Field of Work]]="Healthcare",Table1[[#This Row],[Income]],0)</f>
        <v>0</v>
      </c>
      <c r="BY240">
        <f ca="1">IF(Table1[[#This Row],[Field of Work]]="Agriculture",Table1[[#This Row],[Income]],0)</f>
        <v>0</v>
      </c>
      <c r="BZ240">
        <f ca="1">IF(Table1[[#This Row],[Field of Work]]="Teaching",Table1[[#This Row],[Income]],0)</f>
        <v>0</v>
      </c>
      <c r="CA240">
        <f ca="1">IF(Table1[[#This Row],[Field of Work]]="General Work",Table1[[#This Row],[Income]],0)</f>
        <v>0</v>
      </c>
      <c r="CB240">
        <f ca="1">IF(Table1[[#This Row],[Field of Work]]="Construction",Table1[[#This Row],[Income]],0)</f>
        <v>44630</v>
      </c>
      <c r="CD240" s="2">
        <f ca="1">IF(Table1[[#This Row],[Value of debts ]]&gt;Table1[[#This Row],[Income]],1,0)</f>
        <v>1</v>
      </c>
      <c r="CE240" s="1"/>
      <c r="CG240">
        <f ca="1">IF(Table1[[#This Row],[Net worth of person]]&gt;$CH$3,Table1[[#This Row],[Age]],0)</f>
        <v>0</v>
      </c>
    </row>
    <row r="241" spans="1:85" x14ac:dyDescent="0.3">
      <c r="A241">
        <f t="shared" ca="1" si="110"/>
        <v>2</v>
      </c>
      <c r="B241" t="str">
        <f t="shared" ca="1" si="111"/>
        <v>Men</v>
      </c>
      <c r="C241">
        <f t="shared" ca="1" si="112"/>
        <v>28</v>
      </c>
      <c r="D241">
        <f t="shared" ca="1" si="113"/>
        <v>1</v>
      </c>
      <c r="E241" t="str">
        <f t="shared" ca="1" si="114"/>
        <v>IT</v>
      </c>
      <c r="F241">
        <f t="shared" ca="1" si="115"/>
        <v>4</v>
      </c>
      <c r="G241" t="str">
        <f t="shared" ca="1" si="116"/>
        <v>Masters</v>
      </c>
      <c r="H241">
        <f t="shared" ca="1" si="117"/>
        <v>2</v>
      </c>
      <c r="I241">
        <f t="shared" ca="1" si="118"/>
        <v>3</v>
      </c>
      <c r="J241">
        <f t="shared" ca="1" si="119"/>
        <v>71432</v>
      </c>
      <c r="K241">
        <f t="shared" ca="1" si="120"/>
        <v>9</v>
      </c>
      <c r="L241" t="str">
        <f t="shared" ca="1" si="121"/>
        <v>Pune</v>
      </c>
      <c r="M241">
        <f t="shared" ca="1" si="122"/>
        <v>428592</v>
      </c>
      <c r="N241">
        <f t="shared" ca="1" si="123"/>
        <v>226181.12806196415</v>
      </c>
      <c r="O241">
        <f t="shared" ca="1" si="124"/>
        <v>5251.5107355660302</v>
      </c>
      <c r="P241">
        <f t="shared" ca="1" si="125"/>
        <v>2860</v>
      </c>
      <c r="Q241">
        <f t="shared" ca="1" si="126"/>
        <v>26933.816923812061</v>
      </c>
      <c r="R241">
        <f t="shared" ca="1" si="127"/>
        <v>95135.961219314704</v>
      </c>
      <c r="S241">
        <f t="shared" ca="1" si="128"/>
        <v>528979.47195488075</v>
      </c>
      <c r="T241">
        <f t="shared" ca="1" si="129"/>
        <v>255974.94498577621</v>
      </c>
      <c r="U241">
        <f t="shared" ca="1" si="108"/>
        <v>273004.52696910454</v>
      </c>
      <c r="AF241" s="2">
        <f ca="1">IF(Table1[[#This Row],[Gender]]="Women",1,0)</f>
        <v>0</v>
      </c>
      <c r="AG241">
        <f ca="1">IF(Table1[[#This Row],[Gender]]="Men",1,0)</f>
        <v>1</v>
      </c>
      <c r="AI241" s="1"/>
      <c r="AK241" s="2">
        <f ca="1">IF(Table1[[#This Row],[Field of Work]]="IT",1,0)</f>
        <v>1</v>
      </c>
      <c r="AL241">
        <f ca="1">IF(Table1[[#This Row],[Field of Work]]="Agriculture",1,0)</f>
        <v>0</v>
      </c>
      <c r="AM241">
        <f ca="1">IF(Table1[[#This Row],[Field of Work]]="Construction",1,0)</f>
        <v>0</v>
      </c>
      <c r="AN241">
        <f ca="1">IF(Table1[[#This Row],[Field of Work]]="Healthcare",1,0)</f>
        <v>0</v>
      </c>
      <c r="AO241">
        <f ca="1">IF(Table1[[#This Row],[Field of Work]]="General Work",1,0)</f>
        <v>0</v>
      </c>
      <c r="AP241">
        <f ca="1">IF(Table1[[#This Row],[Field of Work]]="Teaching",1,0)</f>
        <v>0</v>
      </c>
      <c r="AV241" s="1"/>
      <c r="AX241" s="2">
        <f ca="1">Table1[[#This Row],[Car Value]]/Table1[[#This Row],[Cars]]</f>
        <v>1750.50357852201</v>
      </c>
      <c r="AY241" s="1"/>
      <c r="AZ241" s="2">
        <f ca="1">IF(Table1[[#This Row],[Value of debts ]]&gt;$BA$3,1,0)</f>
        <v>1</v>
      </c>
      <c r="BA241" s="1"/>
      <c r="BB241" s="1"/>
      <c r="BC241" s="15">
        <f ca="1">Table1[[#This Row],[Mortage Left]]/Table1[[#This Row],[Value of House]]</f>
        <v>0.52773063440746482</v>
      </c>
      <c r="BD241">
        <f t="shared" ca="1" si="109"/>
        <v>0</v>
      </c>
      <c r="BF241" s="1"/>
      <c r="BH241">
        <f ca="1">IF(Table1[[#This Row],[Area]]="Patna",Table1[[#This Row],[Income]],0)</f>
        <v>0</v>
      </c>
      <c r="BI241">
        <f ca="1">IF(Table1[[#This Row],[Area]]="Bangalore",Table1[[#This Row],[Income]],0)</f>
        <v>0</v>
      </c>
      <c r="BJ241">
        <f ca="1">IF(Table1[[#This Row],[Area]]="Lucknow",Table1[[#This Row],[Income]],0)</f>
        <v>0</v>
      </c>
      <c r="BK241">
        <f ca="1">IF(Table1[[#This Row],[Area]]="Hyderabad",Table1[[#This Row],[Income]],0)</f>
        <v>0</v>
      </c>
      <c r="BL241">
        <f ca="1">IF(Table1[[#This Row],[Area]]="Udaipur",Table1[[#This Row],[Income]],0)</f>
        <v>0</v>
      </c>
      <c r="BM241">
        <f ca="1">IF(Table1[[#This Row],[Area]]="Pune",Table1[[#This Row],[Income]],0)</f>
        <v>71432</v>
      </c>
      <c r="BN241">
        <f ca="1">IF(Table1[[#This Row],[Area]]="Kolkata",Table1[[#This Row],[Income]],0)</f>
        <v>0</v>
      </c>
      <c r="BO241">
        <f ca="1">IF(Table1[[#This Row],[Area]]="Ranchi",Table1[[#This Row],[Income]],0)</f>
        <v>0</v>
      </c>
      <c r="BP241">
        <f ca="1">IF(Table1[[#This Row],[Area]]="Dhanbad",Table1[[#This Row],[Income]],0)</f>
        <v>0</v>
      </c>
      <c r="BQ241">
        <f ca="1">IF(Table1[[#This Row],[Area]]="Agra",Table1[[#This Row],[Income]],0)</f>
        <v>0</v>
      </c>
      <c r="BR241">
        <f ca="1">IF(Table1[[#This Row],[Area]]="Mumbai",Table1[[#This Row],[Income]],0)</f>
        <v>0</v>
      </c>
      <c r="BS241">
        <f ca="1">IF(Table1[[#This Row],[Area]]="Srinagar",Table1[[#This Row],[Income]],0)</f>
        <v>0</v>
      </c>
      <c r="BT241">
        <f ca="1">IF(Table1[[#This Row],[Area]]="Delhi",Table1[[#This Row],[Income]],0)</f>
        <v>0</v>
      </c>
      <c r="BU241">
        <f ca="1">IF(Table1[[#This Row],[Area]]="Jaipur",Table1[[#This Row],[Income]],0)</f>
        <v>0</v>
      </c>
      <c r="BW241">
        <f ca="1">IF(Table1[[#This Row],[Field of Work]]="IT",Table1[[#This Row],[Income]],0)</f>
        <v>71432</v>
      </c>
      <c r="BX241">
        <f ca="1">IF(Table1[[#This Row],[Field of Work]]="Healthcare",Table1[[#This Row],[Income]],0)</f>
        <v>0</v>
      </c>
      <c r="BY241">
        <f ca="1">IF(Table1[[#This Row],[Field of Work]]="Agriculture",Table1[[#This Row],[Income]],0)</f>
        <v>0</v>
      </c>
      <c r="BZ241">
        <f ca="1">IF(Table1[[#This Row],[Field of Work]]="Teaching",Table1[[#This Row],[Income]],0)</f>
        <v>0</v>
      </c>
      <c r="CA241">
        <f ca="1">IF(Table1[[#This Row],[Field of Work]]="General Work",Table1[[#This Row],[Income]],0)</f>
        <v>0</v>
      </c>
      <c r="CB241">
        <f ca="1">IF(Table1[[#This Row],[Field of Work]]="Construction",Table1[[#This Row],[Income]],0)</f>
        <v>0</v>
      </c>
      <c r="CD241" s="2">
        <f ca="1">IF(Table1[[#This Row],[Value of debts ]]&gt;Table1[[#This Row],[Income]],1,0)</f>
        <v>1</v>
      </c>
      <c r="CE241" s="1"/>
      <c r="CG241">
        <f ca="1">IF(Table1[[#This Row],[Net worth of person]]&gt;$CH$3,Table1[[#This Row],[Age]],0)</f>
        <v>28</v>
      </c>
    </row>
    <row r="242" spans="1:85" x14ac:dyDescent="0.3">
      <c r="A242">
        <f t="shared" ca="1" si="110"/>
        <v>2</v>
      </c>
      <c r="B242" t="str">
        <f t="shared" ca="1" si="111"/>
        <v>Men</v>
      </c>
      <c r="C242">
        <f t="shared" ca="1" si="112"/>
        <v>30</v>
      </c>
      <c r="D242">
        <f t="shared" ca="1" si="113"/>
        <v>2</v>
      </c>
      <c r="E242" t="str">
        <f t="shared" ca="1" si="114"/>
        <v>Construction</v>
      </c>
      <c r="F242">
        <f t="shared" ca="1" si="115"/>
        <v>1</v>
      </c>
      <c r="G242" t="str">
        <f t="shared" ca="1" si="116"/>
        <v>10th</v>
      </c>
      <c r="H242">
        <f t="shared" ca="1" si="117"/>
        <v>1</v>
      </c>
      <c r="I242">
        <f t="shared" ca="1" si="118"/>
        <v>3</v>
      </c>
      <c r="J242">
        <f t="shared" ca="1" si="119"/>
        <v>67349</v>
      </c>
      <c r="K242">
        <f t="shared" ca="1" si="120"/>
        <v>13</v>
      </c>
      <c r="L242" t="str">
        <f t="shared" ca="1" si="121"/>
        <v>Hyderabad</v>
      </c>
      <c r="M242">
        <f t="shared" ca="1" si="122"/>
        <v>336745</v>
      </c>
      <c r="N242">
        <f t="shared" ca="1" si="123"/>
        <v>27913.592833920931</v>
      </c>
      <c r="O242">
        <f t="shared" ca="1" si="124"/>
        <v>94880.676075971045</v>
      </c>
      <c r="P242">
        <f t="shared" ca="1" si="125"/>
        <v>31329</v>
      </c>
      <c r="Q242">
        <f t="shared" ca="1" si="126"/>
        <v>108223.81728341467</v>
      </c>
      <c r="R242">
        <f t="shared" ca="1" si="127"/>
        <v>37566.877755524387</v>
      </c>
      <c r="S242">
        <f t="shared" ca="1" si="128"/>
        <v>469192.55383149546</v>
      </c>
      <c r="T242">
        <f t="shared" ca="1" si="129"/>
        <v>167466.41011733562</v>
      </c>
      <c r="U242">
        <f t="shared" ca="1" si="108"/>
        <v>301726.14371415984</v>
      </c>
      <c r="AF242" s="2">
        <f ca="1">IF(Table1[[#This Row],[Gender]]="Women",1,0)</f>
        <v>0</v>
      </c>
      <c r="AG242">
        <f ca="1">IF(Table1[[#This Row],[Gender]]="Men",1,0)</f>
        <v>1</v>
      </c>
      <c r="AI242" s="1"/>
      <c r="AK242" s="2">
        <f ca="1">IF(Table1[[#This Row],[Field of Work]]="IT",1,0)</f>
        <v>0</v>
      </c>
      <c r="AL242">
        <f ca="1">IF(Table1[[#This Row],[Field of Work]]="Agriculture",1,0)</f>
        <v>0</v>
      </c>
      <c r="AM242">
        <f ca="1">IF(Table1[[#This Row],[Field of Work]]="Construction",1,0)</f>
        <v>1</v>
      </c>
      <c r="AN242">
        <f ca="1">IF(Table1[[#This Row],[Field of Work]]="Healthcare",1,0)</f>
        <v>0</v>
      </c>
      <c r="AO242">
        <f ca="1">IF(Table1[[#This Row],[Field of Work]]="General Work",1,0)</f>
        <v>0</v>
      </c>
      <c r="AP242">
        <f ca="1">IF(Table1[[#This Row],[Field of Work]]="Teaching",1,0)</f>
        <v>0</v>
      </c>
      <c r="AV242" s="1"/>
      <c r="AX242" s="2">
        <f ca="1">Table1[[#This Row],[Car Value]]/Table1[[#This Row],[Cars]]</f>
        <v>31626.892025323683</v>
      </c>
      <c r="AY242" s="1"/>
      <c r="AZ242" s="2">
        <f ca="1">IF(Table1[[#This Row],[Value of debts ]]&gt;$BA$3,1,0)</f>
        <v>1</v>
      </c>
      <c r="BA242" s="1"/>
      <c r="BB242" s="1"/>
      <c r="BC242" s="15">
        <f ca="1">Table1[[#This Row],[Mortage Left]]/Table1[[#This Row],[Value of House]]</f>
        <v>8.2892375043195687E-2</v>
      </c>
      <c r="BD242">
        <f t="shared" ca="1" si="109"/>
        <v>1</v>
      </c>
      <c r="BF242" s="1"/>
      <c r="BH242">
        <f ca="1">IF(Table1[[#This Row],[Area]]="Patna",Table1[[#This Row],[Income]],0)</f>
        <v>0</v>
      </c>
      <c r="BI242">
        <f ca="1">IF(Table1[[#This Row],[Area]]="Bangalore",Table1[[#This Row],[Income]],0)</f>
        <v>0</v>
      </c>
      <c r="BJ242">
        <f ca="1">IF(Table1[[#This Row],[Area]]="Lucknow",Table1[[#This Row],[Income]],0)</f>
        <v>0</v>
      </c>
      <c r="BK242">
        <f ca="1">IF(Table1[[#This Row],[Area]]="Hyderabad",Table1[[#This Row],[Income]],0)</f>
        <v>67349</v>
      </c>
      <c r="BL242">
        <f ca="1">IF(Table1[[#This Row],[Area]]="Udaipur",Table1[[#This Row],[Income]],0)</f>
        <v>0</v>
      </c>
      <c r="BM242">
        <f ca="1">IF(Table1[[#This Row],[Area]]="Pune",Table1[[#This Row],[Income]],0)</f>
        <v>0</v>
      </c>
      <c r="BN242">
        <f ca="1">IF(Table1[[#This Row],[Area]]="Kolkata",Table1[[#This Row],[Income]],0)</f>
        <v>0</v>
      </c>
      <c r="BO242">
        <f ca="1">IF(Table1[[#This Row],[Area]]="Ranchi",Table1[[#This Row],[Income]],0)</f>
        <v>0</v>
      </c>
      <c r="BP242">
        <f ca="1">IF(Table1[[#This Row],[Area]]="Dhanbad",Table1[[#This Row],[Income]],0)</f>
        <v>0</v>
      </c>
      <c r="BQ242">
        <f ca="1">IF(Table1[[#This Row],[Area]]="Agra",Table1[[#This Row],[Income]],0)</f>
        <v>0</v>
      </c>
      <c r="BR242">
        <f ca="1">IF(Table1[[#This Row],[Area]]="Mumbai",Table1[[#This Row],[Income]],0)</f>
        <v>0</v>
      </c>
      <c r="BS242">
        <f ca="1">IF(Table1[[#This Row],[Area]]="Srinagar",Table1[[#This Row],[Income]],0)</f>
        <v>0</v>
      </c>
      <c r="BT242">
        <f ca="1">IF(Table1[[#This Row],[Area]]="Delhi",Table1[[#This Row],[Income]],0)</f>
        <v>0</v>
      </c>
      <c r="BU242">
        <f ca="1">IF(Table1[[#This Row],[Area]]="Jaipur",Table1[[#This Row],[Income]],0)</f>
        <v>0</v>
      </c>
      <c r="BW242">
        <f ca="1">IF(Table1[[#This Row],[Field of Work]]="IT",Table1[[#This Row],[Income]],0)</f>
        <v>0</v>
      </c>
      <c r="BX242">
        <f ca="1">IF(Table1[[#This Row],[Field of Work]]="Healthcare",Table1[[#This Row],[Income]],0)</f>
        <v>0</v>
      </c>
      <c r="BY242">
        <f ca="1">IF(Table1[[#This Row],[Field of Work]]="Agriculture",Table1[[#This Row],[Income]],0)</f>
        <v>0</v>
      </c>
      <c r="BZ242">
        <f ca="1">IF(Table1[[#This Row],[Field of Work]]="Teaching",Table1[[#This Row],[Income]],0)</f>
        <v>0</v>
      </c>
      <c r="CA242">
        <f ca="1">IF(Table1[[#This Row],[Field of Work]]="General Work",Table1[[#This Row],[Income]],0)</f>
        <v>0</v>
      </c>
      <c r="CB242">
        <f ca="1">IF(Table1[[#This Row],[Field of Work]]="Construction",Table1[[#This Row],[Income]],0)</f>
        <v>67349</v>
      </c>
      <c r="CD242" s="2">
        <f ca="1">IF(Table1[[#This Row],[Value of debts ]]&gt;Table1[[#This Row],[Income]],1,0)</f>
        <v>1</v>
      </c>
      <c r="CE242" s="1"/>
      <c r="CG242">
        <f ca="1">IF(Table1[[#This Row],[Net worth of person]]&gt;$CH$3,Table1[[#This Row],[Age]],0)</f>
        <v>30</v>
      </c>
    </row>
    <row r="243" spans="1:85" x14ac:dyDescent="0.3">
      <c r="A243">
        <f t="shared" ca="1" si="110"/>
        <v>2</v>
      </c>
      <c r="B243" t="str">
        <f t="shared" ca="1" si="111"/>
        <v>Men</v>
      </c>
      <c r="C243">
        <f t="shared" ca="1" si="112"/>
        <v>31</v>
      </c>
      <c r="D243">
        <f t="shared" ca="1" si="113"/>
        <v>6</v>
      </c>
      <c r="E243" t="str">
        <f t="shared" ca="1" si="114"/>
        <v>General Work</v>
      </c>
      <c r="F243">
        <f t="shared" ca="1" si="115"/>
        <v>2</v>
      </c>
      <c r="G243" t="str">
        <f t="shared" ca="1" si="116"/>
        <v>12th</v>
      </c>
      <c r="H243">
        <f t="shared" ca="1" si="117"/>
        <v>3</v>
      </c>
      <c r="I243">
        <f t="shared" ca="1" si="118"/>
        <v>3</v>
      </c>
      <c r="J243">
        <f t="shared" ca="1" si="119"/>
        <v>73558</v>
      </c>
      <c r="K243">
        <f t="shared" ca="1" si="120"/>
        <v>14</v>
      </c>
      <c r="L243" t="str">
        <f t="shared" ca="1" si="121"/>
        <v>Jaipur</v>
      </c>
      <c r="M243">
        <f t="shared" ca="1" si="122"/>
        <v>367790</v>
      </c>
      <c r="N243">
        <f t="shared" ca="1" si="123"/>
        <v>201472.35635254101</v>
      </c>
      <c r="O243">
        <f t="shared" ca="1" si="124"/>
        <v>119621.72392057057</v>
      </c>
      <c r="P243">
        <f t="shared" ca="1" si="125"/>
        <v>118199</v>
      </c>
      <c r="Q243">
        <f t="shared" ca="1" si="126"/>
        <v>43749.59508130559</v>
      </c>
      <c r="R243">
        <f t="shared" ca="1" si="127"/>
        <v>105129.54367812743</v>
      </c>
      <c r="S243">
        <f t="shared" ca="1" si="128"/>
        <v>592541.26759869803</v>
      </c>
      <c r="T243">
        <f t="shared" ca="1" si="129"/>
        <v>363420.95143384661</v>
      </c>
      <c r="U243">
        <f t="shared" ca="1" si="108"/>
        <v>229120.31616485142</v>
      </c>
      <c r="AF243" s="2">
        <f ca="1">IF(Table1[[#This Row],[Gender]]="Women",1,0)</f>
        <v>0</v>
      </c>
      <c r="AG243">
        <f ca="1">IF(Table1[[#This Row],[Gender]]="Men",1,0)</f>
        <v>1</v>
      </c>
      <c r="AI243" s="1"/>
      <c r="AK243" s="2">
        <f ca="1">IF(Table1[[#This Row],[Field of Work]]="IT",1,0)</f>
        <v>0</v>
      </c>
      <c r="AL243">
        <f ca="1">IF(Table1[[#This Row],[Field of Work]]="Agriculture",1,0)</f>
        <v>0</v>
      </c>
      <c r="AM243">
        <f ca="1">IF(Table1[[#This Row],[Field of Work]]="Construction",1,0)</f>
        <v>0</v>
      </c>
      <c r="AN243">
        <f ca="1">IF(Table1[[#This Row],[Field of Work]]="Healthcare",1,0)</f>
        <v>0</v>
      </c>
      <c r="AO243">
        <f ca="1">IF(Table1[[#This Row],[Field of Work]]="General Work",1,0)</f>
        <v>1</v>
      </c>
      <c r="AP243">
        <f ca="1">IF(Table1[[#This Row],[Field of Work]]="Teaching",1,0)</f>
        <v>0</v>
      </c>
      <c r="AV243" s="1"/>
      <c r="AX243" s="2">
        <f ca="1">Table1[[#This Row],[Car Value]]/Table1[[#This Row],[Cars]]</f>
        <v>39873.907973523521</v>
      </c>
      <c r="AY243" s="1"/>
      <c r="AZ243" s="2">
        <f ca="1">IF(Table1[[#This Row],[Value of debts ]]&gt;$BA$3,1,0)</f>
        <v>1</v>
      </c>
      <c r="BA243" s="1"/>
      <c r="BB243" s="1"/>
      <c r="BC243" s="15">
        <f ca="1">Table1[[#This Row],[Mortage Left]]/Table1[[#This Row],[Value of House]]</f>
        <v>0.54779182781625657</v>
      </c>
      <c r="BD243">
        <f t="shared" ca="1" si="109"/>
        <v>0</v>
      </c>
      <c r="BF243" s="1"/>
      <c r="BH243">
        <f ca="1">IF(Table1[[#This Row],[Area]]="Patna",Table1[[#This Row],[Income]],0)</f>
        <v>0</v>
      </c>
      <c r="BI243">
        <f ca="1">IF(Table1[[#This Row],[Area]]="Bangalore",Table1[[#This Row],[Income]],0)</f>
        <v>0</v>
      </c>
      <c r="BJ243">
        <f ca="1">IF(Table1[[#This Row],[Area]]="Lucknow",Table1[[#This Row],[Income]],0)</f>
        <v>0</v>
      </c>
      <c r="BK243">
        <f ca="1">IF(Table1[[#This Row],[Area]]="Hyderabad",Table1[[#This Row],[Income]],0)</f>
        <v>0</v>
      </c>
      <c r="BL243">
        <f ca="1">IF(Table1[[#This Row],[Area]]="Udaipur",Table1[[#This Row],[Income]],0)</f>
        <v>0</v>
      </c>
      <c r="BM243">
        <f ca="1">IF(Table1[[#This Row],[Area]]="Pune",Table1[[#This Row],[Income]],0)</f>
        <v>0</v>
      </c>
      <c r="BN243">
        <f ca="1">IF(Table1[[#This Row],[Area]]="Kolkata",Table1[[#This Row],[Income]],0)</f>
        <v>0</v>
      </c>
      <c r="BO243">
        <f ca="1">IF(Table1[[#This Row],[Area]]="Ranchi",Table1[[#This Row],[Income]],0)</f>
        <v>0</v>
      </c>
      <c r="BP243">
        <f ca="1">IF(Table1[[#This Row],[Area]]="Dhanbad",Table1[[#This Row],[Income]],0)</f>
        <v>0</v>
      </c>
      <c r="BQ243">
        <f ca="1">IF(Table1[[#This Row],[Area]]="Agra",Table1[[#This Row],[Income]],0)</f>
        <v>0</v>
      </c>
      <c r="BR243">
        <f ca="1">IF(Table1[[#This Row],[Area]]="Mumbai",Table1[[#This Row],[Income]],0)</f>
        <v>0</v>
      </c>
      <c r="BS243">
        <f ca="1">IF(Table1[[#This Row],[Area]]="Srinagar",Table1[[#This Row],[Income]],0)</f>
        <v>0</v>
      </c>
      <c r="BT243">
        <f ca="1">IF(Table1[[#This Row],[Area]]="Delhi",Table1[[#This Row],[Income]],0)</f>
        <v>0</v>
      </c>
      <c r="BU243">
        <f ca="1">IF(Table1[[#This Row],[Area]]="Jaipur",Table1[[#This Row],[Income]],0)</f>
        <v>73558</v>
      </c>
      <c r="BW243">
        <f ca="1">IF(Table1[[#This Row],[Field of Work]]="IT",Table1[[#This Row],[Income]],0)</f>
        <v>0</v>
      </c>
      <c r="BX243">
        <f ca="1">IF(Table1[[#This Row],[Field of Work]]="Healthcare",Table1[[#This Row],[Income]],0)</f>
        <v>0</v>
      </c>
      <c r="BY243">
        <f ca="1">IF(Table1[[#This Row],[Field of Work]]="Agriculture",Table1[[#This Row],[Income]],0)</f>
        <v>0</v>
      </c>
      <c r="BZ243">
        <f ca="1">IF(Table1[[#This Row],[Field of Work]]="Teaching",Table1[[#This Row],[Income]],0)</f>
        <v>0</v>
      </c>
      <c r="CA243">
        <f ca="1">IF(Table1[[#This Row],[Field of Work]]="General Work",Table1[[#This Row],[Income]],0)</f>
        <v>73558</v>
      </c>
      <c r="CB243">
        <f ca="1">IF(Table1[[#This Row],[Field of Work]]="Construction",Table1[[#This Row],[Income]],0)</f>
        <v>0</v>
      </c>
      <c r="CD243" s="2">
        <f ca="1">IF(Table1[[#This Row],[Value of debts ]]&gt;Table1[[#This Row],[Income]],1,0)</f>
        <v>1</v>
      </c>
      <c r="CE243" s="1"/>
      <c r="CG243">
        <f ca="1">IF(Table1[[#This Row],[Net worth of person]]&gt;$CH$3,Table1[[#This Row],[Age]],0)</f>
        <v>31</v>
      </c>
    </row>
    <row r="244" spans="1:85" x14ac:dyDescent="0.3">
      <c r="A244">
        <f t="shared" ca="1" si="110"/>
        <v>2</v>
      </c>
      <c r="B244" t="str">
        <f t="shared" ca="1" si="111"/>
        <v>Men</v>
      </c>
      <c r="C244">
        <f t="shared" ca="1" si="112"/>
        <v>26</v>
      </c>
      <c r="D244">
        <f t="shared" ca="1" si="113"/>
        <v>2</v>
      </c>
      <c r="E244" t="str">
        <f t="shared" ca="1" si="114"/>
        <v>Construction</v>
      </c>
      <c r="F244">
        <f t="shared" ca="1" si="115"/>
        <v>4</v>
      </c>
      <c r="G244" t="str">
        <f t="shared" ca="1" si="116"/>
        <v>Masters</v>
      </c>
      <c r="H244">
        <f t="shared" ca="1" si="117"/>
        <v>4</v>
      </c>
      <c r="I244">
        <f t="shared" ca="1" si="118"/>
        <v>1</v>
      </c>
      <c r="J244">
        <f t="shared" ca="1" si="119"/>
        <v>88730</v>
      </c>
      <c r="K244">
        <f t="shared" ca="1" si="120"/>
        <v>12</v>
      </c>
      <c r="L244" t="str">
        <f t="shared" ca="1" si="121"/>
        <v>Srinagar</v>
      </c>
      <c r="M244">
        <f t="shared" ca="1" si="122"/>
        <v>354920</v>
      </c>
      <c r="N244">
        <f t="shared" ca="1" si="123"/>
        <v>340102.67105182388</v>
      </c>
      <c r="O244">
        <f t="shared" ca="1" si="124"/>
        <v>42727.518137822648</v>
      </c>
      <c r="P244">
        <f t="shared" ca="1" si="125"/>
        <v>21360</v>
      </c>
      <c r="Q244">
        <f t="shared" ca="1" si="126"/>
        <v>166177.13066723917</v>
      </c>
      <c r="R244">
        <f t="shared" ca="1" si="127"/>
        <v>26489.362282353199</v>
      </c>
      <c r="S244">
        <f t="shared" ca="1" si="128"/>
        <v>424136.88042017585</v>
      </c>
      <c r="T244">
        <f t="shared" ca="1" si="129"/>
        <v>527639.80171906308</v>
      </c>
      <c r="U244">
        <f t="shared" ca="1" si="108"/>
        <v>-103502.92129888723</v>
      </c>
      <c r="AF244" s="2">
        <f ca="1">IF(Table1[[#This Row],[Gender]]="Women",1,0)</f>
        <v>0</v>
      </c>
      <c r="AG244">
        <f ca="1">IF(Table1[[#This Row],[Gender]]="Men",1,0)</f>
        <v>1</v>
      </c>
      <c r="AI244" s="1"/>
      <c r="AK244" s="2">
        <f ca="1">IF(Table1[[#This Row],[Field of Work]]="IT",1,0)</f>
        <v>0</v>
      </c>
      <c r="AL244">
        <f ca="1">IF(Table1[[#This Row],[Field of Work]]="Agriculture",1,0)</f>
        <v>0</v>
      </c>
      <c r="AM244">
        <f ca="1">IF(Table1[[#This Row],[Field of Work]]="Construction",1,0)</f>
        <v>1</v>
      </c>
      <c r="AN244">
        <f ca="1">IF(Table1[[#This Row],[Field of Work]]="Healthcare",1,0)</f>
        <v>0</v>
      </c>
      <c r="AO244">
        <f ca="1">IF(Table1[[#This Row],[Field of Work]]="General Work",1,0)</f>
        <v>0</v>
      </c>
      <c r="AP244">
        <f ca="1">IF(Table1[[#This Row],[Field of Work]]="Teaching",1,0)</f>
        <v>0</v>
      </c>
      <c r="AV244" s="1"/>
      <c r="AX244" s="2">
        <f ca="1">Table1[[#This Row],[Car Value]]/Table1[[#This Row],[Cars]]</f>
        <v>42727.518137822648</v>
      </c>
      <c r="AY244" s="1"/>
      <c r="AZ244" s="2">
        <f ca="1">IF(Table1[[#This Row],[Value of debts ]]&gt;$BA$3,1,0)</f>
        <v>1</v>
      </c>
      <c r="BA244" s="1"/>
      <c r="BB244" s="1"/>
      <c r="BC244" s="15">
        <f ca="1">Table1[[#This Row],[Mortage Left]]/Table1[[#This Row],[Value of House]]</f>
        <v>0.95825163713463279</v>
      </c>
      <c r="BD244">
        <f t="shared" ca="1" si="109"/>
        <v>0</v>
      </c>
      <c r="BF244" s="1"/>
      <c r="BH244">
        <f ca="1">IF(Table1[[#This Row],[Area]]="Patna",Table1[[#This Row],[Income]],0)</f>
        <v>0</v>
      </c>
      <c r="BI244">
        <f ca="1">IF(Table1[[#This Row],[Area]]="Bangalore",Table1[[#This Row],[Income]],0)</f>
        <v>0</v>
      </c>
      <c r="BJ244">
        <f ca="1">IF(Table1[[#This Row],[Area]]="Lucknow",Table1[[#This Row],[Income]],0)</f>
        <v>0</v>
      </c>
      <c r="BK244">
        <f ca="1">IF(Table1[[#This Row],[Area]]="Hyderabad",Table1[[#This Row],[Income]],0)</f>
        <v>0</v>
      </c>
      <c r="BL244">
        <f ca="1">IF(Table1[[#This Row],[Area]]="Udaipur",Table1[[#This Row],[Income]],0)</f>
        <v>0</v>
      </c>
      <c r="BM244">
        <f ca="1">IF(Table1[[#This Row],[Area]]="Pune",Table1[[#This Row],[Income]],0)</f>
        <v>0</v>
      </c>
      <c r="BN244">
        <f ca="1">IF(Table1[[#This Row],[Area]]="Kolkata",Table1[[#This Row],[Income]],0)</f>
        <v>0</v>
      </c>
      <c r="BO244">
        <f ca="1">IF(Table1[[#This Row],[Area]]="Ranchi",Table1[[#This Row],[Income]],0)</f>
        <v>0</v>
      </c>
      <c r="BP244">
        <f ca="1">IF(Table1[[#This Row],[Area]]="Dhanbad",Table1[[#This Row],[Income]],0)</f>
        <v>0</v>
      </c>
      <c r="BQ244">
        <f ca="1">IF(Table1[[#This Row],[Area]]="Agra",Table1[[#This Row],[Income]],0)</f>
        <v>0</v>
      </c>
      <c r="BR244">
        <f ca="1">IF(Table1[[#This Row],[Area]]="Mumbai",Table1[[#This Row],[Income]],0)</f>
        <v>0</v>
      </c>
      <c r="BS244">
        <f ca="1">IF(Table1[[#This Row],[Area]]="Srinagar",Table1[[#This Row],[Income]],0)</f>
        <v>88730</v>
      </c>
      <c r="BT244">
        <f ca="1">IF(Table1[[#This Row],[Area]]="Delhi",Table1[[#This Row],[Income]],0)</f>
        <v>0</v>
      </c>
      <c r="BU244">
        <f ca="1">IF(Table1[[#This Row],[Area]]="Jaipur",Table1[[#This Row],[Income]],0)</f>
        <v>0</v>
      </c>
      <c r="BW244">
        <f ca="1">IF(Table1[[#This Row],[Field of Work]]="IT",Table1[[#This Row],[Income]],0)</f>
        <v>0</v>
      </c>
      <c r="BX244">
        <f ca="1">IF(Table1[[#This Row],[Field of Work]]="Healthcare",Table1[[#This Row],[Income]],0)</f>
        <v>0</v>
      </c>
      <c r="BY244">
        <f ca="1">IF(Table1[[#This Row],[Field of Work]]="Agriculture",Table1[[#This Row],[Income]],0)</f>
        <v>0</v>
      </c>
      <c r="BZ244">
        <f ca="1">IF(Table1[[#This Row],[Field of Work]]="Teaching",Table1[[#This Row],[Income]],0)</f>
        <v>0</v>
      </c>
      <c r="CA244">
        <f ca="1">IF(Table1[[#This Row],[Field of Work]]="General Work",Table1[[#This Row],[Income]],0)</f>
        <v>0</v>
      </c>
      <c r="CB244">
        <f ca="1">IF(Table1[[#This Row],[Field of Work]]="Construction",Table1[[#This Row],[Income]],0)</f>
        <v>88730</v>
      </c>
      <c r="CD244" s="2">
        <f ca="1">IF(Table1[[#This Row],[Value of debts ]]&gt;Table1[[#This Row],[Income]],1,0)</f>
        <v>1</v>
      </c>
      <c r="CE244" s="1"/>
      <c r="CG244">
        <f ca="1">IF(Table1[[#This Row],[Net worth of person]]&gt;$CH$3,Table1[[#This Row],[Age]],0)</f>
        <v>0</v>
      </c>
    </row>
    <row r="245" spans="1:85" x14ac:dyDescent="0.3">
      <c r="A245">
        <f t="shared" ca="1" si="110"/>
        <v>2</v>
      </c>
      <c r="B245" t="str">
        <f t="shared" ca="1" si="111"/>
        <v>Men</v>
      </c>
      <c r="C245">
        <f t="shared" ca="1" si="112"/>
        <v>34</v>
      </c>
      <c r="D245">
        <f t="shared" ca="1" si="113"/>
        <v>1</v>
      </c>
      <c r="E245" t="str">
        <f t="shared" ca="1" si="114"/>
        <v>IT</v>
      </c>
      <c r="F245">
        <f t="shared" ca="1" si="115"/>
        <v>4</v>
      </c>
      <c r="G245" t="str">
        <f t="shared" ca="1" si="116"/>
        <v>Masters</v>
      </c>
      <c r="H245">
        <f t="shared" ca="1" si="117"/>
        <v>3</v>
      </c>
      <c r="I245">
        <f t="shared" ca="1" si="118"/>
        <v>1</v>
      </c>
      <c r="J245">
        <f t="shared" ca="1" si="119"/>
        <v>88090</v>
      </c>
      <c r="K245">
        <f t="shared" ca="1" si="120"/>
        <v>11</v>
      </c>
      <c r="L245" t="str">
        <f t="shared" ca="1" si="121"/>
        <v>Mumbai</v>
      </c>
      <c r="M245">
        <f t="shared" ca="1" si="122"/>
        <v>440450</v>
      </c>
      <c r="N245">
        <f t="shared" ca="1" si="123"/>
        <v>130396.21870173293</v>
      </c>
      <c r="O245">
        <f t="shared" ca="1" si="124"/>
        <v>505.29668138889991</v>
      </c>
      <c r="P245">
        <f t="shared" ca="1" si="125"/>
        <v>68</v>
      </c>
      <c r="Q245">
        <f t="shared" ca="1" si="126"/>
        <v>6787.5111374210455</v>
      </c>
      <c r="R245">
        <f t="shared" ca="1" si="127"/>
        <v>19252.275068880885</v>
      </c>
      <c r="S245">
        <f t="shared" ca="1" si="128"/>
        <v>460207.5717502698</v>
      </c>
      <c r="T245">
        <f t="shared" ca="1" si="129"/>
        <v>137251.72983915397</v>
      </c>
      <c r="U245">
        <f t="shared" ca="1" si="108"/>
        <v>322955.8419111158</v>
      </c>
      <c r="AF245" s="2">
        <f ca="1">IF(Table1[[#This Row],[Gender]]="Women",1,0)</f>
        <v>0</v>
      </c>
      <c r="AG245">
        <f ca="1">IF(Table1[[#This Row],[Gender]]="Men",1,0)</f>
        <v>1</v>
      </c>
      <c r="AI245" s="1"/>
      <c r="AK245" s="2">
        <f ca="1">IF(Table1[[#This Row],[Field of Work]]="IT",1,0)</f>
        <v>1</v>
      </c>
      <c r="AL245">
        <f ca="1">IF(Table1[[#This Row],[Field of Work]]="Agriculture",1,0)</f>
        <v>0</v>
      </c>
      <c r="AM245">
        <f ca="1">IF(Table1[[#This Row],[Field of Work]]="Construction",1,0)</f>
        <v>0</v>
      </c>
      <c r="AN245">
        <f ca="1">IF(Table1[[#This Row],[Field of Work]]="Healthcare",1,0)</f>
        <v>0</v>
      </c>
      <c r="AO245">
        <f ca="1">IF(Table1[[#This Row],[Field of Work]]="General Work",1,0)</f>
        <v>0</v>
      </c>
      <c r="AP245">
        <f ca="1">IF(Table1[[#This Row],[Field of Work]]="Teaching",1,0)</f>
        <v>0</v>
      </c>
      <c r="AV245" s="1"/>
      <c r="AX245" s="2">
        <f ca="1">Table1[[#This Row],[Car Value]]/Table1[[#This Row],[Cars]]</f>
        <v>505.29668138889991</v>
      </c>
      <c r="AY245" s="1"/>
      <c r="AZ245" s="2">
        <f ca="1">IF(Table1[[#This Row],[Value of debts ]]&gt;$BA$3,1,0)</f>
        <v>1</v>
      </c>
      <c r="BA245" s="1"/>
      <c r="BB245" s="1"/>
      <c r="BC245" s="15">
        <f ca="1">Table1[[#This Row],[Mortage Left]]/Table1[[#This Row],[Value of House]]</f>
        <v>0.29605226178166177</v>
      </c>
      <c r="BD245">
        <f t="shared" ca="1" si="109"/>
        <v>0</v>
      </c>
      <c r="BF245" s="1"/>
      <c r="BH245">
        <f ca="1">IF(Table1[[#This Row],[Area]]="Patna",Table1[[#This Row],[Income]],0)</f>
        <v>0</v>
      </c>
      <c r="BI245">
        <f ca="1">IF(Table1[[#This Row],[Area]]="Bangalore",Table1[[#This Row],[Income]],0)</f>
        <v>0</v>
      </c>
      <c r="BJ245">
        <f ca="1">IF(Table1[[#This Row],[Area]]="Lucknow",Table1[[#This Row],[Income]],0)</f>
        <v>0</v>
      </c>
      <c r="BK245">
        <f ca="1">IF(Table1[[#This Row],[Area]]="Hyderabad",Table1[[#This Row],[Income]],0)</f>
        <v>0</v>
      </c>
      <c r="BL245">
        <f ca="1">IF(Table1[[#This Row],[Area]]="Udaipur",Table1[[#This Row],[Income]],0)</f>
        <v>0</v>
      </c>
      <c r="BM245">
        <f ca="1">IF(Table1[[#This Row],[Area]]="Pune",Table1[[#This Row],[Income]],0)</f>
        <v>0</v>
      </c>
      <c r="BN245">
        <f ca="1">IF(Table1[[#This Row],[Area]]="Kolkata",Table1[[#This Row],[Income]],0)</f>
        <v>0</v>
      </c>
      <c r="BO245">
        <f ca="1">IF(Table1[[#This Row],[Area]]="Ranchi",Table1[[#This Row],[Income]],0)</f>
        <v>0</v>
      </c>
      <c r="BP245">
        <f ca="1">IF(Table1[[#This Row],[Area]]="Dhanbad",Table1[[#This Row],[Income]],0)</f>
        <v>0</v>
      </c>
      <c r="BQ245">
        <f ca="1">IF(Table1[[#This Row],[Area]]="Agra",Table1[[#This Row],[Income]],0)</f>
        <v>0</v>
      </c>
      <c r="BR245">
        <f ca="1">IF(Table1[[#This Row],[Area]]="Mumbai",Table1[[#This Row],[Income]],0)</f>
        <v>88090</v>
      </c>
      <c r="BS245">
        <f ca="1">IF(Table1[[#This Row],[Area]]="Srinagar",Table1[[#This Row],[Income]],0)</f>
        <v>0</v>
      </c>
      <c r="BT245">
        <f ca="1">IF(Table1[[#This Row],[Area]]="Delhi",Table1[[#This Row],[Income]],0)</f>
        <v>0</v>
      </c>
      <c r="BU245">
        <f ca="1">IF(Table1[[#This Row],[Area]]="Jaipur",Table1[[#This Row],[Income]],0)</f>
        <v>0</v>
      </c>
      <c r="BW245">
        <f ca="1">IF(Table1[[#This Row],[Field of Work]]="IT",Table1[[#This Row],[Income]],0)</f>
        <v>88090</v>
      </c>
      <c r="BX245">
        <f ca="1">IF(Table1[[#This Row],[Field of Work]]="Healthcare",Table1[[#This Row],[Income]],0)</f>
        <v>0</v>
      </c>
      <c r="BY245">
        <f ca="1">IF(Table1[[#This Row],[Field of Work]]="Agriculture",Table1[[#This Row],[Income]],0)</f>
        <v>0</v>
      </c>
      <c r="BZ245">
        <f ca="1">IF(Table1[[#This Row],[Field of Work]]="Teaching",Table1[[#This Row],[Income]],0)</f>
        <v>0</v>
      </c>
      <c r="CA245">
        <f ca="1">IF(Table1[[#This Row],[Field of Work]]="General Work",Table1[[#This Row],[Income]],0)</f>
        <v>0</v>
      </c>
      <c r="CB245">
        <f ca="1">IF(Table1[[#This Row],[Field of Work]]="Construction",Table1[[#This Row],[Income]],0)</f>
        <v>0</v>
      </c>
      <c r="CD245" s="2">
        <f ca="1">IF(Table1[[#This Row],[Value of debts ]]&gt;Table1[[#This Row],[Income]],1,0)</f>
        <v>1</v>
      </c>
      <c r="CE245" s="1"/>
      <c r="CG245">
        <f ca="1">IF(Table1[[#This Row],[Net worth of person]]&gt;$CH$3,Table1[[#This Row],[Age]],0)</f>
        <v>34</v>
      </c>
    </row>
    <row r="246" spans="1:85" x14ac:dyDescent="0.3">
      <c r="A246">
        <f t="shared" ca="1" si="110"/>
        <v>1</v>
      </c>
      <c r="B246" t="str">
        <f t="shared" ca="1" si="111"/>
        <v>Women</v>
      </c>
      <c r="C246">
        <f t="shared" ca="1" si="112"/>
        <v>30</v>
      </c>
      <c r="D246">
        <f t="shared" ca="1" si="113"/>
        <v>5</v>
      </c>
      <c r="E246" t="str">
        <f t="shared" ca="1" si="114"/>
        <v>Agriculture</v>
      </c>
      <c r="F246">
        <f t="shared" ca="1" si="115"/>
        <v>2</v>
      </c>
      <c r="G246" t="str">
        <f t="shared" ca="1" si="116"/>
        <v>12th</v>
      </c>
      <c r="H246">
        <f t="shared" ca="1" si="117"/>
        <v>2</v>
      </c>
      <c r="I246">
        <f t="shared" ca="1" si="118"/>
        <v>3</v>
      </c>
      <c r="J246">
        <f t="shared" ca="1" si="119"/>
        <v>70345</v>
      </c>
      <c r="K246">
        <f t="shared" ca="1" si="120"/>
        <v>14</v>
      </c>
      <c r="L246" t="str">
        <f t="shared" ca="1" si="121"/>
        <v>Jaipur</v>
      </c>
      <c r="M246">
        <f t="shared" ca="1" si="122"/>
        <v>281380</v>
      </c>
      <c r="N246">
        <f t="shared" ca="1" si="123"/>
        <v>83892.506443467224</v>
      </c>
      <c r="O246">
        <f t="shared" ca="1" si="124"/>
        <v>174375.26887525822</v>
      </c>
      <c r="P246">
        <f t="shared" ca="1" si="125"/>
        <v>116526</v>
      </c>
      <c r="Q246">
        <f t="shared" ca="1" si="126"/>
        <v>129003.36762850426</v>
      </c>
      <c r="R246">
        <f t="shared" ca="1" si="127"/>
        <v>79252.28138179121</v>
      </c>
      <c r="S246">
        <f t="shared" ca="1" si="128"/>
        <v>535007.55025704938</v>
      </c>
      <c r="T246">
        <f t="shared" ca="1" si="129"/>
        <v>329421.87407197151</v>
      </c>
      <c r="U246">
        <f t="shared" ca="1" si="108"/>
        <v>205585.67618507787</v>
      </c>
      <c r="AF246" s="2">
        <f ca="1">IF(Table1[[#This Row],[Gender]]="Women",1,0)</f>
        <v>1</v>
      </c>
      <c r="AG246">
        <f ca="1">IF(Table1[[#This Row],[Gender]]="Men",1,0)</f>
        <v>0</v>
      </c>
      <c r="AI246" s="1"/>
      <c r="AK246" s="2">
        <f ca="1">IF(Table1[[#This Row],[Field of Work]]="IT",1,0)</f>
        <v>0</v>
      </c>
      <c r="AL246">
        <f ca="1">IF(Table1[[#This Row],[Field of Work]]="Agriculture",1,0)</f>
        <v>1</v>
      </c>
      <c r="AM246">
        <f ca="1">IF(Table1[[#This Row],[Field of Work]]="Construction",1,0)</f>
        <v>0</v>
      </c>
      <c r="AN246">
        <f ca="1">IF(Table1[[#This Row],[Field of Work]]="Healthcare",1,0)</f>
        <v>0</v>
      </c>
      <c r="AO246">
        <f ca="1">IF(Table1[[#This Row],[Field of Work]]="General Work",1,0)</f>
        <v>0</v>
      </c>
      <c r="AP246">
        <f ca="1">IF(Table1[[#This Row],[Field of Work]]="Teaching",1,0)</f>
        <v>0</v>
      </c>
      <c r="AV246" s="1"/>
      <c r="AX246" s="2">
        <f ca="1">Table1[[#This Row],[Car Value]]/Table1[[#This Row],[Cars]]</f>
        <v>58125.089625086075</v>
      </c>
      <c r="AY246" s="1"/>
      <c r="AZ246" s="2">
        <f ca="1">IF(Table1[[#This Row],[Value of debts ]]&gt;$BA$3,1,0)</f>
        <v>1</v>
      </c>
      <c r="BA246" s="1"/>
      <c r="BB246" s="1"/>
      <c r="BC246" s="15">
        <f ca="1">Table1[[#This Row],[Mortage Left]]/Table1[[#This Row],[Value of House]]</f>
        <v>0.29814665734404444</v>
      </c>
      <c r="BD246">
        <f t="shared" ca="1" si="109"/>
        <v>0</v>
      </c>
      <c r="BF246" s="1"/>
      <c r="BH246">
        <f ca="1">IF(Table1[[#This Row],[Area]]="Patna",Table1[[#This Row],[Income]],0)</f>
        <v>0</v>
      </c>
      <c r="BI246">
        <f ca="1">IF(Table1[[#This Row],[Area]]="Bangalore",Table1[[#This Row],[Income]],0)</f>
        <v>0</v>
      </c>
      <c r="BJ246">
        <f ca="1">IF(Table1[[#This Row],[Area]]="Lucknow",Table1[[#This Row],[Income]],0)</f>
        <v>0</v>
      </c>
      <c r="BK246">
        <f ca="1">IF(Table1[[#This Row],[Area]]="Hyderabad",Table1[[#This Row],[Income]],0)</f>
        <v>0</v>
      </c>
      <c r="BL246">
        <f ca="1">IF(Table1[[#This Row],[Area]]="Udaipur",Table1[[#This Row],[Income]],0)</f>
        <v>0</v>
      </c>
      <c r="BM246">
        <f ca="1">IF(Table1[[#This Row],[Area]]="Pune",Table1[[#This Row],[Income]],0)</f>
        <v>0</v>
      </c>
      <c r="BN246">
        <f ca="1">IF(Table1[[#This Row],[Area]]="Kolkata",Table1[[#This Row],[Income]],0)</f>
        <v>0</v>
      </c>
      <c r="BO246">
        <f ca="1">IF(Table1[[#This Row],[Area]]="Ranchi",Table1[[#This Row],[Income]],0)</f>
        <v>0</v>
      </c>
      <c r="BP246">
        <f ca="1">IF(Table1[[#This Row],[Area]]="Dhanbad",Table1[[#This Row],[Income]],0)</f>
        <v>0</v>
      </c>
      <c r="BQ246">
        <f ca="1">IF(Table1[[#This Row],[Area]]="Agra",Table1[[#This Row],[Income]],0)</f>
        <v>0</v>
      </c>
      <c r="BR246">
        <f ca="1">IF(Table1[[#This Row],[Area]]="Mumbai",Table1[[#This Row],[Income]],0)</f>
        <v>0</v>
      </c>
      <c r="BS246">
        <f ca="1">IF(Table1[[#This Row],[Area]]="Srinagar",Table1[[#This Row],[Income]],0)</f>
        <v>0</v>
      </c>
      <c r="BT246">
        <f ca="1">IF(Table1[[#This Row],[Area]]="Delhi",Table1[[#This Row],[Income]],0)</f>
        <v>0</v>
      </c>
      <c r="BU246">
        <f ca="1">IF(Table1[[#This Row],[Area]]="Jaipur",Table1[[#This Row],[Income]],0)</f>
        <v>70345</v>
      </c>
      <c r="BW246">
        <f ca="1">IF(Table1[[#This Row],[Field of Work]]="IT",Table1[[#This Row],[Income]],0)</f>
        <v>0</v>
      </c>
      <c r="BX246">
        <f ca="1">IF(Table1[[#This Row],[Field of Work]]="Healthcare",Table1[[#This Row],[Income]],0)</f>
        <v>0</v>
      </c>
      <c r="BY246">
        <f ca="1">IF(Table1[[#This Row],[Field of Work]]="Agriculture",Table1[[#This Row],[Income]],0)</f>
        <v>70345</v>
      </c>
      <c r="BZ246">
        <f ca="1">IF(Table1[[#This Row],[Field of Work]]="Teaching",Table1[[#This Row],[Income]],0)</f>
        <v>0</v>
      </c>
      <c r="CA246">
        <f ca="1">IF(Table1[[#This Row],[Field of Work]]="General Work",Table1[[#This Row],[Income]],0)</f>
        <v>0</v>
      </c>
      <c r="CB246">
        <f ca="1">IF(Table1[[#This Row],[Field of Work]]="Construction",Table1[[#This Row],[Income]],0)</f>
        <v>0</v>
      </c>
      <c r="CD246" s="2">
        <f ca="1">IF(Table1[[#This Row],[Value of debts ]]&gt;Table1[[#This Row],[Income]],1,0)</f>
        <v>1</v>
      </c>
      <c r="CE246" s="1"/>
      <c r="CG246">
        <f ca="1">IF(Table1[[#This Row],[Net worth of person]]&gt;$CH$3,Table1[[#This Row],[Age]],0)</f>
        <v>30</v>
      </c>
    </row>
    <row r="247" spans="1:85" x14ac:dyDescent="0.3">
      <c r="A247">
        <f t="shared" ca="1" si="110"/>
        <v>1</v>
      </c>
      <c r="B247" t="str">
        <f t="shared" ca="1" si="111"/>
        <v>Women</v>
      </c>
      <c r="C247">
        <f t="shared" ca="1" si="112"/>
        <v>33</v>
      </c>
      <c r="D247">
        <f t="shared" ca="1" si="113"/>
        <v>2</v>
      </c>
      <c r="E247" t="str">
        <f t="shared" ca="1" si="114"/>
        <v>Construction</v>
      </c>
      <c r="F247">
        <f t="shared" ca="1" si="115"/>
        <v>5</v>
      </c>
      <c r="G247" t="str">
        <f t="shared" ca="1" si="116"/>
        <v>Others</v>
      </c>
      <c r="H247">
        <f t="shared" ca="1" si="117"/>
        <v>3</v>
      </c>
      <c r="I247">
        <f t="shared" ca="1" si="118"/>
        <v>2</v>
      </c>
      <c r="J247">
        <f t="shared" ca="1" si="119"/>
        <v>29315</v>
      </c>
      <c r="K247">
        <f t="shared" ca="1" si="120"/>
        <v>1</v>
      </c>
      <c r="L247" t="str">
        <f t="shared" ca="1" si="121"/>
        <v>Patna</v>
      </c>
      <c r="M247">
        <f t="shared" ca="1" si="122"/>
        <v>146575</v>
      </c>
      <c r="N247">
        <f t="shared" ca="1" si="123"/>
        <v>26293.936168028293</v>
      </c>
      <c r="O247">
        <f t="shared" ca="1" si="124"/>
        <v>48403.447860094187</v>
      </c>
      <c r="P247">
        <f t="shared" ca="1" si="125"/>
        <v>32051</v>
      </c>
      <c r="Q247">
        <f t="shared" ca="1" si="126"/>
        <v>12709.647326630042</v>
      </c>
      <c r="R247">
        <f t="shared" ca="1" si="127"/>
        <v>34546.792633153629</v>
      </c>
      <c r="S247">
        <f t="shared" ca="1" si="128"/>
        <v>229525.24049324781</v>
      </c>
      <c r="T247">
        <f t="shared" ca="1" si="129"/>
        <v>71054.583494658335</v>
      </c>
      <c r="U247">
        <f t="shared" ca="1" si="108"/>
        <v>158470.65699858946</v>
      </c>
      <c r="AF247" s="2">
        <f ca="1">IF(Table1[[#This Row],[Gender]]="Women",1,0)</f>
        <v>1</v>
      </c>
      <c r="AG247">
        <f ca="1">IF(Table1[[#This Row],[Gender]]="Men",1,0)</f>
        <v>0</v>
      </c>
      <c r="AI247" s="1"/>
      <c r="AK247" s="2">
        <f ca="1">IF(Table1[[#This Row],[Field of Work]]="IT",1,0)</f>
        <v>0</v>
      </c>
      <c r="AL247">
        <f ca="1">IF(Table1[[#This Row],[Field of Work]]="Agriculture",1,0)</f>
        <v>0</v>
      </c>
      <c r="AM247">
        <f ca="1">IF(Table1[[#This Row],[Field of Work]]="Construction",1,0)</f>
        <v>1</v>
      </c>
      <c r="AN247">
        <f ca="1">IF(Table1[[#This Row],[Field of Work]]="Healthcare",1,0)</f>
        <v>0</v>
      </c>
      <c r="AO247">
        <f ca="1">IF(Table1[[#This Row],[Field of Work]]="General Work",1,0)</f>
        <v>0</v>
      </c>
      <c r="AP247">
        <f ca="1">IF(Table1[[#This Row],[Field of Work]]="Teaching",1,0)</f>
        <v>0</v>
      </c>
      <c r="AV247" s="1"/>
      <c r="AX247" s="2">
        <f ca="1">Table1[[#This Row],[Car Value]]/Table1[[#This Row],[Cars]]</f>
        <v>24201.723930047094</v>
      </c>
      <c r="AY247" s="1"/>
      <c r="AZ247" s="2">
        <f ca="1">IF(Table1[[#This Row],[Value of debts ]]&gt;$BA$3,1,0)</f>
        <v>1</v>
      </c>
      <c r="BA247" s="1"/>
      <c r="BB247" s="1"/>
      <c r="BC247" s="15">
        <f ca="1">Table1[[#This Row],[Mortage Left]]/Table1[[#This Row],[Value of House]]</f>
        <v>0.17938895560653789</v>
      </c>
      <c r="BD247">
        <f t="shared" ca="1" si="109"/>
        <v>1</v>
      </c>
      <c r="BF247" s="1"/>
      <c r="BH247">
        <f ca="1">IF(Table1[[#This Row],[Area]]="Patna",Table1[[#This Row],[Income]],0)</f>
        <v>29315</v>
      </c>
      <c r="BI247">
        <f ca="1">IF(Table1[[#This Row],[Area]]="Bangalore",Table1[[#This Row],[Income]],0)</f>
        <v>0</v>
      </c>
      <c r="BJ247">
        <f ca="1">IF(Table1[[#This Row],[Area]]="Lucknow",Table1[[#This Row],[Income]],0)</f>
        <v>0</v>
      </c>
      <c r="BK247">
        <f ca="1">IF(Table1[[#This Row],[Area]]="Hyderabad",Table1[[#This Row],[Income]],0)</f>
        <v>0</v>
      </c>
      <c r="BL247">
        <f ca="1">IF(Table1[[#This Row],[Area]]="Udaipur",Table1[[#This Row],[Income]],0)</f>
        <v>0</v>
      </c>
      <c r="BM247">
        <f ca="1">IF(Table1[[#This Row],[Area]]="Pune",Table1[[#This Row],[Income]],0)</f>
        <v>0</v>
      </c>
      <c r="BN247">
        <f ca="1">IF(Table1[[#This Row],[Area]]="Kolkata",Table1[[#This Row],[Income]],0)</f>
        <v>0</v>
      </c>
      <c r="BO247">
        <f ca="1">IF(Table1[[#This Row],[Area]]="Ranchi",Table1[[#This Row],[Income]],0)</f>
        <v>0</v>
      </c>
      <c r="BP247">
        <f ca="1">IF(Table1[[#This Row],[Area]]="Dhanbad",Table1[[#This Row],[Income]],0)</f>
        <v>0</v>
      </c>
      <c r="BQ247">
        <f ca="1">IF(Table1[[#This Row],[Area]]="Agra",Table1[[#This Row],[Income]],0)</f>
        <v>0</v>
      </c>
      <c r="BR247">
        <f ca="1">IF(Table1[[#This Row],[Area]]="Mumbai",Table1[[#This Row],[Income]],0)</f>
        <v>0</v>
      </c>
      <c r="BS247">
        <f ca="1">IF(Table1[[#This Row],[Area]]="Srinagar",Table1[[#This Row],[Income]],0)</f>
        <v>0</v>
      </c>
      <c r="BT247">
        <f ca="1">IF(Table1[[#This Row],[Area]]="Delhi",Table1[[#This Row],[Income]],0)</f>
        <v>0</v>
      </c>
      <c r="BU247">
        <f ca="1">IF(Table1[[#This Row],[Area]]="Jaipur",Table1[[#This Row],[Income]],0)</f>
        <v>0</v>
      </c>
      <c r="BW247">
        <f ca="1">IF(Table1[[#This Row],[Field of Work]]="IT",Table1[[#This Row],[Income]],0)</f>
        <v>0</v>
      </c>
      <c r="BX247">
        <f ca="1">IF(Table1[[#This Row],[Field of Work]]="Healthcare",Table1[[#This Row],[Income]],0)</f>
        <v>0</v>
      </c>
      <c r="BY247">
        <f ca="1">IF(Table1[[#This Row],[Field of Work]]="Agriculture",Table1[[#This Row],[Income]],0)</f>
        <v>0</v>
      </c>
      <c r="BZ247">
        <f ca="1">IF(Table1[[#This Row],[Field of Work]]="Teaching",Table1[[#This Row],[Income]],0)</f>
        <v>0</v>
      </c>
      <c r="CA247">
        <f ca="1">IF(Table1[[#This Row],[Field of Work]]="General Work",Table1[[#This Row],[Income]],0)</f>
        <v>0</v>
      </c>
      <c r="CB247">
        <f ca="1">IF(Table1[[#This Row],[Field of Work]]="Construction",Table1[[#This Row],[Income]],0)</f>
        <v>29315</v>
      </c>
      <c r="CD247" s="2">
        <f ca="1">IF(Table1[[#This Row],[Value of debts ]]&gt;Table1[[#This Row],[Income]],1,0)</f>
        <v>1</v>
      </c>
      <c r="CE247" s="1"/>
      <c r="CG247">
        <f ca="1">IF(Table1[[#This Row],[Net worth of person]]&gt;$CH$3,Table1[[#This Row],[Age]],0)</f>
        <v>33</v>
      </c>
    </row>
    <row r="248" spans="1:85" x14ac:dyDescent="0.3">
      <c r="A248">
        <f t="shared" ca="1" si="110"/>
        <v>1</v>
      </c>
      <c r="B248" t="str">
        <f t="shared" ca="1" si="111"/>
        <v>Women</v>
      </c>
      <c r="C248">
        <f t="shared" ca="1" si="112"/>
        <v>25</v>
      </c>
      <c r="D248">
        <f t="shared" ca="1" si="113"/>
        <v>6</v>
      </c>
      <c r="E248" t="str">
        <f t="shared" ca="1" si="114"/>
        <v>General Work</v>
      </c>
      <c r="F248">
        <f t="shared" ca="1" si="115"/>
        <v>2</v>
      </c>
      <c r="G248" t="str">
        <f t="shared" ca="1" si="116"/>
        <v>12th</v>
      </c>
      <c r="H248">
        <f t="shared" ca="1" si="117"/>
        <v>2</v>
      </c>
      <c r="I248">
        <f t="shared" ca="1" si="118"/>
        <v>1</v>
      </c>
      <c r="J248">
        <f t="shared" ca="1" si="119"/>
        <v>82864</v>
      </c>
      <c r="K248">
        <f t="shared" ca="1" si="120"/>
        <v>6</v>
      </c>
      <c r="L248" t="str">
        <f t="shared" ca="1" si="121"/>
        <v>Ranchi</v>
      </c>
      <c r="M248">
        <f t="shared" ca="1" si="122"/>
        <v>497184</v>
      </c>
      <c r="N248">
        <f t="shared" ca="1" si="123"/>
        <v>401121.45936050953</v>
      </c>
      <c r="O248">
        <f t="shared" ca="1" si="124"/>
        <v>77628.837017928992</v>
      </c>
      <c r="P248">
        <f t="shared" ca="1" si="125"/>
        <v>61996</v>
      </c>
      <c r="Q248">
        <f t="shared" ca="1" si="126"/>
        <v>139807.44022797278</v>
      </c>
      <c r="R248">
        <f t="shared" ca="1" si="127"/>
        <v>90019.112919085295</v>
      </c>
      <c r="S248">
        <f t="shared" ca="1" si="128"/>
        <v>664831.94993701426</v>
      </c>
      <c r="T248">
        <f t="shared" ca="1" si="129"/>
        <v>602924.89958848234</v>
      </c>
      <c r="U248">
        <f t="shared" ca="1" si="108"/>
        <v>61907.05034853192</v>
      </c>
      <c r="AF248" s="2">
        <f ca="1">IF(Table1[[#This Row],[Gender]]="Women",1,0)</f>
        <v>1</v>
      </c>
      <c r="AG248">
        <f ca="1">IF(Table1[[#This Row],[Gender]]="Men",1,0)</f>
        <v>0</v>
      </c>
      <c r="AI248" s="1"/>
      <c r="AK248" s="2">
        <f ca="1">IF(Table1[[#This Row],[Field of Work]]="IT",1,0)</f>
        <v>0</v>
      </c>
      <c r="AL248">
        <f ca="1">IF(Table1[[#This Row],[Field of Work]]="Agriculture",1,0)</f>
        <v>0</v>
      </c>
      <c r="AM248">
        <f ca="1">IF(Table1[[#This Row],[Field of Work]]="Construction",1,0)</f>
        <v>0</v>
      </c>
      <c r="AN248">
        <f ca="1">IF(Table1[[#This Row],[Field of Work]]="Healthcare",1,0)</f>
        <v>0</v>
      </c>
      <c r="AO248">
        <f ca="1">IF(Table1[[#This Row],[Field of Work]]="General Work",1,0)</f>
        <v>1</v>
      </c>
      <c r="AP248">
        <f ca="1">IF(Table1[[#This Row],[Field of Work]]="Teaching",1,0)</f>
        <v>0</v>
      </c>
      <c r="AV248" s="1"/>
      <c r="AX248" s="2">
        <f ca="1">Table1[[#This Row],[Car Value]]/Table1[[#This Row],[Cars]]</f>
        <v>77628.837017928992</v>
      </c>
      <c r="AY248" s="1"/>
      <c r="AZ248" s="2">
        <f ca="1">IF(Table1[[#This Row],[Value of debts ]]&gt;$BA$3,1,0)</f>
        <v>1</v>
      </c>
      <c r="BA248" s="1"/>
      <c r="BB248" s="1"/>
      <c r="BC248" s="15">
        <f ca="1">Table1[[#This Row],[Mortage Left]]/Table1[[#This Row],[Value of House]]</f>
        <v>0.80678674164999176</v>
      </c>
      <c r="BD248">
        <f t="shared" ca="1" si="109"/>
        <v>0</v>
      </c>
      <c r="BF248" s="1"/>
      <c r="BH248">
        <f ca="1">IF(Table1[[#This Row],[Area]]="Patna",Table1[[#This Row],[Income]],0)</f>
        <v>0</v>
      </c>
      <c r="BI248">
        <f ca="1">IF(Table1[[#This Row],[Area]]="Bangalore",Table1[[#This Row],[Income]],0)</f>
        <v>0</v>
      </c>
      <c r="BJ248">
        <f ca="1">IF(Table1[[#This Row],[Area]]="Lucknow",Table1[[#This Row],[Income]],0)</f>
        <v>0</v>
      </c>
      <c r="BK248">
        <f ca="1">IF(Table1[[#This Row],[Area]]="Hyderabad",Table1[[#This Row],[Income]],0)</f>
        <v>0</v>
      </c>
      <c r="BL248">
        <f ca="1">IF(Table1[[#This Row],[Area]]="Udaipur",Table1[[#This Row],[Income]],0)</f>
        <v>0</v>
      </c>
      <c r="BM248">
        <f ca="1">IF(Table1[[#This Row],[Area]]="Pune",Table1[[#This Row],[Income]],0)</f>
        <v>0</v>
      </c>
      <c r="BN248">
        <f ca="1">IF(Table1[[#This Row],[Area]]="Kolkata",Table1[[#This Row],[Income]],0)</f>
        <v>0</v>
      </c>
      <c r="BO248">
        <f ca="1">IF(Table1[[#This Row],[Area]]="Ranchi",Table1[[#This Row],[Income]],0)</f>
        <v>82864</v>
      </c>
      <c r="BP248">
        <f ca="1">IF(Table1[[#This Row],[Area]]="Dhanbad",Table1[[#This Row],[Income]],0)</f>
        <v>0</v>
      </c>
      <c r="BQ248">
        <f ca="1">IF(Table1[[#This Row],[Area]]="Agra",Table1[[#This Row],[Income]],0)</f>
        <v>0</v>
      </c>
      <c r="BR248">
        <f ca="1">IF(Table1[[#This Row],[Area]]="Mumbai",Table1[[#This Row],[Income]],0)</f>
        <v>0</v>
      </c>
      <c r="BS248">
        <f ca="1">IF(Table1[[#This Row],[Area]]="Srinagar",Table1[[#This Row],[Income]],0)</f>
        <v>0</v>
      </c>
      <c r="BT248">
        <f ca="1">IF(Table1[[#This Row],[Area]]="Delhi",Table1[[#This Row],[Income]],0)</f>
        <v>0</v>
      </c>
      <c r="BU248">
        <f ca="1">IF(Table1[[#This Row],[Area]]="Jaipur",Table1[[#This Row],[Income]],0)</f>
        <v>0</v>
      </c>
      <c r="BW248">
        <f ca="1">IF(Table1[[#This Row],[Field of Work]]="IT",Table1[[#This Row],[Income]],0)</f>
        <v>0</v>
      </c>
      <c r="BX248">
        <f ca="1">IF(Table1[[#This Row],[Field of Work]]="Healthcare",Table1[[#This Row],[Income]],0)</f>
        <v>0</v>
      </c>
      <c r="BY248">
        <f ca="1">IF(Table1[[#This Row],[Field of Work]]="Agriculture",Table1[[#This Row],[Income]],0)</f>
        <v>0</v>
      </c>
      <c r="BZ248">
        <f ca="1">IF(Table1[[#This Row],[Field of Work]]="Teaching",Table1[[#This Row],[Income]],0)</f>
        <v>0</v>
      </c>
      <c r="CA248">
        <f ca="1">IF(Table1[[#This Row],[Field of Work]]="General Work",Table1[[#This Row],[Income]],0)</f>
        <v>82864</v>
      </c>
      <c r="CB248">
        <f ca="1">IF(Table1[[#This Row],[Field of Work]]="Construction",Table1[[#This Row],[Income]],0)</f>
        <v>0</v>
      </c>
      <c r="CD248" s="2">
        <f ca="1">IF(Table1[[#This Row],[Value of debts ]]&gt;Table1[[#This Row],[Income]],1,0)</f>
        <v>1</v>
      </c>
      <c r="CE248" s="1"/>
      <c r="CG248">
        <f ca="1">IF(Table1[[#This Row],[Net worth of person]]&gt;$CH$3,Table1[[#This Row],[Age]],0)</f>
        <v>25</v>
      </c>
    </row>
    <row r="249" spans="1:85" x14ac:dyDescent="0.3">
      <c r="A249">
        <f t="shared" ca="1" si="110"/>
        <v>2</v>
      </c>
      <c r="B249" t="str">
        <f t="shared" ca="1" si="111"/>
        <v>Men</v>
      </c>
      <c r="C249">
        <f t="shared" ca="1" si="112"/>
        <v>33</v>
      </c>
      <c r="D249">
        <f t="shared" ca="1" si="113"/>
        <v>4</v>
      </c>
      <c r="E249" t="str">
        <f t="shared" ca="1" si="114"/>
        <v>Teaching</v>
      </c>
      <c r="F249">
        <f t="shared" ca="1" si="115"/>
        <v>1</v>
      </c>
      <c r="G249" t="str">
        <f t="shared" ca="1" si="116"/>
        <v>10th</v>
      </c>
      <c r="H249">
        <f t="shared" ca="1" si="117"/>
        <v>4</v>
      </c>
      <c r="I249">
        <f t="shared" ca="1" si="118"/>
        <v>3</v>
      </c>
      <c r="J249">
        <f t="shared" ca="1" si="119"/>
        <v>82415</v>
      </c>
      <c r="K249">
        <f t="shared" ca="1" si="120"/>
        <v>5</v>
      </c>
      <c r="L249" t="str">
        <f t="shared" ca="1" si="121"/>
        <v>Udaipur</v>
      </c>
      <c r="M249">
        <f t="shared" ca="1" si="122"/>
        <v>494490</v>
      </c>
      <c r="N249">
        <f t="shared" ca="1" si="123"/>
        <v>204849.65241258804</v>
      </c>
      <c r="O249">
        <f t="shared" ca="1" si="124"/>
        <v>226236.43445954195</v>
      </c>
      <c r="P249">
        <f t="shared" ca="1" si="125"/>
        <v>9756</v>
      </c>
      <c r="Q249">
        <f t="shared" ca="1" si="126"/>
        <v>14835.826502237584</v>
      </c>
      <c r="R249">
        <f t="shared" ca="1" si="127"/>
        <v>88496.631787296865</v>
      </c>
      <c r="S249">
        <f t="shared" ca="1" si="128"/>
        <v>809223.06624683877</v>
      </c>
      <c r="T249">
        <f t="shared" ca="1" si="129"/>
        <v>229441.47891482562</v>
      </c>
      <c r="U249">
        <f t="shared" ca="1" si="108"/>
        <v>579781.58733201318</v>
      </c>
      <c r="AF249" s="2">
        <f ca="1">IF(Table1[[#This Row],[Gender]]="Women",1,0)</f>
        <v>0</v>
      </c>
      <c r="AG249">
        <f ca="1">IF(Table1[[#This Row],[Gender]]="Men",1,0)</f>
        <v>1</v>
      </c>
      <c r="AI249" s="1"/>
      <c r="AK249" s="2">
        <f ca="1">IF(Table1[[#This Row],[Field of Work]]="IT",1,0)</f>
        <v>0</v>
      </c>
      <c r="AL249">
        <f ca="1">IF(Table1[[#This Row],[Field of Work]]="Agriculture",1,0)</f>
        <v>0</v>
      </c>
      <c r="AM249">
        <f ca="1">IF(Table1[[#This Row],[Field of Work]]="Construction",1,0)</f>
        <v>0</v>
      </c>
      <c r="AN249">
        <f ca="1">IF(Table1[[#This Row],[Field of Work]]="Healthcare",1,0)</f>
        <v>0</v>
      </c>
      <c r="AO249">
        <f ca="1">IF(Table1[[#This Row],[Field of Work]]="General Work",1,0)</f>
        <v>0</v>
      </c>
      <c r="AP249">
        <f ca="1">IF(Table1[[#This Row],[Field of Work]]="Teaching",1,0)</f>
        <v>1</v>
      </c>
      <c r="AV249" s="1"/>
      <c r="AX249" s="2">
        <f ca="1">Table1[[#This Row],[Car Value]]/Table1[[#This Row],[Cars]]</f>
        <v>75412.144819847323</v>
      </c>
      <c r="AY249" s="1"/>
      <c r="AZ249" s="2">
        <f ca="1">IF(Table1[[#This Row],[Value of debts ]]&gt;$BA$3,1,0)</f>
        <v>1</v>
      </c>
      <c r="BA249" s="1"/>
      <c r="BB249" s="1"/>
      <c r="BC249" s="15">
        <f ca="1">Table1[[#This Row],[Mortage Left]]/Table1[[#This Row],[Value of House]]</f>
        <v>0.41426449961088807</v>
      </c>
      <c r="BD249">
        <f t="shared" ca="1" si="109"/>
        <v>0</v>
      </c>
      <c r="BF249" s="1"/>
      <c r="BH249">
        <f ca="1">IF(Table1[[#This Row],[Area]]="Patna",Table1[[#This Row],[Income]],0)</f>
        <v>0</v>
      </c>
      <c r="BI249">
        <f ca="1">IF(Table1[[#This Row],[Area]]="Bangalore",Table1[[#This Row],[Income]],0)</f>
        <v>0</v>
      </c>
      <c r="BJ249">
        <f ca="1">IF(Table1[[#This Row],[Area]]="Lucknow",Table1[[#This Row],[Income]],0)</f>
        <v>0</v>
      </c>
      <c r="BK249">
        <f ca="1">IF(Table1[[#This Row],[Area]]="Hyderabad",Table1[[#This Row],[Income]],0)</f>
        <v>0</v>
      </c>
      <c r="BL249">
        <f ca="1">IF(Table1[[#This Row],[Area]]="Udaipur",Table1[[#This Row],[Income]],0)</f>
        <v>82415</v>
      </c>
      <c r="BM249">
        <f ca="1">IF(Table1[[#This Row],[Area]]="Pune",Table1[[#This Row],[Income]],0)</f>
        <v>0</v>
      </c>
      <c r="BN249">
        <f ca="1">IF(Table1[[#This Row],[Area]]="Kolkata",Table1[[#This Row],[Income]],0)</f>
        <v>0</v>
      </c>
      <c r="BO249">
        <f ca="1">IF(Table1[[#This Row],[Area]]="Ranchi",Table1[[#This Row],[Income]],0)</f>
        <v>0</v>
      </c>
      <c r="BP249">
        <f ca="1">IF(Table1[[#This Row],[Area]]="Dhanbad",Table1[[#This Row],[Income]],0)</f>
        <v>0</v>
      </c>
      <c r="BQ249">
        <f ca="1">IF(Table1[[#This Row],[Area]]="Agra",Table1[[#This Row],[Income]],0)</f>
        <v>0</v>
      </c>
      <c r="BR249">
        <f ca="1">IF(Table1[[#This Row],[Area]]="Mumbai",Table1[[#This Row],[Income]],0)</f>
        <v>0</v>
      </c>
      <c r="BS249">
        <f ca="1">IF(Table1[[#This Row],[Area]]="Srinagar",Table1[[#This Row],[Income]],0)</f>
        <v>0</v>
      </c>
      <c r="BT249">
        <f ca="1">IF(Table1[[#This Row],[Area]]="Delhi",Table1[[#This Row],[Income]],0)</f>
        <v>0</v>
      </c>
      <c r="BU249">
        <f ca="1">IF(Table1[[#This Row],[Area]]="Jaipur",Table1[[#This Row],[Income]],0)</f>
        <v>0</v>
      </c>
      <c r="BW249">
        <f ca="1">IF(Table1[[#This Row],[Field of Work]]="IT",Table1[[#This Row],[Income]],0)</f>
        <v>0</v>
      </c>
      <c r="BX249">
        <f ca="1">IF(Table1[[#This Row],[Field of Work]]="Healthcare",Table1[[#This Row],[Income]],0)</f>
        <v>0</v>
      </c>
      <c r="BY249">
        <f ca="1">IF(Table1[[#This Row],[Field of Work]]="Agriculture",Table1[[#This Row],[Income]],0)</f>
        <v>0</v>
      </c>
      <c r="BZ249">
        <f ca="1">IF(Table1[[#This Row],[Field of Work]]="Teaching",Table1[[#This Row],[Income]],0)</f>
        <v>82415</v>
      </c>
      <c r="CA249">
        <f ca="1">IF(Table1[[#This Row],[Field of Work]]="General Work",Table1[[#This Row],[Income]],0)</f>
        <v>0</v>
      </c>
      <c r="CB249">
        <f ca="1">IF(Table1[[#This Row],[Field of Work]]="Construction",Table1[[#This Row],[Income]],0)</f>
        <v>0</v>
      </c>
      <c r="CD249" s="2">
        <f ca="1">IF(Table1[[#This Row],[Value of debts ]]&gt;Table1[[#This Row],[Income]],1,0)</f>
        <v>1</v>
      </c>
      <c r="CE249" s="1"/>
      <c r="CG249">
        <f ca="1">IF(Table1[[#This Row],[Net worth of person]]&gt;$CH$3,Table1[[#This Row],[Age]],0)</f>
        <v>33</v>
      </c>
    </row>
    <row r="250" spans="1:85" x14ac:dyDescent="0.3">
      <c r="A250">
        <f t="shared" ca="1" si="110"/>
        <v>2</v>
      </c>
      <c r="B250" t="str">
        <f t="shared" ca="1" si="111"/>
        <v>Men</v>
      </c>
      <c r="C250">
        <f t="shared" ca="1" si="112"/>
        <v>23</v>
      </c>
      <c r="D250">
        <f t="shared" ca="1" si="113"/>
        <v>4</v>
      </c>
      <c r="E250" t="str">
        <f t="shared" ca="1" si="114"/>
        <v>Teaching</v>
      </c>
      <c r="F250">
        <f t="shared" ca="1" si="115"/>
        <v>4</v>
      </c>
      <c r="G250" t="str">
        <f t="shared" ca="1" si="116"/>
        <v>Masters</v>
      </c>
      <c r="H250">
        <f t="shared" ca="1" si="117"/>
        <v>2</v>
      </c>
      <c r="I250">
        <f t="shared" ca="1" si="118"/>
        <v>2</v>
      </c>
      <c r="J250">
        <f t="shared" ca="1" si="119"/>
        <v>53718</v>
      </c>
      <c r="K250">
        <f t="shared" ca="1" si="120"/>
        <v>12</v>
      </c>
      <c r="L250" t="str">
        <f t="shared" ca="1" si="121"/>
        <v>Srinagar</v>
      </c>
      <c r="M250">
        <f t="shared" ca="1" si="122"/>
        <v>214872</v>
      </c>
      <c r="N250">
        <f t="shared" ca="1" si="123"/>
        <v>214617.55418089725</v>
      </c>
      <c r="O250">
        <f t="shared" ca="1" si="124"/>
        <v>42506.374252293725</v>
      </c>
      <c r="P250">
        <f t="shared" ca="1" si="125"/>
        <v>10689</v>
      </c>
      <c r="Q250">
        <f t="shared" ca="1" si="126"/>
        <v>53400.893080406713</v>
      </c>
      <c r="R250">
        <f t="shared" ca="1" si="127"/>
        <v>77645.609411828802</v>
      </c>
      <c r="S250">
        <f t="shared" ca="1" si="128"/>
        <v>335023.98366412253</v>
      </c>
      <c r="T250">
        <f t="shared" ca="1" si="129"/>
        <v>278707.44726130395</v>
      </c>
      <c r="U250">
        <f t="shared" ref="U250:U300" ca="1" si="130">S250-T250</f>
        <v>56316.536402818572</v>
      </c>
      <c r="AF250" s="2">
        <f ca="1">IF(Table1[[#This Row],[Gender]]="Women",1,0)</f>
        <v>0</v>
      </c>
      <c r="AG250">
        <f ca="1">IF(Table1[[#This Row],[Gender]]="Men",1,0)</f>
        <v>1</v>
      </c>
      <c r="AI250" s="1"/>
      <c r="AK250" s="2">
        <f ca="1">IF(Table1[[#This Row],[Field of Work]]="IT",1,0)</f>
        <v>0</v>
      </c>
      <c r="AL250">
        <f ca="1">IF(Table1[[#This Row],[Field of Work]]="Agriculture",1,0)</f>
        <v>0</v>
      </c>
      <c r="AM250">
        <f ca="1">IF(Table1[[#This Row],[Field of Work]]="Construction",1,0)</f>
        <v>0</v>
      </c>
      <c r="AN250">
        <f ca="1">IF(Table1[[#This Row],[Field of Work]]="Healthcare",1,0)</f>
        <v>0</v>
      </c>
      <c r="AO250">
        <f ca="1">IF(Table1[[#This Row],[Field of Work]]="General Work",1,0)</f>
        <v>0</v>
      </c>
      <c r="AP250">
        <f ca="1">IF(Table1[[#This Row],[Field of Work]]="Teaching",1,0)</f>
        <v>1</v>
      </c>
      <c r="AV250" s="1"/>
      <c r="AX250" s="2">
        <f ca="1">Table1[[#This Row],[Car Value]]/Table1[[#This Row],[Cars]]</f>
        <v>21253.187126146862</v>
      </c>
      <c r="AY250" s="1"/>
      <c r="AZ250" s="2">
        <f ca="1">IF(Table1[[#This Row],[Value of debts ]]&gt;$BA$3,1,0)</f>
        <v>1</v>
      </c>
      <c r="BA250" s="1"/>
      <c r="BB250" s="1"/>
      <c r="BC250" s="15">
        <f ca="1">Table1[[#This Row],[Mortage Left]]/Table1[[#This Row],[Value of House]]</f>
        <v>0.99881582607737285</v>
      </c>
      <c r="BD250">
        <f t="shared" ca="1" si="109"/>
        <v>0</v>
      </c>
      <c r="BF250" s="1"/>
      <c r="BH250">
        <f ca="1">IF(Table1[[#This Row],[Area]]="Patna",Table1[[#This Row],[Income]],0)</f>
        <v>0</v>
      </c>
      <c r="BI250">
        <f ca="1">IF(Table1[[#This Row],[Area]]="Bangalore",Table1[[#This Row],[Income]],0)</f>
        <v>0</v>
      </c>
      <c r="BJ250">
        <f ca="1">IF(Table1[[#This Row],[Area]]="Lucknow",Table1[[#This Row],[Income]],0)</f>
        <v>0</v>
      </c>
      <c r="BK250">
        <f ca="1">IF(Table1[[#This Row],[Area]]="Hyderabad",Table1[[#This Row],[Income]],0)</f>
        <v>0</v>
      </c>
      <c r="BL250">
        <f ca="1">IF(Table1[[#This Row],[Area]]="Udaipur",Table1[[#This Row],[Income]],0)</f>
        <v>0</v>
      </c>
      <c r="BM250">
        <f ca="1">IF(Table1[[#This Row],[Area]]="Pune",Table1[[#This Row],[Income]],0)</f>
        <v>0</v>
      </c>
      <c r="BN250">
        <f ca="1">IF(Table1[[#This Row],[Area]]="Kolkata",Table1[[#This Row],[Income]],0)</f>
        <v>0</v>
      </c>
      <c r="BO250">
        <f ca="1">IF(Table1[[#This Row],[Area]]="Ranchi",Table1[[#This Row],[Income]],0)</f>
        <v>0</v>
      </c>
      <c r="BP250">
        <f ca="1">IF(Table1[[#This Row],[Area]]="Dhanbad",Table1[[#This Row],[Income]],0)</f>
        <v>0</v>
      </c>
      <c r="BQ250">
        <f ca="1">IF(Table1[[#This Row],[Area]]="Agra",Table1[[#This Row],[Income]],0)</f>
        <v>0</v>
      </c>
      <c r="BR250">
        <f ca="1">IF(Table1[[#This Row],[Area]]="Mumbai",Table1[[#This Row],[Income]],0)</f>
        <v>0</v>
      </c>
      <c r="BS250">
        <f ca="1">IF(Table1[[#This Row],[Area]]="Srinagar",Table1[[#This Row],[Income]],0)</f>
        <v>53718</v>
      </c>
      <c r="BT250">
        <f ca="1">IF(Table1[[#This Row],[Area]]="Delhi",Table1[[#This Row],[Income]],0)</f>
        <v>0</v>
      </c>
      <c r="BU250">
        <f ca="1">IF(Table1[[#This Row],[Area]]="Jaipur",Table1[[#This Row],[Income]],0)</f>
        <v>0</v>
      </c>
      <c r="BW250">
        <f ca="1">IF(Table1[[#This Row],[Field of Work]]="IT",Table1[[#This Row],[Income]],0)</f>
        <v>0</v>
      </c>
      <c r="BX250">
        <f ca="1">IF(Table1[[#This Row],[Field of Work]]="Healthcare",Table1[[#This Row],[Income]],0)</f>
        <v>0</v>
      </c>
      <c r="BY250">
        <f ca="1">IF(Table1[[#This Row],[Field of Work]]="Agriculture",Table1[[#This Row],[Income]],0)</f>
        <v>0</v>
      </c>
      <c r="BZ250">
        <f ca="1">IF(Table1[[#This Row],[Field of Work]]="Teaching",Table1[[#This Row],[Income]],0)</f>
        <v>53718</v>
      </c>
      <c r="CA250">
        <f ca="1">IF(Table1[[#This Row],[Field of Work]]="General Work",Table1[[#This Row],[Income]],0)</f>
        <v>0</v>
      </c>
      <c r="CB250">
        <f ca="1">IF(Table1[[#This Row],[Field of Work]]="Construction",Table1[[#This Row],[Income]],0)</f>
        <v>0</v>
      </c>
      <c r="CD250" s="2">
        <f ca="1">IF(Table1[[#This Row],[Value of debts ]]&gt;Table1[[#This Row],[Income]],1,0)</f>
        <v>1</v>
      </c>
      <c r="CE250" s="1"/>
      <c r="CG250">
        <f ca="1">IF(Table1[[#This Row],[Net worth of person]]&gt;$CH$3,Table1[[#This Row],[Age]],0)</f>
        <v>0</v>
      </c>
    </row>
    <row r="251" spans="1:85" x14ac:dyDescent="0.3">
      <c r="A251">
        <f t="shared" ca="1" si="110"/>
        <v>2</v>
      </c>
      <c r="B251" t="str">
        <f t="shared" ca="1" si="111"/>
        <v>Men</v>
      </c>
      <c r="C251">
        <f t="shared" ca="1" si="112"/>
        <v>30</v>
      </c>
      <c r="D251">
        <f t="shared" ca="1" si="113"/>
        <v>5</v>
      </c>
      <c r="E251" t="str">
        <f t="shared" ca="1" si="114"/>
        <v>Agriculture</v>
      </c>
      <c r="F251">
        <f t="shared" ca="1" si="115"/>
        <v>1</v>
      </c>
      <c r="G251" t="str">
        <f t="shared" ca="1" si="116"/>
        <v>10th</v>
      </c>
      <c r="H251">
        <f t="shared" ca="1" si="117"/>
        <v>2</v>
      </c>
      <c r="I251">
        <f t="shared" ca="1" si="118"/>
        <v>2</v>
      </c>
      <c r="J251">
        <f t="shared" ca="1" si="119"/>
        <v>70465</v>
      </c>
      <c r="K251">
        <f t="shared" ca="1" si="120"/>
        <v>7</v>
      </c>
      <c r="L251" t="str">
        <f t="shared" ca="1" si="121"/>
        <v>Delhi</v>
      </c>
      <c r="M251">
        <f t="shared" ca="1" si="122"/>
        <v>422790</v>
      </c>
      <c r="N251">
        <f t="shared" ca="1" si="123"/>
        <v>53040.064114441666</v>
      </c>
      <c r="O251">
        <f t="shared" ca="1" si="124"/>
        <v>9907.9606253457114</v>
      </c>
      <c r="P251">
        <f t="shared" ca="1" si="125"/>
        <v>3327</v>
      </c>
      <c r="Q251">
        <f t="shared" ca="1" si="126"/>
        <v>85804.796551125633</v>
      </c>
      <c r="R251">
        <f t="shared" ca="1" si="127"/>
        <v>94814.510335509622</v>
      </c>
      <c r="S251">
        <f t="shared" ca="1" si="128"/>
        <v>527512.47096085537</v>
      </c>
      <c r="T251">
        <f t="shared" ca="1" si="129"/>
        <v>142171.86066556731</v>
      </c>
      <c r="U251">
        <f t="shared" ca="1" si="130"/>
        <v>385340.61029528803</v>
      </c>
      <c r="AF251" s="2">
        <f ca="1">IF(Table1[[#This Row],[Gender]]="Women",1,0)</f>
        <v>0</v>
      </c>
      <c r="AG251">
        <f ca="1">IF(Table1[[#This Row],[Gender]]="Men",1,0)</f>
        <v>1</v>
      </c>
      <c r="AI251" s="1"/>
      <c r="AK251" s="2">
        <f ca="1">IF(Table1[[#This Row],[Field of Work]]="IT",1,0)</f>
        <v>0</v>
      </c>
      <c r="AL251">
        <f ca="1">IF(Table1[[#This Row],[Field of Work]]="Agriculture",1,0)</f>
        <v>1</v>
      </c>
      <c r="AM251">
        <f ca="1">IF(Table1[[#This Row],[Field of Work]]="Construction",1,0)</f>
        <v>0</v>
      </c>
      <c r="AN251">
        <f ca="1">IF(Table1[[#This Row],[Field of Work]]="Healthcare",1,0)</f>
        <v>0</v>
      </c>
      <c r="AO251">
        <f ca="1">IF(Table1[[#This Row],[Field of Work]]="General Work",1,0)</f>
        <v>0</v>
      </c>
      <c r="AP251">
        <f ca="1">IF(Table1[[#This Row],[Field of Work]]="Teaching",1,0)</f>
        <v>0</v>
      </c>
      <c r="AV251" s="1"/>
      <c r="AX251" s="2">
        <f ca="1">Table1[[#This Row],[Car Value]]/Table1[[#This Row],[Cars]]</f>
        <v>4953.9803126728557</v>
      </c>
      <c r="AY251" s="1"/>
      <c r="AZ251" s="2">
        <f ca="1">IF(Table1[[#This Row],[Value of debts ]]&gt;$BA$3,1,0)</f>
        <v>1</v>
      </c>
      <c r="BA251" s="1"/>
      <c r="BB251" s="1"/>
      <c r="BC251" s="15">
        <f ca="1">Table1[[#This Row],[Mortage Left]]/Table1[[#This Row],[Value of House]]</f>
        <v>0.1254525038776737</v>
      </c>
      <c r="BD251">
        <f t="shared" ca="1" si="109"/>
        <v>1</v>
      </c>
      <c r="BF251" s="1"/>
      <c r="BH251">
        <f ca="1">IF(Table1[[#This Row],[Area]]="Patna",Table1[[#This Row],[Income]],0)</f>
        <v>0</v>
      </c>
      <c r="BI251">
        <f ca="1">IF(Table1[[#This Row],[Area]]="Bangalore",Table1[[#This Row],[Income]],0)</f>
        <v>0</v>
      </c>
      <c r="BJ251">
        <f ca="1">IF(Table1[[#This Row],[Area]]="Lucknow",Table1[[#This Row],[Income]],0)</f>
        <v>0</v>
      </c>
      <c r="BK251">
        <f ca="1">IF(Table1[[#This Row],[Area]]="Hyderabad",Table1[[#This Row],[Income]],0)</f>
        <v>0</v>
      </c>
      <c r="BL251">
        <f ca="1">IF(Table1[[#This Row],[Area]]="Udaipur",Table1[[#This Row],[Income]],0)</f>
        <v>0</v>
      </c>
      <c r="BM251">
        <f ca="1">IF(Table1[[#This Row],[Area]]="Pune",Table1[[#This Row],[Income]],0)</f>
        <v>0</v>
      </c>
      <c r="BN251">
        <f ca="1">IF(Table1[[#This Row],[Area]]="Kolkata",Table1[[#This Row],[Income]],0)</f>
        <v>0</v>
      </c>
      <c r="BO251">
        <f ca="1">IF(Table1[[#This Row],[Area]]="Ranchi",Table1[[#This Row],[Income]],0)</f>
        <v>0</v>
      </c>
      <c r="BP251">
        <f ca="1">IF(Table1[[#This Row],[Area]]="Dhanbad",Table1[[#This Row],[Income]],0)</f>
        <v>0</v>
      </c>
      <c r="BQ251">
        <f ca="1">IF(Table1[[#This Row],[Area]]="Agra",Table1[[#This Row],[Income]],0)</f>
        <v>0</v>
      </c>
      <c r="BR251">
        <f ca="1">IF(Table1[[#This Row],[Area]]="Mumbai",Table1[[#This Row],[Income]],0)</f>
        <v>0</v>
      </c>
      <c r="BS251">
        <f ca="1">IF(Table1[[#This Row],[Area]]="Srinagar",Table1[[#This Row],[Income]],0)</f>
        <v>0</v>
      </c>
      <c r="BT251">
        <f ca="1">IF(Table1[[#This Row],[Area]]="Delhi",Table1[[#This Row],[Income]],0)</f>
        <v>70465</v>
      </c>
      <c r="BU251">
        <f ca="1">IF(Table1[[#This Row],[Area]]="Jaipur",Table1[[#This Row],[Income]],0)</f>
        <v>0</v>
      </c>
      <c r="BW251">
        <f ca="1">IF(Table1[[#This Row],[Field of Work]]="IT",Table1[[#This Row],[Income]],0)</f>
        <v>0</v>
      </c>
      <c r="BX251">
        <f ca="1">IF(Table1[[#This Row],[Field of Work]]="Healthcare",Table1[[#This Row],[Income]],0)</f>
        <v>0</v>
      </c>
      <c r="BY251">
        <f ca="1">IF(Table1[[#This Row],[Field of Work]]="Agriculture",Table1[[#This Row],[Income]],0)</f>
        <v>70465</v>
      </c>
      <c r="BZ251">
        <f ca="1">IF(Table1[[#This Row],[Field of Work]]="Teaching",Table1[[#This Row],[Income]],0)</f>
        <v>0</v>
      </c>
      <c r="CA251">
        <f ca="1">IF(Table1[[#This Row],[Field of Work]]="General Work",Table1[[#This Row],[Income]],0)</f>
        <v>0</v>
      </c>
      <c r="CB251">
        <f ca="1">IF(Table1[[#This Row],[Field of Work]]="Construction",Table1[[#This Row],[Income]],0)</f>
        <v>0</v>
      </c>
      <c r="CD251" s="2">
        <f ca="1">IF(Table1[[#This Row],[Value of debts ]]&gt;Table1[[#This Row],[Income]],1,0)</f>
        <v>1</v>
      </c>
      <c r="CE251" s="1"/>
      <c r="CG251">
        <f ca="1">IF(Table1[[#This Row],[Net worth of person]]&gt;$CH$3,Table1[[#This Row],[Age]],0)</f>
        <v>30</v>
      </c>
    </row>
    <row r="252" spans="1:85" x14ac:dyDescent="0.3">
      <c r="A252">
        <f t="shared" ca="1" si="110"/>
        <v>2</v>
      </c>
      <c r="B252" t="str">
        <f t="shared" ca="1" si="111"/>
        <v>Men</v>
      </c>
      <c r="C252">
        <f t="shared" ca="1" si="112"/>
        <v>31</v>
      </c>
      <c r="D252">
        <f t="shared" ca="1" si="113"/>
        <v>2</v>
      </c>
      <c r="E252" t="str">
        <f t="shared" ca="1" si="114"/>
        <v>Construction</v>
      </c>
      <c r="F252">
        <f t="shared" ca="1" si="115"/>
        <v>4</v>
      </c>
      <c r="G252" t="str">
        <f t="shared" ca="1" si="116"/>
        <v>Masters</v>
      </c>
      <c r="H252">
        <f t="shared" ca="1" si="117"/>
        <v>2</v>
      </c>
      <c r="I252">
        <f t="shared" ca="1" si="118"/>
        <v>1</v>
      </c>
      <c r="J252">
        <f t="shared" ca="1" si="119"/>
        <v>77622</v>
      </c>
      <c r="K252">
        <f t="shared" ca="1" si="120"/>
        <v>9</v>
      </c>
      <c r="L252" t="str">
        <f t="shared" ca="1" si="121"/>
        <v>Pune</v>
      </c>
      <c r="M252">
        <f t="shared" ca="1" si="122"/>
        <v>388110</v>
      </c>
      <c r="N252">
        <f t="shared" ca="1" si="123"/>
        <v>132148.0999678791</v>
      </c>
      <c r="O252">
        <f t="shared" ca="1" si="124"/>
        <v>20484.713014585683</v>
      </c>
      <c r="P252">
        <f t="shared" ca="1" si="125"/>
        <v>19764</v>
      </c>
      <c r="Q252">
        <f t="shared" ca="1" si="126"/>
        <v>3116.8798498532551</v>
      </c>
      <c r="R252">
        <f t="shared" ca="1" si="127"/>
        <v>15805.376342221818</v>
      </c>
      <c r="S252">
        <f t="shared" ca="1" si="128"/>
        <v>424400.08935680747</v>
      </c>
      <c r="T252">
        <f t="shared" ca="1" si="129"/>
        <v>155028.97981773235</v>
      </c>
      <c r="U252">
        <f t="shared" ca="1" si="130"/>
        <v>269371.10953907511</v>
      </c>
      <c r="AF252" s="2">
        <f ca="1">IF(Table1[[#This Row],[Gender]]="Women",1,0)</f>
        <v>0</v>
      </c>
      <c r="AG252">
        <f ca="1">IF(Table1[[#This Row],[Gender]]="Men",1,0)</f>
        <v>1</v>
      </c>
      <c r="AI252" s="1"/>
      <c r="AK252" s="2">
        <f ca="1">IF(Table1[[#This Row],[Field of Work]]="IT",1,0)</f>
        <v>0</v>
      </c>
      <c r="AL252">
        <f ca="1">IF(Table1[[#This Row],[Field of Work]]="Agriculture",1,0)</f>
        <v>0</v>
      </c>
      <c r="AM252">
        <f ca="1">IF(Table1[[#This Row],[Field of Work]]="Construction",1,0)</f>
        <v>1</v>
      </c>
      <c r="AN252">
        <f ca="1">IF(Table1[[#This Row],[Field of Work]]="Healthcare",1,0)</f>
        <v>0</v>
      </c>
      <c r="AO252">
        <f ca="1">IF(Table1[[#This Row],[Field of Work]]="General Work",1,0)</f>
        <v>0</v>
      </c>
      <c r="AP252">
        <f ca="1">IF(Table1[[#This Row],[Field of Work]]="Teaching",1,0)</f>
        <v>0</v>
      </c>
      <c r="AV252" s="1"/>
      <c r="AX252" s="2">
        <f ca="1">Table1[[#This Row],[Car Value]]/Table1[[#This Row],[Cars]]</f>
        <v>20484.713014585683</v>
      </c>
      <c r="AY252" s="1"/>
      <c r="AZ252" s="2">
        <f ca="1">IF(Table1[[#This Row],[Value of debts ]]&gt;$BA$3,1,0)</f>
        <v>1</v>
      </c>
      <c r="BA252" s="1"/>
      <c r="BB252" s="1"/>
      <c r="BC252" s="15">
        <f ca="1">Table1[[#This Row],[Mortage Left]]/Table1[[#This Row],[Value of House]]</f>
        <v>0.34049135546076909</v>
      </c>
      <c r="BD252">
        <f t="shared" ca="1" si="109"/>
        <v>0</v>
      </c>
      <c r="BF252" s="1"/>
      <c r="BH252">
        <f ca="1">IF(Table1[[#This Row],[Area]]="Patna",Table1[[#This Row],[Income]],0)</f>
        <v>0</v>
      </c>
      <c r="BI252">
        <f ca="1">IF(Table1[[#This Row],[Area]]="Bangalore",Table1[[#This Row],[Income]],0)</f>
        <v>0</v>
      </c>
      <c r="BJ252">
        <f ca="1">IF(Table1[[#This Row],[Area]]="Lucknow",Table1[[#This Row],[Income]],0)</f>
        <v>0</v>
      </c>
      <c r="BK252">
        <f ca="1">IF(Table1[[#This Row],[Area]]="Hyderabad",Table1[[#This Row],[Income]],0)</f>
        <v>0</v>
      </c>
      <c r="BL252">
        <f ca="1">IF(Table1[[#This Row],[Area]]="Udaipur",Table1[[#This Row],[Income]],0)</f>
        <v>0</v>
      </c>
      <c r="BM252">
        <f ca="1">IF(Table1[[#This Row],[Area]]="Pune",Table1[[#This Row],[Income]],0)</f>
        <v>77622</v>
      </c>
      <c r="BN252">
        <f ca="1">IF(Table1[[#This Row],[Area]]="Kolkata",Table1[[#This Row],[Income]],0)</f>
        <v>0</v>
      </c>
      <c r="BO252">
        <f ca="1">IF(Table1[[#This Row],[Area]]="Ranchi",Table1[[#This Row],[Income]],0)</f>
        <v>0</v>
      </c>
      <c r="BP252">
        <f ca="1">IF(Table1[[#This Row],[Area]]="Dhanbad",Table1[[#This Row],[Income]],0)</f>
        <v>0</v>
      </c>
      <c r="BQ252">
        <f ca="1">IF(Table1[[#This Row],[Area]]="Agra",Table1[[#This Row],[Income]],0)</f>
        <v>0</v>
      </c>
      <c r="BR252">
        <f ca="1">IF(Table1[[#This Row],[Area]]="Mumbai",Table1[[#This Row],[Income]],0)</f>
        <v>0</v>
      </c>
      <c r="BS252">
        <f ca="1">IF(Table1[[#This Row],[Area]]="Srinagar",Table1[[#This Row],[Income]],0)</f>
        <v>0</v>
      </c>
      <c r="BT252">
        <f ca="1">IF(Table1[[#This Row],[Area]]="Delhi",Table1[[#This Row],[Income]],0)</f>
        <v>0</v>
      </c>
      <c r="BU252">
        <f ca="1">IF(Table1[[#This Row],[Area]]="Jaipur",Table1[[#This Row],[Income]],0)</f>
        <v>0</v>
      </c>
      <c r="BW252">
        <f ca="1">IF(Table1[[#This Row],[Field of Work]]="IT",Table1[[#This Row],[Income]],0)</f>
        <v>0</v>
      </c>
      <c r="BX252">
        <f ca="1">IF(Table1[[#This Row],[Field of Work]]="Healthcare",Table1[[#This Row],[Income]],0)</f>
        <v>0</v>
      </c>
      <c r="BY252">
        <f ca="1">IF(Table1[[#This Row],[Field of Work]]="Agriculture",Table1[[#This Row],[Income]],0)</f>
        <v>0</v>
      </c>
      <c r="BZ252">
        <f ca="1">IF(Table1[[#This Row],[Field of Work]]="Teaching",Table1[[#This Row],[Income]],0)</f>
        <v>0</v>
      </c>
      <c r="CA252">
        <f ca="1">IF(Table1[[#This Row],[Field of Work]]="General Work",Table1[[#This Row],[Income]],0)</f>
        <v>0</v>
      </c>
      <c r="CB252">
        <f ca="1">IF(Table1[[#This Row],[Field of Work]]="Construction",Table1[[#This Row],[Income]],0)</f>
        <v>77622</v>
      </c>
      <c r="CD252" s="2">
        <f ca="1">IF(Table1[[#This Row],[Value of debts ]]&gt;Table1[[#This Row],[Income]],1,0)</f>
        <v>1</v>
      </c>
      <c r="CE252" s="1"/>
      <c r="CG252">
        <f ca="1">IF(Table1[[#This Row],[Net worth of person]]&gt;$CH$3,Table1[[#This Row],[Age]],0)</f>
        <v>31</v>
      </c>
    </row>
    <row r="253" spans="1:85" x14ac:dyDescent="0.3">
      <c r="A253">
        <f t="shared" ca="1" si="110"/>
        <v>1</v>
      </c>
      <c r="B253" t="str">
        <f t="shared" ca="1" si="111"/>
        <v>Women</v>
      </c>
      <c r="C253">
        <f t="shared" ca="1" si="112"/>
        <v>33</v>
      </c>
      <c r="D253">
        <f t="shared" ca="1" si="113"/>
        <v>3</v>
      </c>
      <c r="E253" t="str">
        <f t="shared" ca="1" si="114"/>
        <v>Healthcare</v>
      </c>
      <c r="F253">
        <f t="shared" ca="1" si="115"/>
        <v>1</v>
      </c>
      <c r="G253" t="str">
        <f t="shared" ca="1" si="116"/>
        <v>10th</v>
      </c>
      <c r="H253">
        <f t="shared" ca="1" si="117"/>
        <v>3</v>
      </c>
      <c r="I253">
        <f t="shared" ca="1" si="118"/>
        <v>2</v>
      </c>
      <c r="J253">
        <f t="shared" ca="1" si="119"/>
        <v>33202</v>
      </c>
      <c r="K253">
        <f t="shared" ca="1" si="120"/>
        <v>1</v>
      </c>
      <c r="L253" t="str">
        <f t="shared" ca="1" si="121"/>
        <v>Patna</v>
      </c>
      <c r="M253">
        <f t="shared" ca="1" si="122"/>
        <v>199212</v>
      </c>
      <c r="N253">
        <f t="shared" ca="1" si="123"/>
        <v>121950.98627217708</v>
      </c>
      <c r="O253">
        <f t="shared" ca="1" si="124"/>
        <v>57852.590648294099</v>
      </c>
      <c r="P253">
        <f t="shared" ca="1" si="125"/>
        <v>8002</v>
      </c>
      <c r="Q253">
        <f t="shared" ca="1" si="126"/>
        <v>32421.392088728058</v>
      </c>
      <c r="R253">
        <f t="shared" ca="1" si="127"/>
        <v>32348.134926457446</v>
      </c>
      <c r="S253">
        <f t="shared" ca="1" si="128"/>
        <v>289412.72557475156</v>
      </c>
      <c r="T253">
        <f t="shared" ca="1" si="129"/>
        <v>162374.37836090513</v>
      </c>
      <c r="U253">
        <f t="shared" ca="1" si="130"/>
        <v>127038.34721384643</v>
      </c>
      <c r="AF253" s="2">
        <f ca="1">IF(Table1[[#This Row],[Gender]]="Women",1,0)</f>
        <v>1</v>
      </c>
      <c r="AG253">
        <f ca="1">IF(Table1[[#This Row],[Gender]]="Men",1,0)</f>
        <v>0</v>
      </c>
      <c r="AI253" s="1"/>
      <c r="AK253" s="2">
        <f ca="1">IF(Table1[[#This Row],[Field of Work]]="IT",1,0)</f>
        <v>0</v>
      </c>
      <c r="AL253">
        <f ca="1">IF(Table1[[#This Row],[Field of Work]]="Agriculture",1,0)</f>
        <v>0</v>
      </c>
      <c r="AM253">
        <f ca="1">IF(Table1[[#This Row],[Field of Work]]="Construction",1,0)</f>
        <v>0</v>
      </c>
      <c r="AN253">
        <f ca="1">IF(Table1[[#This Row],[Field of Work]]="Healthcare",1,0)</f>
        <v>1</v>
      </c>
      <c r="AO253">
        <f ca="1">IF(Table1[[#This Row],[Field of Work]]="General Work",1,0)</f>
        <v>0</v>
      </c>
      <c r="AP253">
        <f ca="1">IF(Table1[[#This Row],[Field of Work]]="Teaching",1,0)</f>
        <v>0</v>
      </c>
      <c r="AV253" s="1"/>
      <c r="AX253" s="2">
        <f ca="1">Table1[[#This Row],[Car Value]]/Table1[[#This Row],[Cars]]</f>
        <v>28926.29532414705</v>
      </c>
      <c r="AY253" s="1"/>
      <c r="AZ253" s="2">
        <f ca="1">IF(Table1[[#This Row],[Value of debts ]]&gt;$BA$3,1,0)</f>
        <v>1</v>
      </c>
      <c r="BA253" s="1"/>
      <c r="BB253" s="1"/>
      <c r="BC253" s="15">
        <f ca="1">Table1[[#This Row],[Mortage Left]]/Table1[[#This Row],[Value of House]]</f>
        <v>0.61216686882405213</v>
      </c>
      <c r="BD253">
        <f t="shared" ca="1" si="109"/>
        <v>0</v>
      </c>
      <c r="BF253" s="1"/>
      <c r="BH253">
        <f ca="1">IF(Table1[[#This Row],[Area]]="Patna",Table1[[#This Row],[Income]],0)</f>
        <v>33202</v>
      </c>
      <c r="BI253">
        <f ca="1">IF(Table1[[#This Row],[Area]]="Bangalore",Table1[[#This Row],[Income]],0)</f>
        <v>0</v>
      </c>
      <c r="BJ253">
        <f ca="1">IF(Table1[[#This Row],[Area]]="Lucknow",Table1[[#This Row],[Income]],0)</f>
        <v>0</v>
      </c>
      <c r="BK253">
        <f ca="1">IF(Table1[[#This Row],[Area]]="Hyderabad",Table1[[#This Row],[Income]],0)</f>
        <v>0</v>
      </c>
      <c r="BL253">
        <f ca="1">IF(Table1[[#This Row],[Area]]="Udaipur",Table1[[#This Row],[Income]],0)</f>
        <v>0</v>
      </c>
      <c r="BM253">
        <f ca="1">IF(Table1[[#This Row],[Area]]="Pune",Table1[[#This Row],[Income]],0)</f>
        <v>0</v>
      </c>
      <c r="BN253">
        <f ca="1">IF(Table1[[#This Row],[Area]]="Kolkata",Table1[[#This Row],[Income]],0)</f>
        <v>0</v>
      </c>
      <c r="BO253">
        <f ca="1">IF(Table1[[#This Row],[Area]]="Ranchi",Table1[[#This Row],[Income]],0)</f>
        <v>0</v>
      </c>
      <c r="BP253">
        <f ca="1">IF(Table1[[#This Row],[Area]]="Dhanbad",Table1[[#This Row],[Income]],0)</f>
        <v>0</v>
      </c>
      <c r="BQ253">
        <f ca="1">IF(Table1[[#This Row],[Area]]="Agra",Table1[[#This Row],[Income]],0)</f>
        <v>0</v>
      </c>
      <c r="BR253">
        <f ca="1">IF(Table1[[#This Row],[Area]]="Mumbai",Table1[[#This Row],[Income]],0)</f>
        <v>0</v>
      </c>
      <c r="BS253">
        <f ca="1">IF(Table1[[#This Row],[Area]]="Srinagar",Table1[[#This Row],[Income]],0)</f>
        <v>0</v>
      </c>
      <c r="BT253">
        <f ca="1">IF(Table1[[#This Row],[Area]]="Delhi",Table1[[#This Row],[Income]],0)</f>
        <v>0</v>
      </c>
      <c r="BU253">
        <f ca="1">IF(Table1[[#This Row],[Area]]="Jaipur",Table1[[#This Row],[Income]],0)</f>
        <v>0</v>
      </c>
      <c r="BW253">
        <f ca="1">IF(Table1[[#This Row],[Field of Work]]="IT",Table1[[#This Row],[Income]],0)</f>
        <v>0</v>
      </c>
      <c r="BX253">
        <f ca="1">IF(Table1[[#This Row],[Field of Work]]="Healthcare",Table1[[#This Row],[Income]],0)</f>
        <v>33202</v>
      </c>
      <c r="BY253">
        <f ca="1">IF(Table1[[#This Row],[Field of Work]]="Agriculture",Table1[[#This Row],[Income]],0)</f>
        <v>0</v>
      </c>
      <c r="BZ253">
        <f ca="1">IF(Table1[[#This Row],[Field of Work]]="Teaching",Table1[[#This Row],[Income]],0)</f>
        <v>0</v>
      </c>
      <c r="CA253">
        <f ca="1">IF(Table1[[#This Row],[Field of Work]]="General Work",Table1[[#This Row],[Income]],0)</f>
        <v>0</v>
      </c>
      <c r="CB253">
        <f ca="1">IF(Table1[[#This Row],[Field of Work]]="Construction",Table1[[#This Row],[Income]],0)</f>
        <v>0</v>
      </c>
      <c r="CD253" s="2">
        <f ca="1">IF(Table1[[#This Row],[Value of debts ]]&gt;Table1[[#This Row],[Income]],1,0)</f>
        <v>1</v>
      </c>
      <c r="CE253" s="1"/>
      <c r="CG253">
        <f ca="1">IF(Table1[[#This Row],[Net worth of person]]&gt;$CH$3,Table1[[#This Row],[Age]],0)</f>
        <v>33</v>
      </c>
    </row>
    <row r="254" spans="1:85" x14ac:dyDescent="0.3">
      <c r="A254">
        <f t="shared" ca="1" si="110"/>
        <v>2</v>
      </c>
      <c r="B254" t="str">
        <f t="shared" ca="1" si="111"/>
        <v>Men</v>
      </c>
      <c r="C254">
        <f t="shared" ca="1" si="112"/>
        <v>25</v>
      </c>
      <c r="D254">
        <f t="shared" ca="1" si="113"/>
        <v>2</v>
      </c>
      <c r="E254" t="str">
        <f t="shared" ca="1" si="114"/>
        <v>Construction</v>
      </c>
      <c r="F254">
        <f t="shared" ca="1" si="115"/>
        <v>5</v>
      </c>
      <c r="G254" t="str">
        <f t="shared" ca="1" si="116"/>
        <v>Others</v>
      </c>
      <c r="H254">
        <f t="shared" ca="1" si="117"/>
        <v>1</v>
      </c>
      <c r="I254">
        <f t="shared" ca="1" si="118"/>
        <v>1</v>
      </c>
      <c r="J254">
        <f t="shared" ca="1" si="119"/>
        <v>56276</v>
      </c>
      <c r="K254">
        <f t="shared" ca="1" si="120"/>
        <v>9</v>
      </c>
      <c r="L254" t="str">
        <f t="shared" ca="1" si="121"/>
        <v>Pune</v>
      </c>
      <c r="M254">
        <f t="shared" ca="1" si="122"/>
        <v>168828</v>
      </c>
      <c r="N254">
        <f t="shared" ca="1" si="123"/>
        <v>113595.66689437558</v>
      </c>
      <c r="O254">
        <f t="shared" ca="1" si="124"/>
        <v>13252.277584089372</v>
      </c>
      <c r="P254">
        <f t="shared" ca="1" si="125"/>
        <v>4493</v>
      </c>
      <c r="Q254">
        <f t="shared" ca="1" si="126"/>
        <v>24073.551211013211</v>
      </c>
      <c r="R254">
        <f t="shared" ca="1" si="127"/>
        <v>68976.346247917434</v>
      </c>
      <c r="S254">
        <f t="shared" ca="1" si="128"/>
        <v>251056.62383200682</v>
      </c>
      <c r="T254">
        <f t="shared" ca="1" si="129"/>
        <v>142162.21810538881</v>
      </c>
      <c r="U254">
        <f t="shared" ca="1" si="130"/>
        <v>108894.40572661802</v>
      </c>
      <c r="AF254" s="2">
        <f ca="1">IF(Table1[[#This Row],[Gender]]="Women",1,0)</f>
        <v>0</v>
      </c>
      <c r="AG254">
        <f ca="1">IF(Table1[[#This Row],[Gender]]="Men",1,0)</f>
        <v>1</v>
      </c>
      <c r="AI254" s="1"/>
      <c r="AK254" s="2">
        <f ca="1">IF(Table1[[#This Row],[Field of Work]]="IT",1,0)</f>
        <v>0</v>
      </c>
      <c r="AL254">
        <f ca="1">IF(Table1[[#This Row],[Field of Work]]="Agriculture",1,0)</f>
        <v>0</v>
      </c>
      <c r="AM254">
        <f ca="1">IF(Table1[[#This Row],[Field of Work]]="Construction",1,0)</f>
        <v>1</v>
      </c>
      <c r="AN254">
        <f ca="1">IF(Table1[[#This Row],[Field of Work]]="Healthcare",1,0)</f>
        <v>0</v>
      </c>
      <c r="AO254">
        <f ca="1">IF(Table1[[#This Row],[Field of Work]]="General Work",1,0)</f>
        <v>0</v>
      </c>
      <c r="AP254">
        <f ca="1">IF(Table1[[#This Row],[Field of Work]]="Teaching",1,0)</f>
        <v>0</v>
      </c>
      <c r="AV254" s="1"/>
      <c r="AX254" s="2">
        <f ca="1">Table1[[#This Row],[Car Value]]/Table1[[#This Row],[Cars]]</f>
        <v>13252.277584089372</v>
      </c>
      <c r="AY254" s="1"/>
      <c r="AZ254" s="2">
        <f ca="1">IF(Table1[[#This Row],[Value of debts ]]&gt;$BA$3,1,0)</f>
        <v>1</v>
      </c>
      <c r="BA254" s="1"/>
      <c r="BB254" s="1"/>
      <c r="BC254" s="15">
        <f ca="1">Table1[[#This Row],[Mortage Left]]/Table1[[#This Row],[Value of House]]</f>
        <v>0.67284850199241586</v>
      </c>
      <c r="BD254">
        <f t="shared" ca="1" si="109"/>
        <v>0</v>
      </c>
      <c r="BF254" s="1"/>
      <c r="BH254">
        <f ca="1">IF(Table1[[#This Row],[Area]]="Patna",Table1[[#This Row],[Income]],0)</f>
        <v>0</v>
      </c>
      <c r="BI254">
        <f ca="1">IF(Table1[[#This Row],[Area]]="Bangalore",Table1[[#This Row],[Income]],0)</f>
        <v>0</v>
      </c>
      <c r="BJ254">
        <f ca="1">IF(Table1[[#This Row],[Area]]="Lucknow",Table1[[#This Row],[Income]],0)</f>
        <v>0</v>
      </c>
      <c r="BK254">
        <f ca="1">IF(Table1[[#This Row],[Area]]="Hyderabad",Table1[[#This Row],[Income]],0)</f>
        <v>0</v>
      </c>
      <c r="BL254">
        <f ca="1">IF(Table1[[#This Row],[Area]]="Udaipur",Table1[[#This Row],[Income]],0)</f>
        <v>0</v>
      </c>
      <c r="BM254">
        <f ca="1">IF(Table1[[#This Row],[Area]]="Pune",Table1[[#This Row],[Income]],0)</f>
        <v>56276</v>
      </c>
      <c r="BN254">
        <f ca="1">IF(Table1[[#This Row],[Area]]="Kolkata",Table1[[#This Row],[Income]],0)</f>
        <v>0</v>
      </c>
      <c r="BO254">
        <f ca="1">IF(Table1[[#This Row],[Area]]="Ranchi",Table1[[#This Row],[Income]],0)</f>
        <v>0</v>
      </c>
      <c r="BP254">
        <f ca="1">IF(Table1[[#This Row],[Area]]="Dhanbad",Table1[[#This Row],[Income]],0)</f>
        <v>0</v>
      </c>
      <c r="BQ254">
        <f ca="1">IF(Table1[[#This Row],[Area]]="Agra",Table1[[#This Row],[Income]],0)</f>
        <v>0</v>
      </c>
      <c r="BR254">
        <f ca="1">IF(Table1[[#This Row],[Area]]="Mumbai",Table1[[#This Row],[Income]],0)</f>
        <v>0</v>
      </c>
      <c r="BS254">
        <f ca="1">IF(Table1[[#This Row],[Area]]="Srinagar",Table1[[#This Row],[Income]],0)</f>
        <v>0</v>
      </c>
      <c r="BT254">
        <f ca="1">IF(Table1[[#This Row],[Area]]="Delhi",Table1[[#This Row],[Income]],0)</f>
        <v>0</v>
      </c>
      <c r="BU254">
        <f ca="1">IF(Table1[[#This Row],[Area]]="Jaipur",Table1[[#This Row],[Income]],0)</f>
        <v>0</v>
      </c>
      <c r="BW254">
        <f ca="1">IF(Table1[[#This Row],[Field of Work]]="IT",Table1[[#This Row],[Income]],0)</f>
        <v>0</v>
      </c>
      <c r="BX254">
        <f ca="1">IF(Table1[[#This Row],[Field of Work]]="Healthcare",Table1[[#This Row],[Income]],0)</f>
        <v>0</v>
      </c>
      <c r="BY254">
        <f ca="1">IF(Table1[[#This Row],[Field of Work]]="Agriculture",Table1[[#This Row],[Income]],0)</f>
        <v>0</v>
      </c>
      <c r="BZ254">
        <f ca="1">IF(Table1[[#This Row],[Field of Work]]="Teaching",Table1[[#This Row],[Income]],0)</f>
        <v>0</v>
      </c>
      <c r="CA254">
        <f ca="1">IF(Table1[[#This Row],[Field of Work]]="General Work",Table1[[#This Row],[Income]],0)</f>
        <v>0</v>
      </c>
      <c r="CB254">
        <f ca="1">IF(Table1[[#This Row],[Field of Work]]="Construction",Table1[[#This Row],[Income]],0)</f>
        <v>56276</v>
      </c>
      <c r="CD254" s="2">
        <f ca="1">IF(Table1[[#This Row],[Value of debts ]]&gt;Table1[[#This Row],[Income]],1,0)</f>
        <v>1</v>
      </c>
      <c r="CE254" s="1"/>
      <c r="CG254">
        <f ca="1">IF(Table1[[#This Row],[Net worth of person]]&gt;$CH$3,Table1[[#This Row],[Age]],0)</f>
        <v>25</v>
      </c>
    </row>
    <row r="255" spans="1:85" x14ac:dyDescent="0.3">
      <c r="A255">
        <f t="shared" ca="1" si="110"/>
        <v>2</v>
      </c>
      <c r="B255" t="str">
        <f t="shared" ca="1" si="111"/>
        <v>Men</v>
      </c>
      <c r="C255">
        <f t="shared" ca="1" si="112"/>
        <v>24</v>
      </c>
      <c r="D255">
        <f t="shared" ca="1" si="113"/>
        <v>3</v>
      </c>
      <c r="E255" t="str">
        <f t="shared" ca="1" si="114"/>
        <v>Healthcare</v>
      </c>
      <c r="F255">
        <f t="shared" ca="1" si="115"/>
        <v>4</v>
      </c>
      <c r="G255" t="str">
        <f t="shared" ca="1" si="116"/>
        <v>Masters</v>
      </c>
      <c r="H255">
        <f t="shared" ca="1" si="117"/>
        <v>4</v>
      </c>
      <c r="I255">
        <f t="shared" ca="1" si="118"/>
        <v>1</v>
      </c>
      <c r="J255">
        <f t="shared" ca="1" si="119"/>
        <v>59284</v>
      </c>
      <c r="K255">
        <f t="shared" ca="1" si="120"/>
        <v>2</v>
      </c>
      <c r="L255" t="str">
        <f t="shared" ca="1" si="121"/>
        <v>Bangalore</v>
      </c>
      <c r="M255">
        <f t="shared" ca="1" si="122"/>
        <v>355704</v>
      </c>
      <c r="N255">
        <f t="shared" ca="1" si="123"/>
        <v>310367.63925280707</v>
      </c>
      <c r="O255">
        <f t="shared" ca="1" si="124"/>
        <v>37932.252729614949</v>
      </c>
      <c r="P255">
        <f t="shared" ca="1" si="125"/>
        <v>5901</v>
      </c>
      <c r="Q255">
        <f t="shared" ca="1" si="126"/>
        <v>108226.50060290717</v>
      </c>
      <c r="R255">
        <f t="shared" ca="1" si="127"/>
        <v>31927.199852791753</v>
      </c>
      <c r="S255">
        <f t="shared" ca="1" si="128"/>
        <v>425563.4525824067</v>
      </c>
      <c r="T255">
        <f t="shared" ca="1" si="129"/>
        <v>424495.13985571422</v>
      </c>
      <c r="U255">
        <f t="shared" ca="1" si="130"/>
        <v>1068.3127266924712</v>
      </c>
      <c r="AF255" s="2">
        <f ca="1">IF(Table1[[#This Row],[Gender]]="Women",1,0)</f>
        <v>0</v>
      </c>
      <c r="AG255">
        <f ca="1">IF(Table1[[#This Row],[Gender]]="Men",1,0)</f>
        <v>1</v>
      </c>
      <c r="AI255" s="1"/>
      <c r="AK255" s="2">
        <f ca="1">IF(Table1[[#This Row],[Field of Work]]="IT",1,0)</f>
        <v>0</v>
      </c>
      <c r="AL255">
        <f ca="1">IF(Table1[[#This Row],[Field of Work]]="Agriculture",1,0)</f>
        <v>0</v>
      </c>
      <c r="AM255">
        <f ca="1">IF(Table1[[#This Row],[Field of Work]]="Construction",1,0)</f>
        <v>0</v>
      </c>
      <c r="AN255">
        <f ca="1">IF(Table1[[#This Row],[Field of Work]]="Healthcare",1,0)</f>
        <v>1</v>
      </c>
      <c r="AO255">
        <f ca="1">IF(Table1[[#This Row],[Field of Work]]="General Work",1,0)</f>
        <v>0</v>
      </c>
      <c r="AP255">
        <f ca="1">IF(Table1[[#This Row],[Field of Work]]="Teaching",1,0)</f>
        <v>0</v>
      </c>
      <c r="AV255" s="1"/>
      <c r="AX255" s="2">
        <f ca="1">Table1[[#This Row],[Car Value]]/Table1[[#This Row],[Cars]]</f>
        <v>37932.252729614949</v>
      </c>
      <c r="AY255" s="1"/>
      <c r="AZ255" s="2">
        <f ca="1">IF(Table1[[#This Row],[Value of debts ]]&gt;$BA$3,1,0)</f>
        <v>1</v>
      </c>
      <c r="BA255" s="1"/>
      <c r="BB255" s="1"/>
      <c r="BC255" s="15">
        <f ca="1">Table1[[#This Row],[Mortage Left]]/Table1[[#This Row],[Value of House]]</f>
        <v>0.87254469798711032</v>
      </c>
      <c r="BD255">
        <f t="shared" ca="1" si="109"/>
        <v>0</v>
      </c>
      <c r="BF255" s="1"/>
      <c r="BH255">
        <f ca="1">IF(Table1[[#This Row],[Area]]="Patna",Table1[[#This Row],[Income]],0)</f>
        <v>0</v>
      </c>
      <c r="BI255">
        <f ca="1">IF(Table1[[#This Row],[Area]]="Bangalore",Table1[[#This Row],[Income]],0)</f>
        <v>59284</v>
      </c>
      <c r="BJ255">
        <f ca="1">IF(Table1[[#This Row],[Area]]="Lucknow",Table1[[#This Row],[Income]],0)</f>
        <v>0</v>
      </c>
      <c r="BK255">
        <f ca="1">IF(Table1[[#This Row],[Area]]="Hyderabad",Table1[[#This Row],[Income]],0)</f>
        <v>0</v>
      </c>
      <c r="BL255">
        <f ca="1">IF(Table1[[#This Row],[Area]]="Udaipur",Table1[[#This Row],[Income]],0)</f>
        <v>0</v>
      </c>
      <c r="BM255">
        <f ca="1">IF(Table1[[#This Row],[Area]]="Pune",Table1[[#This Row],[Income]],0)</f>
        <v>0</v>
      </c>
      <c r="BN255">
        <f ca="1">IF(Table1[[#This Row],[Area]]="Kolkata",Table1[[#This Row],[Income]],0)</f>
        <v>0</v>
      </c>
      <c r="BO255">
        <f ca="1">IF(Table1[[#This Row],[Area]]="Ranchi",Table1[[#This Row],[Income]],0)</f>
        <v>0</v>
      </c>
      <c r="BP255">
        <f ca="1">IF(Table1[[#This Row],[Area]]="Dhanbad",Table1[[#This Row],[Income]],0)</f>
        <v>0</v>
      </c>
      <c r="BQ255">
        <f ca="1">IF(Table1[[#This Row],[Area]]="Agra",Table1[[#This Row],[Income]],0)</f>
        <v>0</v>
      </c>
      <c r="BR255">
        <f ca="1">IF(Table1[[#This Row],[Area]]="Mumbai",Table1[[#This Row],[Income]],0)</f>
        <v>0</v>
      </c>
      <c r="BS255">
        <f ca="1">IF(Table1[[#This Row],[Area]]="Srinagar",Table1[[#This Row],[Income]],0)</f>
        <v>0</v>
      </c>
      <c r="BT255">
        <f ca="1">IF(Table1[[#This Row],[Area]]="Delhi",Table1[[#This Row],[Income]],0)</f>
        <v>0</v>
      </c>
      <c r="BU255">
        <f ca="1">IF(Table1[[#This Row],[Area]]="Jaipur",Table1[[#This Row],[Income]],0)</f>
        <v>0</v>
      </c>
      <c r="BW255">
        <f ca="1">IF(Table1[[#This Row],[Field of Work]]="IT",Table1[[#This Row],[Income]],0)</f>
        <v>0</v>
      </c>
      <c r="BX255">
        <f ca="1">IF(Table1[[#This Row],[Field of Work]]="Healthcare",Table1[[#This Row],[Income]],0)</f>
        <v>59284</v>
      </c>
      <c r="BY255">
        <f ca="1">IF(Table1[[#This Row],[Field of Work]]="Agriculture",Table1[[#This Row],[Income]],0)</f>
        <v>0</v>
      </c>
      <c r="BZ255">
        <f ca="1">IF(Table1[[#This Row],[Field of Work]]="Teaching",Table1[[#This Row],[Income]],0)</f>
        <v>0</v>
      </c>
      <c r="CA255">
        <f ca="1">IF(Table1[[#This Row],[Field of Work]]="General Work",Table1[[#This Row],[Income]],0)</f>
        <v>0</v>
      </c>
      <c r="CB255">
        <f ca="1">IF(Table1[[#This Row],[Field of Work]]="Construction",Table1[[#This Row],[Income]],0)</f>
        <v>0</v>
      </c>
      <c r="CD255" s="2">
        <f ca="1">IF(Table1[[#This Row],[Value of debts ]]&gt;Table1[[#This Row],[Income]],1,0)</f>
        <v>1</v>
      </c>
      <c r="CE255" s="1"/>
      <c r="CG255">
        <f ca="1">IF(Table1[[#This Row],[Net worth of person]]&gt;$CH$3,Table1[[#This Row],[Age]],0)</f>
        <v>0</v>
      </c>
    </row>
    <row r="256" spans="1:85" x14ac:dyDescent="0.3">
      <c r="A256">
        <f t="shared" ca="1" si="110"/>
        <v>2</v>
      </c>
      <c r="B256" t="str">
        <f t="shared" ca="1" si="111"/>
        <v>Men</v>
      </c>
      <c r="C256">
        <f t="shared" ca="1" si="112"/>
        <v>30</v>
      </c>
      <c r="D256">
        <f t="shared" ca="1" si="113"/>
        <v>6</v>
      </c>
      <c r="E256" t="str">
        <f t="shared" ca="1" si="114"/>
        <v>General Work</v>
      </c>
      <c r="F256">
        <f t="shared" ca="1" si="115"/>
        <v>1</v>
      </c>
      <c r="G256" t="str">
        <f t="shared" ca="1" si="116"/>
        <v>10th</v>
      </c>
      <c r="H256">
        <f t="shared" ca="1" si="117"/>
        <v>4</v>
      </c>
      <c r="I256">
        <f t="shared" ca="1" si="118"/>
        <v>1</v>
      </c>
      <c r="J256">
        <f t="shared" ca="1" si="119"/>
        <v>63052</v>
      </c>
      <c r="K256">
        <f t="shared" ca="1" si="120"/>
        <v>9</v>
      </c>
      <c r="L256" t="str">
        <f t="shared" ca="1" si="121"/>
        <v>Pune</v>
      </c>
      <c r="M256">
        <f t="shared" ca="1" si="122"/>
        <v>315260</v>
      </c>
      <c r="N256">
        <f t="shared" ca="1" si="123"/>
        <v>241368.58250531598</v>
      </c>
      <c r="O256">
        <f t="shared" ca="1" si="124"/>
        <v>46279.95949740451</v>
      </c>
      <c r="P256">
        <f t="shared" ca="1" si="125"/>
        <v>18170</v>
      </c>
      <c r="Q256">
        <f t="shared" ca="1" si="126"/>
        <v>78221.041290245324</v>
      </c>
      <c r="R256">
        <f t="shared" ca="1" si="127"/>
        <v>87360.054669231351</v>
      </c>
      <c r="S256">
        <f t="shared" ca="1" si="128"/>
        <v>448900.01416663587</v>
      </c>
      <c r="T256">
        <f t="shared" ca="1" si="129"/>
        <v>337759.62379556132</v>
      </c>
      <c r="U256">
        <f t="shared" ca="1" si="130"/>
        <v>111140.39037107455</v>
      </c>
      <c r="AF256" s="2">
        <f ca="1">IF(Table1[[#This Row],[Gender]]="Women",1,0)</f>
        <v>0</v>
      </c>
      <c r="AG256">
        <f ca="1">IF(Table1[[#This Row],[Gender]]="Men",1,0)</f>
        <v>1</v>
      </c>
      <c r="AI256" s="1"/>
      <c r="AK256" s="2">
        <f ca="1">IF(Table1[[#This Row],[Field of Work]]="IT",1,0)</f>
        <v>0</v>
      </c>
      <c r="AL256">
        <f ca="1">IF(Table1[[#This Row],[Field of Work]]="Agriculture",1,0)</f>
        <v>0</v>
      </c>
      <c r="AM256">
        <f ca="1">IF(Table1[[#This Row],[Field of Work]]="Construction",1,0)</f>
        <v>0</v>
      </c>
      <c r="AN256">
        <f ca="1">IF(Table1[[#This Row],[Field of Work]]="Healthcare",1,0)</f>
        <v>0</v>
      </c>
      <c r="AO256">
        <f ca="1">IF(Table1[[#This Row],[Field of Work]]="General Work",1,0)</f>
        <v>1</v>
      </c>
      <c r="AP256">
        <f ca="1">IF(Table1[[#This Row],[Field of Work]]="Teaching",1,0)</f>
        <v>0</v>
      </c>
      <c r="AV256" s="1"/>
      <c r="AX256" s="2">
        <f ca="1">Table1[[#This Row],[Car Value]]/Table1[[#This Row],[Cars]]</f>
        <v>46279.95949740451</v>
      </c>
      <c r="AY256" s="1"/>
      <c r="AZ256" s="2">
        <f ca="1">IF(Table1[[#This Row],[Value of debts ]]&gt;$BA$3,1,0)</f>
        <v>1</v>
      </c>
      <c r="BA256" s="1"/>
      <c r="BB256" s="1"/>
      <c r="BC256" s="15">
        <f ca="1">Table1[[#This Row],[Mortage Left]]/Table1[[#This Row],[Value of House]]</f>
        <v>0.76561752999212074</v>
      </c>
      <c r="BD256">
        <f t="shared" ca="1" si="109"/>
        <v>0</v>
      </c>
      <c r="BF256" s="1"/>
      <c r="BH256">
        <f ca="1">IF(Table1[[#This Row],[Area]]="Patna",Table1[[#This Row],[Income]],0)</f>
        <v>0</v>
      </c>
      <c r="BI256">
        <f ca="1">IF(Table1[[#This Row],[Area]]="Bangalore",Table1[[#This Row],[Income]],0)</f>
        <v>0</v>
      </c>
      <c r="BJ256">
        <f ca="1">IF(Table1[[#This Row],[Area]]="Lucknow",Table1[[#This Row],[Income]],0)</f>
        <v>0</v>
      </c>
      <c r="BK256">
        <f ca="1">IF(Table1[[#This Row],[Area]]="Hyderabad",Table1[[#This Row],[Income]],0)</f>
        <v>0</v>
      </c>
      <c r="BL256">
        <f ca="1">IF(Table1[[#This Row],[Area]]="Udaipur",Table1[[#This Row],[Income]],0)</f>
        <v>0</v>
      </c>
      <c r="BM256">
        <f ca="1">IF(Table1[[#This Row],[Area]]="Pune",Table1[[#This Row],[Income]],0)</f>
        <v>63052</v>
      </c>
      <c r="BN256">
        <f ca="1">IF(Table1[[#This Row],[Area]]="Kolkata",Table1[[#This Row],[Income]],0)</f>
        <v>0</v>
      </c>
      <c r="BO256">
        <f ca="1">IF(Table1[[#This Row],[Area]]="Ranchi",Table1[[#This Row],[Income]],0)</f>
        <v>0</v>
      </c>
      <c r="BP256">
        <f ca="1">IF(Table1[[#This Row],[Area]]="Dhanbad",Table1[[#This Row],[Income]],0)</f>
        <v>0</v>
      </c>
      <c r="BQ256">
        <f ca="1">IF(Table1[[#This Row],[Area]]="Agra",Table1[[#This Row],[Income]],0)</f>
        <v>0</v>
      </c>
      <c r="BR256">
        <f ca="1">IF(Table1[[#This Row],[Area]]="Mumbai",Table1[[#This Row],[Income]],0)</f>
        <v>0</v>
      </c>
      <c r="BS256">
        <f ca="1">IF(Table1[[#This Row],[Area]]="Srinagar",Table1[[#This Row],[Income]],0)</f>
        <v>0</v>
      </c>
      <c r="BT256">
        <f ca="1">IF(Table1[[#This Row],[Area]]="Delhi",Table1[[#This Row],[Income]],0)</f>
        <v>0</v>
      </c>
      <c r="BU256">
        <f ca="1">IF(Table1[[#This Row],[Area]]="Jaipur",Table1[[#This Row],[Income]],0)</f>
        <v>0</v>
      </c>
      <c r="BW256">
        <f ca="1">IF(Table1[[#This Row],[Field of Work]]="IT",Table1[[#This Row],[Income]],0)</f>
        <v>0</v>
      </c>
      <c r="BX256">
        <f ca="1">IF(Table1[[#This Row],[Field of Work]]="Healthcare",Table1[[#This Row],[Income]],0)</f>
        <v>0</v>
      </c>
      <c r="BY256">
        <f ca="1">IF(Table1[[#This Row],[Field of Work]]="Agriculture",Table1[[#This Row],[Income]],0)</f>
        <v>0</v>
      </c>
      <c r="BZ256">
        <f ca="1">IF(Table1[[#This Row],[Field of Work]]="Teaching",Table1[[#This Row],[Income]],0)</f>
        <v>0</v>
      </c>
      <c r="CA256">
        <f ca="1">IF(Table1[[#This Row],[Field of Work]]="General Work",Table1[[#This Row],[Income]],0)</f>
        <v>63052</v>
      </c>
      <c r="CB256">
        <f ca="1">IF(Table1[[#This Row],[Field of Work]]="Construction",Table1[[#This Row],[Income]],0)</f>
        <v>0</v>
      </c>
      <c r="CD256" s="2">
        <f ca="1">IF(Table1[[#This Row],[Value of debts ]]&gt;Table1[[#This Row],[Income]],1,0)</f>
        <v>1</v>
      </c>
      <c r="CE256" s="1"/>
      <c r="CG256">
        <f ca="1">IF(Table1[[#This Row],[Net worth of person]]&gt;$CH$3,Table1[[#This Row],[Age]],0)</f>
        <v>30</v>
      </c>
    </row>
    <row r="257" spans="1:85" x14ac:dyDescent="0.3">
      <c r="A257">
        <f t="shared" ca="1" si="110"/>
        <v>2</v>
      </c>
      <c r="B257" t="str">
        <f t="shared" ca="1" si="111"/>
        <v>Men</v>
      </c>
      <c r="C257">
        <f t="shared" ca="1" si="112"/>
        <v>24</v>
      </c>
      <c r="D257">
        <f t="shared" ca="1" si="113"/>
        <v>2</v>
      </c>
      <c r="E257" t="str">
        <f t="shared" ca="1" si="114"/>
        <v>Construction</v>
      </c>
      <c r="F257">
        <f t="shared" ca="1" si="115"/>
        <v>2</v>
      </c>
      <c r="G257" t="str">
        <f t="shared" ca="1" si="116"/>
        <v>12th</v>
      </c>
      <c r="H257">
        <f t="shared" ca="1" si="117"/>
        <v>0</v>
      </c>
      <c r="I257">
        <f t="shared" ca="1" si="118"/>
        <v>2</v>
      </c>
      <c r="J257">
        <f t="shared" ca="1" si="119"/>
        <v>79090</v>
      </c>
      <c r="K257">
        <f t="shared" ca="1" si="120"/>
        <v>1</v>
      </c>
      <c r="L257" t="str">
        <f t="shared" ca="1" si="121"/>
        <v>Patna</v>
      </c>
      <c r="M257">
        <f t="shared" ca="1" si="122"/>
        <v>474540</v>
      </c>
      <c r="N257">
        <f t="shared" ca="1" si="123"/>
        <v>154556.89816513276</v>
      </c>
      <c r="O257">
        <f t="shared" ca="1" si="124"/>
        <v>82713.313677386977</v>
      </c>
      <c r="P257">
        <f t="shared" ca="1" si="125"/>
        <v>53219</v>
      </c>
      <c r="Q257">
        <f t="shared" ca="1" si="126"/>
        <v>146400.24364590246</v>
      </c>
      <c r="R257">
        <f t="shared" ca="1" si="127"/>
        <v>75522.331217653729</v>
      </c>
      <c r="S257">
        <f t="shared" ca="1" si="128"/>
        <v>632775.64489504066</v>
      </c>
      <c r="T257">
        <f t="shared" ca="1" si="129"/>
        <v>354176.14181103522</v>
      </c>
      <c r="U257">
        <f t="shared" ca="1" si="130"/>
        <v>278599.50308400544</v>
      </c>
      <c r="AF257" s="2">
        <f ca="1">IF(Table1[[#This Row],[Gender]]="Women",1,0)</f>
        <v>0</v>
      </c>
      <c r="AG257">
        <f ca="1">IF(Table1[[#This Row],[Gender]]="Men",1,0)</f>
        <v>1</v>
      </c>
      <c r="AI257" s="1"/>
      <c r="AK257" s="2">
        <f ca="1">IF(Table1[[#This Row],[Field of Work]]="IT",1,0)</f>
        <v>0</v>
      </c>
      <c r="AL257">
        <f ca="1">IF(Table1[[#This Row],[Field of Work]]="Agriculture",1,0)</f>
        <v>0</v>
      </c>
      <c r="AM257">
        <f ca="1">IF(Table1[[#This Row],[Field of Work]]="Construction",1,0)</f>
        <v>1</v>
      </c>
      <c r="AN257">
        <f ca="1">IF(Table1[[#This Row],[Field of Work]]="Healthcare",1,0)</f>
        <v>0</v>
      </c>
      <c r="AO257">
        <f ca="1">IF(Table1[[#This Row],[Field of Work]]="General Work",1,0)</f>
        <v>0</v>
      </c>
      <c r="AP257">
        <f ca="1">IF(Table1[[#This Row],[Field of Work]]="Teaching",1,0)</f>
        <v>0</v>
      </c>
      <c r="AV257" s="1"/>
      <c r="AX257" s="2">
        <f ca="1">Table1[[#This Row],[Car Value]]/Table1[[#This Row],[Cars]]</f>
        <v>41356.656838693489</v>
      </c>
      <c r="AY257" s="1"/>
      <c r="AZ257" s="2">
        <f ca="1">IF(Table1[[#This Row],[Value of debts ]]&gt;$BA$3,1,0)</f>
        <v>1</v>
      </c>
      <c r="BA257" s="1"/>
      <c r="BB257" s="1"/>
      <c r="BC257" s="15">
        <f ca="1">Table1[[#This Row],[Mortage Left]]/Table1[[#This Row],[Value of House]]</f>
        <v>0.32569835665093094</v>
      </c>
      <c r="BD257">
        <f t="shared" ca="1" si="109"/>
        <v>0</v>
      </c>
      <c r="BF257" s="1"/>
      <c r="BH257">
        <f ca="1">IF(Table1[[#This Row],[Area]]="Patna",Table1[[#This Row],[Income]],0)</f>
        <v>79090</v>
      </c>
      <c r="BI257">
        <f ca="1">IF(Table1[[#This Row],[Area]]="Bangalore",Table1[[#This Row],[Income]],0)</f>
        <v>0</v>
      </c>
      <c r="BJ257">
        <f ca="1">IF(Table1[[#This Row],[Area]]="Lucknow",Table1[[#This Row],[Income]],0)</f>
        <v>0</v>
      </c>
      <c r="BK257">
        <f ca="1">IF(Table1[[#This Row],[Area]]="Hyderabad",Table1[[#This Row],[Income]],0)</f>
        <v>0</v>
      </c>
      <c r="BL257">
        <f ca="1">IF(Table1[[#This Row],[Area]]="Udaipur",Table1[[#This Row],[Income]],0)</f>
        <v>0</v>
      </c>
      <c r="BM257">
        <f ca="1">IF(Table1[[#This Row],[Area]]="Pune",Table1[[#This Row],[Income]],0)</f>
        <v>0</v>
      </c>
      <c r="BN257">
        <f ca="1">IF(Table1[[#This Row],[Area]]="Kolkata",Table1[[#This Row],[Income]],0)</f>
        <v>0</v>
      </c>
      <c r="BO257">
        <f ca="1">IF(Table1[[#This Row],[Area]]="Ranchi",Table1[[#This Row],[Income]],0)</f>
        <v>0</v>
      </c>
      <c r="BP257">
        <f ca="1">IF(Table1[[#This Row],[Area]]="Dhanbad",Table1[[#This Row],[Income]],0)</f>
        <v>0</v>
      </c>
      <c r="BQ257">
        <f ca="1">IF(Table1[[#This Row],[Area]]="Agra",Table1[[#This Row],[Income]],0)</f>
        <v>0</v>
      </c>
      <c r="BR257">
        <f ca="1">IF(Table1[[#This Row],[Area]]="Mumbai",Table1[[#This Row],[Income]],0)</f>
        <v>0</v>
      </c>
      <c r="BS257">
        <f ca="1">IF(Table1[[#This Row],[Area]]="Srinagar",Table1[[#This Row],[Income]],0)</f>
        <v>0</v>
      </c>
      <c r="BT257">
        <f ca="1">IF(Table1[[#This Row],[Area]]="Delhi",Table1[[#This Row],[Income]],0)</f>
        <v>0</v>
      </c>
      <c r="BU257">
        <f ca="1">IF(Table1[[#This Row],[Area]]="Jaipur",Table1[[#This Row],[Income]],0)</f>
        <v>0</v>
      </c>
      <c r="BW257">
        <f ca="1">IF(Table1[[#This Row],[Field of Work]]="IT",Table1[[#This Row],[Income]],0)</f>
        <v>0</v>
      </c>
      <c r="BX257">
        <f ca="1">IF(Table1[[#This Row],[Field of Work]]="Healthcare",Table1[[#This Row],[Income]],0)</f>
        <v>0</v>
      </c>
      <c r="BY257">
        <f ca="1">IF(Table1[[#This Row],[Field of Work]]="Agriculture",Table1[[#This Row],[Income]],0)</f>
        <v>0</v>
      </c>
      <c r="BZ257">
        <f ca="1">IF(Table1[[#This Row],[Field of Work]]="Teaching",Table1[[#This Row],[Income]],0)</f>
        <v>0</v>
      </c>
      <c r="CA257">
        <f ca="1">IF(Table1[[#This Row],[Field of Work]]="General Work",Table1[[#This Row],[Income]],0)</f>
        <v>0</v>
      </c>
      <c r="CB257">
        <f ca="1">IF(Table1[[#This Row],[Field of Work]]="Construction",Table1[[#This Row],[Income]],0)</f>
        <v>79090</v>
      </c>
      <c r="CD257" s="2">
        <f ca="1">IF(Table1[[#This Row],[Value of debts ]]&gt;Table1[[#This Row],[Income]],1,0)</f>
        <v>1</v>
      </c>
      <c r="CE257" s="1"/>
      <c r="CG257">
        <f ca="1">IF(Table1[[#This Row],[Net worth of person]]&gt;$CH$3,Table1[[#This Row],[Age]],0)</f>
        <v>24</v>
      </c>
    </row>
    <row r="258" spans="1:85" x14ac:dyDescent="0.3">
      <c r="A258">
        <f t="shared" ca="1" si="110"/>
        <v>2</v>
      </c>
      <c r="B258" t="str">
        <f t="shared" ca="1" si="111"/>
        <v>Men</v>
      </c>
      <c r="C258">
        <f t="shared" ca="1" si="112"/>
        <v>29</v>
      </c>
      <c r="D258">
        <f t="shared" ca="1" si="113"/>
        <v>1</v>
      </c>
      <c r="E258" t="str">
        <f t="shared" ca="1" si="114"/>
        <v>IT</v>
      </c>
      <c r="F258">
        <f t="shared" ca="1" si="115"/>
        <v>2</v>
      </c>
      <c r="G258" t="str">
        <f t="shared" ca="1" si="116"/>
        <v>12th</v>
      </c>
      <c r="H258">
        <f t="shared" ca="1" si="117"/>
        <v>1</v>
      </c>
      <c r="I258">
        <f t="shared" ca="1" si="118"/>
        <v>3</v>
      </c>
      <c r="J258">
        <f t="shared" ca="1" si="119"/>
        <v>74135</v>
      </c>
      <c r="K258">
        <f t="shared" ca="1" si="120"/>
        <v>12</v>
      </c>
      <c r="L258" t="str">
        <f t="shared" ca="1" si="121"/>
        <v>Srinagar</v>
      </c>
      <c r="M258">
        <f t="shared" ca="1" si="122"/>
        <v>222405</v>
      </c>
      <c r="N258">
        <f t="shared" ca="1" si="123"/>
        <v>137133.78299125878</v>
      </c>
      <c r="O258">
        <f t="shared" ca="1" si="124"/>
        <v>99384.33476206084</v>
      </c>
      <c r="P258">
        <f t="shared" ca="1" si="125"/>
        <v>55384</v>
      </c>
      <c r="Q258">
        <f t="shared" ca="1" si="126"/>
        <v>14220.27900419352</v>
      </c>
      <c r="R258">
        <f t="shared" ca="1" si="127"/>
        <v>64058.56720720134</v>
      </c>
      <c r="S258">
        <f t="shared" ca="1" si="128"/>
        <v>385847.90196926217</v>
      </c>
      <c r="T258">
        <f t="shared" ca="1" si="129"/>
        <v>206738.0619954523</v>
      </c>
      <c r="U258">
        <f t="shared" ca="1" si="130"/>
        <v>179109.83997380987</v>
      </c>
      <c r="AF258" s="2">
        <f ca="1">IF(Table1[[#This Row],[Gender]]="Women",1,0)</f>
        <v>0</v>
      </c>
      <c r="AG258">
        <f ca="1">IF(Table1[[#This Row],[Gender]]="Men",1,0)</f>
        <v>1</v>
      </c>
      <c r="AI258" s="1"/>
      <c r="AK258" s="2">
        <f ca="1">IF(Table1[[#This Row],[Field of Work]]="IT",1,0)</f>
        <v>1</v>
      </c>
      <c r="AL258">
        <f ca="1">IF(Table1[[#This Row],[Field of Work]]="Agriculture",1,0)</f>
        <v>0</v>
      </c>
      <c r="AM258">
        <f ca="1">IF(Table1[[#This Row],[Field of Work]]="Construction",1,0)</f>
        <v>0</v>
      </c>
      <c r="AN258">
        <f ca="1">IF(Table1[[#This Row],[Field of Work]]="Healthcare",1,0)</f>
        <v>0</v>
      </c>
      <c r="AO258">
        <f ca="1">IF(Table1[[#This Row],[Field of Work]]="General Work",1,0)</f>
        <v>0</v>
      </c>
      <c r="AP258">
        <f ca="1">IF(Table1[[#This Row],[Field of Work]]="Teaching",1,0)</f>
        <v>0</v>
      </c>
      <c r="AV258" s="1"/>
      <c r="AX258" s="2">
        <f ca="1">Table1[[#This Row],[Car Value]]/Table1[[#This Row],[Cars]]</f>
        <v>33128.111587353611</v>
      </c>
      <c r="AY258" s="1"/>
      <c r="AZ258" s="2">
        <f ca="1">IF(Table1[[#This Row],[Value of debts ]]&gt;$BA$3,1,0)</f>
        <v>1</v>
      </c>
      <c r="BA258" s="1"/>
      <c r="BB258" s="1"/>
      <c r="BC258" s="15">
        <f ca="1">Table1[[#This Row],[Mortage Left]]/Table1[[#This Row],[Value of House]]</f>
        <v>0.61659487417665415</v>
      </c>
      <c r="BD258">
        <f t="shared" ca="1" si="109"/>
        <v>0</v>
      </c>
      <c r="BF258" s="1"/>
      <c r="BH258">
        <f ca="1">IF(Table1[[#This Row],[Area]]="Patna",Table1[[#This Row],[Income]],0)</f>
        <v>0</v>
      </c>
      <c r="BI258">
        <f ca="1">IF(Table1[[#This Row],[Area]]="Bangalore",Table1[[#This Row],[Income]],0)</f>
        <v>0</v>
      </c>
      <c r="BJ258">
        <f ca="1">IF(Table1[[#This Row],[Area]]="Lucknow",Table1[[#This Row],[Income]],0)</f>
        <v>0</v>
      </c>
      <c r="BK258">
        <f ca="1">IF(Table1[[#This Row],[Area]]="Hyderabad",Table1[[#This Row],[Income]],0)</f>
        <v>0</v>
      </c>
      <c r="BL258">
        <f ca="1">IF(Table1[[#This Row],[Area]]="Udaipur",Table1[[#This Row],[Income]],0)</f>
        <v>0</v>
      </c>
      <c r="BM258">
        <f ca="1">IF(Table1[[#This Row],[Area]]="Pune",Table1[[#This Row],[Income]],0)</f>
        <v>0</v>
      </c>
      <c r="BN258">
        <f ca="1">IF(Table1[[#This Row],[Area]]="Kolkata",Table1[[#This Row],[Income]],0)</f>
        <v>0</v>
      </c>
      <c r="BO258">
        <f ca="1">IF(Table1[[#This Row],[Area]]="Ranchi",Table1[[#This Row],[Income]],0)</f>
        <v>0</v>
      </c>
      <c r="BP258">
        <f ca="1">IF(Table1[[#This Row],[Area]]="Dhanbad",Table1[[#This Row],[Income]],0)</f>
        <v>0</v>
      </c>
      <c r="BQ258">
        <f ca="1">IF(Table1[[#This Row],[Area]]="Agra",Table1[[#This Row],[Income]],0)</f>
        <v>0</v>
      </c>
      <c r="BR258">
        <f ca="1">IF(Table1[[#This Row],[Area]]="Mumbai",Table1[[#This Row],[Income]],0)</f>
        <v>0</v>
      </c>
      <c r="BS258">
        <f ca="1">IF(Table1[[#This Row],[Area]]="Srinagar",Table1[[#This Row],[Income]],0)</f>
        <v>74135</v>
      </c>
      <c r="BT258">
        <f ca="1">IF(Table1[[#This Row],[Area]]="Delhi",Table1[[#This Row],[Income]],0)</f>
        <v>0</v>
      </c>
      <c r="BU258">
        <f ca="1">IF(Table1[[#This Row],[Area]]="Jaipur",Table1[[#This Row],[Income]],0)</f>
        <v>0</v>
      </c>
      <c r="BW258">
        <f ca="1">IF(Table1[[#This Row],[Field of Work]]="IT",Table1[[#This Row],[Income]],0)</f>
        <v>74135</v>
      </c>
      <c r="BX258">
        <f ca="1">IF(Table1[[#This Row],[Field of Work]]="Healthcare",Table1[[#This Row],[Income]],0)</f>
        <v>0</v>
      </c>
      <c r="BY258">
        <f ca="1">IF(Table1[[#This Row],[Field of Work]]="Agriculture",Table1[[#This Row],[Income]],0)</f>
        <v>0</v>
      </c>
      <c r="BZ258">
        <f ca="1">IF(Table1[[#This Row],[Field of Work]]="Teaching",Table1[[#This Row],[Income]],0)</f>
        <v>0</v>
      </c>
      <c r="CA258">
        <f ca="1">IF(Table1[[#This Row],[Field of Work]]="General Work",Table1[[#This Row],[Income]],0)</f>
        <v>0</v>
      </c>
      <c r="CB258">
        <f ca="1">IF(Table1[[#This Row],[Field of Work]]="Construction",Table1[[#This Row],[Income]],0)</f>
        <v>0</v>
      </c>
      <c r="CD258" s="2">
        <f ca="1">IF(Table1[[#This Row],[Value of debts ]]&gt;Table1[[#This Row],[Income]],1,0)</f>
        <v>1</v>
      </c>
      <c r="CE258" s="1"/>
      <c r="CG258">
        <f ca="1">IF(Table1[[#This Row],[Net worth of person]]&gt;$CH$3,Table1[[#This Row],[Age]],0)</f>
        <v>29</v>
      </c>
    </row>
    <row r="259" spans="1:85" x14ac:dyDescent="0.3">
      <c r="A259">
        <f t="shared" ca="1" si="110"/>
        <v>1</v>
      </c>
      <c r="B259" t="str">
        <f t="shared" ca="1" si="111"/>
        <v>Women</v>
      </c>
      <c r="C259">
        <f t="shared" ca="1" si="112"/>
        <v>24</v>
      </c>
      <c r="D259">
        <f t="shared" ca="1" si="113"/>
        <v>4</v>
      </c>
      <c r="E259" t="str">
        <f t="shared" ca="1" si="114"/>
        <v>Teaching</v>
      </c>
      <c r="F259">
        <f t="shared" ca="1" si="115"/>
        <v>5</v>
      </c>
      <c r="G259" t="str">
        <f t="shared" ca="1" si="116"/>
        <v>Others</v>
      </c>
      <c r="H259">
        <f t="shared" ca="1" si="117"/>
        <v>1</v>
      </c>
      <c r="I259">
        <f t="shared" ca="1" si="118"/>
        <v>3</v>
      </c>
      <c r="J259">
        <f t="shared" ca="1" si="119"/>
        <v>70574</v>
      </c>
      <c r="K259">
        <f t="shared" ca="1" si="120"/>
        <v>8</v>
      </c>
      <c r="L259" t="str">
        <f t="shared" ca="1" si="121"/>
        <v>Agra</v>
      </c>
      <c r="M259">
        <f t="shared" ca="1" si="122"/>
        <v>352870</v>
      </c>
      <c r="N259">
        <f t="shared" ca="1" si="123"/>
        <v>283017.95230836037</v>
      </c>
      <c r="O259">
        <f t="shared" ca="1" si="124"/>
        <v>74883.828529389109</v>
      </c>
      <c r="P259">
        <f t="shared" ca="1" si="125"/>
        <v>33981</v>
      </c>
      <c r="Q259">
        <f t="shared" ca="1" si="126"/>
        <v>70195.50173330518</v>
      </c>
      <c r="R259">
        <f t="shared" ca="1" si="127"/>
        <v>75268.336884261851</v>
      </c>
      <c r="S259">
        <f t="shared" ca="1" si="128"/>
        <v>503022.16541365098</v>
      </c>
      <c r="T259">
        <f t="shared" ca="1" si="129"/>
        <v>387194.45404166554</v>
      </c>
      <c r="U259">
        <f t="shared" ca="1" si="130"/>
        <v>115827.71137198544</v>
      </c>
      <c r="AF259" s="2">
        <f ca="1">IF(Table1[[#This Row],[Gender]]="Women",1,0)</f>
        <v>1</v>
      </c>
      <c r="AG259">
        <f ca="1">IF(Table1[[#This Row],[Gender]]="Men",1,0)</f>
        <v>0</v>
      </c>
      <c r="AI259" s="1"/>
      <c r="AK259" s="2">
        <f ca="1">IF(Table1[[#This Row],[Field of Work]]="IT",1,0)</f>
        <v>0</v>
      </c>
      <c r="AL259">
        <f ca="1">IF(Table1[[#This Row],[Field of Work]]="Agriculture",1,0)</f>
        <v>0</v>
      </c>
      <c r="AM259">
        <f ca="1">IF(Table1[[#This Row],[Field of Work]]="Construction",1,0)</f>
        <v>0</v>
      </c>
      <c r="AN259">
        <f ca="1">IF(Table1[[#This Row],[Field of Work]]="Healthcare",1,0)</f>
        <v>0</v>
      </c>
      <c r="AO259">
        <f ca="1">IF(Table1[[#This Row],[Field of Work]]="General Work",1,0)</f>
        <v>0</v>
      </c>
      <c r="AP259">
        <f ca="1">IF(Table1[[#This Row],[Field of Work]]="Teaching",1,0)</f>
        <v>1</v>
      </c>
      <c r="AV259" s="1"/>
      <c r="AX259" s="2">
        <f ca="1">Table1[[#This Row],[Car Value]]/Table1[[#This Row],[Cars]]</f>
        <v>24961.276176463038</v>
      </c>
      <c r="AY259" s="1"/>
      <c r="AZ259" s="2">
        <f ca="1">IF(Table1[[#This Row],[Value of debts ]]&gt;$BA$3,1,0)</f>
        <v>1</v>
      </c>
      <c r="BA259" s="1"/>
      <c r="BB259" s="1"/>
      <c r="BC259" s="15">
        <f ca="1">Table1[[#This Row],[Mortage Left]]/Table1[[#This Row],[Value of House]]</f>
        <v>0.80204594413908914</v>
      </c>
      <c r="BD259">
        <f t="shared" ca="1" si="109"/>
        <v>0</v>
      </c>
      <c r="BF259" s="1"/>
      <c r="BH259">
        <f ca="1">IF(Table1[[#This Row],[Area]]="Patna",Table1[[#This Row],[Income]],0)</f>
        <v>0</v>
      </c>
      <c r="BI259">
        <f ca="1">IF(Table1[[#This Row],[Area]]="Bangalore",Table1[[#This Row],[Income]],0)</f>
        <v>0</v>
      </c>
      <c r="BJ259">
        <f ca="1">IF(Table1[[#This Row],[Area]]="Lucknow",Table1[[#This Row],[Income]],0)</f>
        <v>0</v>
      </c>
      <c r="BK259">
        <f ca="1">IF(Table1[[#This Row],[Area]]="Hyderabad",Table1[[#This Row],[Income]],0)</f>
        <v>0</v>
      </c>
      <c r="BL259">
        <f ca="1">IF(Table1[[#This Row],[Area]]="Udaipur",Table1[[#This Row],[Income]],0)</f>
        <v>0</v>
      </c>
      <c r="BM259">
        <f ca="1">IF(Table1[[#This Row],[Area]]="Pune",Table1[[#This Row],[Income]],0)</f>
        <v>0</v>
      </c>
      <c r="BN259">
        <f ca="1">IF(Table1[[#This Row],[Area]]="Kolkata",Table1[[#This Row],[Income]],0)</f>
        <v>0</v>
      </c>
      <c r="BO259">
        <f ca="1">IF(Table1[[#This Row],[Area]]="Ranchi",Table1[[#This Row],[Income]],0)</f>
        <v>0</v>
      </c>
      <c r="BP259">
        <f ca="1">IF(Table1[[#This Row],[Area]]="Dhanbad",Table1[[#This Row],[Income]],0)</f>
        <v>0</v>
      </c>
      <c r="BQ259">
        <f ca="1">IF(Table1[[#This Row],[Area]]="Agra",Table1[[#This Row],[Income]],0)</f>
        <v>70574</v>
      </c>
      <c r="BR259">
        <f ca="1">IF(Table1[[#This Row],[Area]]="Mumbai",Table1[[#This Row],[Income]],0)</f>
        <v>0</v>
      </c>
      <c r="BS259">
        <f ca="1">IF(Table1[[#This Row],[Area]]="Srinagar",Table1[[#This Row],[Income]],0)</f>
        <v>0</v>
      </c>
      <c r="BT259">
        <f ca="1">IF(Table1[[#This Row],[Area]]="Delhi",Table1[[#This Row],[Income]],0)</f>
        <v>0</v>
      </c>
      <c r="BU259">
        <f ca="1">IF(Table1[[#This Row],[Area]]="Jaipur",Table1[[#This Row],[Income]],0)</f>
        <v>0</v>
      </c>
      <c r="BW259">
        <f ca="1">IF(Table1[[#This Row],[Field of Work]]="IT",Table1[[#This Row],[Income]],0)</f>
        <v>0</v>
      </c>
      <c r="BX259">
        <f ca="1">IF(Table1[[#This Row],[Field of Work]]="Healthcare",Table1[[#This Row],[Income]],0)</f>
        <v>0</v>
      </c>
      <c r="BY259">
        <f ca="1">IF(Table1[[#This Row],[Field of Work]]="Agriculture",Table1[[#This Row],[Income]],0)</f>
        <v>0</v>
      </c>
      <c r="BZ259">
        <f ca="1">IF(Table1[[#This Row],[Field of Work]]="Teaching",Table1[[#This Row],[Income]],0)</f>
        <v>70574</v>
      </c>
      <c r="CA259">
        <f ca="1">IF(Table1[[#This Row],[Field of Work]]="General Work",Table1[[#This Row],[Income]],0)</f>
        <v>0</v>
      </c>
      <c r="CB259">
        <f ca="1">IF(Table1[[#This Row],[Field of Work]]="Construction",Table1[[#This Row],[Income]],0)</f>
        <v>0</v>
      </c>
      <c r="CD259" s="2">
        <f ca="1">IF(Table1[[#This Row],[Value of debts ]]&gt;Table1[[#This Row],[Income]],1,0)</f>
        <v>1</v>
      </c>
      <c r="CE259" s="1"/>
      <c r="CG259">
        <f ca="1">IF(Table1[[#This Row],[Net worth of person]]&gt;$CH$3,Table1[[#This Row],[Age]],0)</f>
        <v>24</v>
      </c>
    </row>
    <row r="260" spans="1:85" x14ac:dyDescent="0.3">
      <c r="A260">
        <f t="shared" ca="1" si="110"/>
        <v>1</v>
      </c>
      <c r="B260" t="str">
        <f t="shared" ca="1" si="111"/>
        <v>Women</v>
      </c>
      <c r="C260">
        <f t="shared" ca="1" si="112"/>
        <v>30</v>
      </c>
      <c r="D260">
        <f t="shared" ca="1" si="113"/>
        <v>2</v>
      </c>
      <c r="E260" t="str">
        <f t="shared" ca="1" si="114"/>
        <v>Construction</v>
      </c>
      <c r="F260">
        <f t="shared" ca="1" si="115"/>
        <v>1</v>
      </c>
      <c r="G260" t="str">
        <f t="shared" ca="1" si="116"/>
        <v>10th</v>
      </c>
      <c r="H260">
        <f t="shared" ca="1" si="117"/>
        <v>3</v>
      </c>
      <c r="I260">
        <f t="shared" ca="1" si="118"/>
        <v>3</v>
      </c>
      <c r="J260">
        <f t="shared" ca="1" si="119"/>
        <v>59453</v>
      </c>
      <c r="K260">
        <f t="shared" ca="1" si="120"/>
        <v>5</v>
      </c>
      <c r="L260" t="str">
        <f t="shared" ca="1" si="121"/>
        <v>Udaipur</v>
      </c>
      <c r="M260">
        <f t="shared" ca="1" si="122"/>
        <v>178359</v>
      </c>
      <c r="N260">
        <f t="shared" ca="1" si="123"/>
        <v>70990.212863419278</v>
      </c>
      <c r="O260">
        <f t="shared" ca="1" si="124"/>
        <v>138872.30183398238</v>
      </c>
      <c r="P260">
        <f t="shared" ca="1" si="125"/>
        <v>126055</v>
      </c>
      <c r="Q260">
        <f t="shared" ca="1" si="126"/>
        <v>14701.707912372605</v>
      </c>
      <c r="R260">
        <f t="shared" ca="1" si="127"/>
        <v>18864.970090460964</v>
      </c>
      <c r="S260">
        <f t="shared" ca="1" si="128"/>
        <v>336096.27192444331</v>
      </c>
      <c r="T260">
        <f t="shared" ca="1" si="129"/>
        <v>211746.92077579186</v>
      </c>
      <c r="U260">
        <f t="shared" ca="1" si="130"/>
        <v>124349.35114865145</v>
      </c>
      <c r="AF260" s="2">
        <f ca="1">IF(Table1[[#This Row],[Gender]]="Women",1,0)</f>
        <v>1</v>
      </c>
      <c r="AG260">
        <f ca="1">IF(Table1[[#This Row],[Gender]]="Men",1,0)</f>
        <v>0</v>
      </c>
      <c r="AI260" s="1"/>
      <c r="AK260" s="2">
        <f ca="1">IF(Table1[[#This Row],[Field of Work]]="IT",1,0)</f>
        <v>0</v>
      </c>
      <c r="AL260">
        <f ca="1">IF(Table1[[#This Row],[Field of Work]]="Agriculture",1,0)</f>
        <v>0</v>
      </c>
      <c r="AM260">
        <f ca="1">IF(Table1[[#This Row],[Field of Work]]="Construction",1,0)</f>
        <v>1</v>
      </c>
      <c r="AN260">
        <f ca="1">IF(Table1[[#This Row],[Field of Work]]="Healthcare",1,0)</f>
        <v>0</v>
      </c>
      <c r="AO260">
        <f ca="1">IF(Table1[[#This Row],[Field of Work]]="General Work",1,0)</f>
        <v>0</v>
      </c>
      <c r="AP260">
        <f ca="1">IF(Table1[[#This Row],[Field of Work]]="Teaching",1,0)</f>
        <v>0</v>
      </c>
      <c r="AV260" s="1"/>
      <c r="AX260" s="2">
        <f ca="1">Table1[[#This Row],[Car Value]]/Table1[[#This Row],[Cars]]</f>
        <v>46290.767277994128</v>
      </c>
      <c r="AY260" s="1"/>
      <c r="AZ260" s="2">
        <f ca="1">IF(Table1[[#This Row],[Value of debts ]]&gt;$BA$3,1,0)</f>
        <v>1</v>
      </c>
      <c r="BA260" s="1"/>
      <c r="BB260" s="1"/>
      <c r="BC260" s="15">
        <f ca="1">Table1[[#This Row],[Mortage Left]]/Table1[[#This Row],[Value of House]]</f>
        <v>0.39801867505098859</v>
      </c>
      <c r="BD260">
        <f t="shared" ca="1" si="109"/>
        <v>0</v>
      </c>
      <c r="BF260" s="1"/>
      <c r="BH260">
        <f ca="1">IF(Table1[[#This Row],[Area]]="Patna",Table1[[#This Row],[Income]],0)</f>
        <v>0</v>
      </c>
      <c r="BI260">
        <f ca="1">IF(Table1[[#This Row],[Area]]="Bangalore",Table1[[#This Row],[Income]],0)</f>
        <v>0</v>
      </c>
      <c r="BJ260">
        <f ca="1">IF(Table1[[#This Row],[Area]]="Lucknow",Table1[[#This Row],[Income]],0)</f>
        <v>0</v>
      </c>
      <c r="BK260">
        <f ca="1">IF(Table1[[#This Row],[Area]]="Hyderabad",Table1[[#This Row],[Income]],0)</f>
        <v>0</v>
      </c>
      <c r="BL260">
        <f ca="1">IF(Table1[[#This Row],[Area]]="Udaipur",Table1[[#This Row],[Income]],0)</f>
        <v>59453</v>
      </c>
      <c r="BM260">
        <f ca="1">IF(Table1[[#This Row],[Area]]="Pune",Table1[[#This Row],[Income]],0)</f>
        <v>0</v>
      </c>
      <c r="BN260">
        <f ca="1">IF(Table1[[#This Row],[Area]]="Kolkata",Table1[[#This Row],[Income]],0)</f>
        <v>0</v>
      </c>
      <c r="BO260">
        <f ca="1">IF(Table1[[#This Row],[Area]]="Ranchi",Table1[[#This Row],[Income]],0)</f>
        <v>0</v>
      </c>
      <c r="BP260">
        <f ca="1">IF(Table1[[#This Row],[Area]]="Dhanbad",Table1[[#This Row],[Income]],0)</f>
        <v>0</v>
      </c>
      <c r="BQ260">
        <f ca="1">IF(Table1[[#This Row],[Area]]="Agra",Table1[[#This Row],[Income]],0)</f>
        <v>0</v>
      </c>
      <c r="BR260">
        <f ca="1">IF(Table1[[#This Row],[Area]]="Mumbai",Table1[[#This Row],[Income]],0)</f>
        <v>0</v>
      </c>
      <c r="BS260">
        <f ca="1">IF(Table1[[#This Row],[Area]]="Srinagar",Table1[[#This Row],[Income]],0)</f>
        <v>0</v>
      </c>
      <c r="BT260">
        <f ca="1">IF(Table1[[#This Row],[Area]]="Delhi",Table1[[#This Row],[Income]],0)</f>
        <v>0</v>
      </c>
      <c r="BU260">
        <f ca="1">IF(Table1[[#This Row],[Area]]="Jaipur",Table1[[#This Row],[Income]],0)</f>
        <v>0</v>
      </c>
      <c r="BW260">
        <f ca="1">IF(Table1[[#This Row],[Field of Work]]="IT",Table1[[#This Row],[Income]],0)</f>
        <v>0</v>
      </c>
      <c r="BX260">
        <f ca="1">IF(Table1[[#This Row],[Field of Work]]="Healthcare",Table1[[#This Row],[Income]],0)</f>
        <v>0</v>
      </c>
      <c r="BY260">
        <f ca="1">IF(Table1[[#This Row],[Field of Work]]="Agriculture",Table1[[#This Row],[Income]],0)</f>
        <v>0</v>
      </c>
      <c r="BZ260">
        <f ca="1">IF(Table1[[#This Row],[Field of Work]]="Teaching",Table1[[#This Row],[Income]],0)</f>
        <v>0</v>
      </c>
      <c r="CA260">
        <f ca="1">IF(Table1[[#This Row],[Field of Work]]="General Work",Table1[[#This Row],[Income]],0)</f>
        <v>0</v>
      </c>
      <c r="CB260">
        <f ca="1">IF(Table1[[#This Row],[Field of Work]]="Construction",Table1[[#This Row],[Income]],0)</f>
        <v>59453</v>
      </c>
      <c r="CD260" s="2">
        <f ca="1">IF(Table1[[#This Row],[Value of debts ]]&gt;Table1[[#This Row],[Income]],1,0)</f>
        <v>1</v>
      </c>
      <c r="CE260" s="1"/>
      <c r="CG260">
        <f ca="1">IF(Table1[[#This Row],[Net worth of person]]&gt;$CH$3,Table1[[#This Row],[Age]],0)</f>
        <v>30</v>
      </c>
    </row>
    <row r="261" spans="1:85" x14ac:dyDescent="0.3">
      <c r="A261">
        <f t="shared" ca="1" si="110"/>
        <v>1</v>
      </c>
      <c r="B261" t="str">
        <f t="shared" ca="1" si="111"/>
        <v>Women</v>
      </c>
      <c r="C261">
        <f t="shared" ca="1" si="112"/>
        <v>31</v>
      </c>
      <c r="D261">
        <f t="shared" ca="1" si="113"/>
        <v>3</v>
      </c>
      <c r="E261" t="str">
        <f t="shared" ca="1" si="114"/>
        <v>Healthcare</v>
      </c>
      <c r="F261">
        <f t="shared" ca="1" si="115"/>
        <v>5</v>
      </c>
      <c r="G261" t="str">
        <f t="shared" ca="1" si="116"/>
        <v>Others</v>
      </c>
      <c r="H261">
        <f t="shared" ca="1" si="117"/>
        <v>0</v>
      </c>
      <c r="I261">
        <f t="shared" ca="1" si="118"/>
        <v>3</v>
      </c>
      <c r="J261">
        <f t="shared" ca="1" si="119"/>
        <v>62218</v>
      </c>
      <c r="K261">
        <f t="shared" ca="1" si="120"/>
        <v>14</v>
      </c>
      <c r="L261" t="str">
        <f t="shared" ca="1" si="121"/>
        <v>Jaipur</v>
      </c>
      <c r="M261">
        <f t="shared" ca="1" si="122"/>
        <v>248872</v>
      </c>
      <c r="N261">
        <f t="shared" ca="1" si="123"/>
        <v>45286.677124294263</v>
      </c>
      <c r="O261">
        <f t="shared" ca="1" si="124"/>
        <v>125102.57979553152</v>
      </c>
      <c r="P261">
        <f t="shared" ca="1" si="125"/>
        <v>22157</v>
      </c>
      <c r="Q261">
        <f t="shared" ca="1" si="126"/>
        <v>15787.139140382782</v>
      </c>
      <c r="R261">
        <f t="shared" ca="1" si="127"/>
        <v>49821.248950046356</v>
      </c>
      <c r="S261">
        <f t="shared" ca="1" si="128"/>
        <v>423795.82874557789</v>
      </c>
      <c r="T261">
        <f t="shared" ca="1" si="129"/>
        <v>83230.816264677051</v>
      </c>
      <c r="U261">
        <f t="shared" ca="1" si="130"/>
        <v>340565.01248090086</v>
      </c>
      <c r="AF261" s="2">
        <f ca="1">IF(Table1[[#This Row],[Gender]]="Women",1,0)</f>
        <v>1</v>
      </c>
      <c r="AG261">
        <f ca="1">IF(Table1[[#This Row],[Gender]]="Men",1,0)</f>
        <v>0</v>
      </c>
      <c r="AI261" s="1"/>
      <c r="AK261" s="2">
        <f ca="1">IF(Table1[[#This Row],[Field of Work]]="IT",1,0)</f>
        <v>0</v>
      </c>
      <c r="AL261">
        <f ca="1">IF(Table1[[#This Row],[Field of Work]]="Agriculture",1,0)</f>
        <v>0</v>
      </c>
      <c r="AM261">
        <f ca="1">IF(Table1[[#This Row],[Field of Work]]="Construction",1,0)</f>
        <v>0</v>
      </c>
      <c r="AN261">
        <f ca="1">IF(Table1[[#This Row],[Field of Work]]="Healthcare",1,0)</f>
        <v>1</v>
      </c>
      <c r="AO261">
        <f ca="1">IF(Table1[[#This Row],[Field of Work]]="General Work",1,0)</f>
        <v>0</v>
      </c>
      <c r="AP261">
        <f ca="1">IF(Table1[[#This Row],[Field of Work]]="Teaching",1,0)</f>
        <v>0</v>
      </c>
      <c r="AV261" s="1"/>
      <c r="AX261" s="2">
        <f ca="1">Table1[[#This Row],[Car Value]]/Table1[[#This Row],[Cars]]</f>
        <v>41700.859931843843</v>
      </c>
      <c r="AY261" s="1"/>
      <c r="AZ261" s="2">
        <f ca="1">IF(Table1[[#This Row],[Value of debts ]]&gt;$BA$3,1,0)</f>
        <v>1</v>
      </c>
      <c r="BA261" s="1"/>
      <c r="BB261" s="1"/>
      <c r="BC261" s="15">
        <f ca="1">Table1[[#This Row],[Mortage Left]]/Table1[[#This Row],[Value of House]]</f>
        <v>0.18196774697151252</v>
      </c>
      <c r="BD261">
        <f t="shared" ref="BD261:BD324" ca="1" si="131">IF(BC261&lt;$BE$3,1,0)</f>
        <v>1</v>
      </c>
      <c r="BF261" s="1"/>
      <c r="BH261">
        <f ca="1">IF(Table1[[#This Row],[Area]]="Patna",Table1[[#This Row],[Income]],0)</f>
        <v>0</v>
      </c>
      <c r="BI261">
        <f ca="1">IF(Table1[[#This Row],[Area]]="Bangalore",Table1[[#This Row],[Income]],0)</f>
        <v>0</v>
      </c>
      <c r="BJ261">
        <f ca="1">IF(Table1[[#This Row],[Area]]="Lucknow",Table1[[#This Row],[Income]],0)</f>
        <v>0</v>
      </c>
      <c r="BK261">
        <f ca="1">IF(Table1[[#This Row],[Area]]="Hyderabad",Table1[[#This Row],[Income]],0)</f>
        <v>0</v>
      </c>
      <c r="BL261">
        <f ca="1">IF(Table1[[#This Row],[Area]]="Udaipur",Table1[[#This Row],[Income]],0)</f>
        <v>0</v>
      </c>
      <c r="BM261">
        <f ca="1">IF(Table1[[#This Row],[Area]]="Pune",Table1[[#This Row],[Income]],0)</f>
        <v>0</v>
      </c>
      <c r="BN261">
        <f ca="1">IF(Table1[[#This Row],[Area]]="Kolkata",Table1[[#This Row],[Income]],0)</f>
        <v>0</v>
      </c>
      <c r="BO261">
        <f ca="1">IF(Table1[[#This Row],[Area]]="Ranchi",Table1[[#This Row],[Income]],0)</f>
        <v>0</v>
      </c>
      <c r="BP261">
        <f ca="1">IF(Table1[[#This Row],[Area]]="Dhanbad",Table1[[#This Row],[Income]],0)</f>
        <v>0</v>
      </c>
      <c r="BQ261">
        <f ca="1">IF(Table1[[#This Row],[Area]]="Agra",Table1[[#This Row],[Income]],0)</f>
        <v>0</v>
      </c>
      <c r="BR261">
        <f ca="1">IF(Table1[[#This Row],[Area]]="Mumbai",Table1[[#This Row],[Income]],0)</f>
        <v>0</v>
      </c>
      <c r="BS261">
        <f ca="1">IF(Table1[[#This Row],[Area]]="Srinagar",Table1[[#This Row],[Income]],0)</f>
        <v>0</v>
      </c>
      <c r="BT261">
        <f ca="1">IF(Table1[[#This Row],[Area]]="Delhi",Table1[[#This Row],[Income]],0)</f>
        <v>0</v>
      </c>
      <c r="BU261">
        <f ca="1">IF(Table1[[#This Row],[Area]]="Jaipur",Table1[[#This Row],[Income]],0)</f>
        <v>62218</v>
      </c>
      <c r="BW261">
        <f ca="1">IF(Table1[[#This Row],[Field of Work]]="IT",Table1[[#This Row],[Income]],0)</f>
        <v>0</v>
      </c>
      <c r="BX261">
        <f ca="1">IF(Table1[[#This Row],[Field of Work]]="Healthcare",Table1[[#This Row],[Income]],0)</f>
        <v>62218</v>
      </c>
      <c r="BY261">
        <f ca="1">IF(Table1[[#This Row],[Field of Work]]="Agriculture",Table1[[#This Row],[Income]],0)</f>
        <v>0</v>
      </c>
      <c r="BZ261">
        <f ca="1">IF(Table1[[#This Row],[Field of Work]]="Teaching",Table1[[#This Row],[Income]],0)</f>
        <v>0</v>
      </c>
      <c r="CA261">
        <f ca="1">IF(Table1[[#This Row],[Field of Work]]="General Work",Table1[[#This Row],[Income]],0)</f>
        <v>0</v>
      </c>
      <c r="CB261">
        <f ca="1">IF(Table1[[#This Row],[Field of Work]]="Construction",Table1[[#This Row],[Income]],0)</f>
        <v>0</v>
      </c>
      <c r="CD261" s="2">
        <f ca="1">IF(Table1[[#This Row],[Value of debts ]]&gt;Table1[[#This Row],[Income]],1,0)</f>
        <v>1</v>
      </c>
      <c r="CE261" s="1"/>
      <c r="CG261">
        <f ca="1">IF(Table1[[#This Row],[Net worth of person]]&gt;$CH$3,Table1[[#This Row],[Age]],0)</f>
        <v>31</v>
      </c>
    </row>
    <row r="262" spans="1:85" x14ac:dyDescent="0.3">
      <c r="A262">
        <f t="shared" ca="1" si="110"/>
        <v>2</v>
      </c>
      <c r="B262" t="str">
        <f t="shared" ca="1" si="111"/>
        <v>Men</v>
      </c>
      <c r="C262">
        <f t="shared" ca="1" si="112"/>
        <v>25</v>
      </c>
      <c r="D262">
        <f t="shared" ca="1" si="113"/>
        <v>5</v>
      </c>
      <c r="E262" t="str">
        <f t="shared" ca="1" si="114"/>
        <v>Agriculture</v>
      </c>
      <c r="F262">
        <f t="shared" ca="1" si="115"/>
        <v>5</v>
      </c>
      <c r="G262" t="str">
        <f t="shared" ca="1" si="116"/>
        <v>Others</v>
      </c>
      <c r="H262">
        <f t="shared" ca="1" si="117"/>
        <v>0</v>
      </c>
      <c r="I262">
        <f t="shared" ca="1" si="118"/>
        <v>3</v>
      </c>
      <c r="J262">
        <f t="shared" ca="1" si="119"/>
        <v>27915</v>
      </c>
      <c r="K262">
        <f t="shared" ca="1" si="120"/>
        <v>2</v>
      </c>
      <c r="L262" t="str">
        <f t="shared" ca="1" si="121"/>
        <v>Bangalore</v>
      </c>
      <c r="M262">
        <f t="shared" ca="1" si="122"/>
        <v>139575</v>
      </c>
      <c r="N262">
        <f t="shared" ca="1" si="123"/>
        <v>124665.62237450507</v>
      </c>
      <c r="O262">
        <f t="shared" ca="1" si="124"/>
        <v>25644.198696590189</v>
      </c>
      <c r="P262">
        <f t="shared" ca="1" si="125"/>
        <v>12849</v>
      </c>
      <c r="Q262">
        <f t="shared" ca="1" si="126"/>
        <v>9345.0769229905636</v>
      </c>
      <c r="R262">
        <f t="shared" ca="1" si="127"/>
        <v>34012.288720695324</v>
      </c>
      <c r="S262">
        <f t="shared" ca="1" si="128"/>
        <v>199231.48741728553</v>
      </c>
      <c r="T262">
        <f t="shared" ca="1" si="129"/>
        <v>146859.69929749562</v>
      </c>
      <c r="U262">
        <f t="shared" ca="1" si="130"/>
        <v>52371.788119789911</v>
      </c>
      <c r="AF262" s="2">
        <f ca="1">IF(Table1[[#This Row],[Gender]]="Women",1,0)</f>
        <v>0</v>
      </c>
      <c r="AG262">
        <f ca="1">IF(Table1[[#This Row],[Gender]]="Men",1,0)</f>
        <v>1</v>
      </c>
      <c r="AI262" s="1"/>
      <c r="AK262" s="2">
        <f ca="1">IF(Table1[[#This Row],[Field of Work]]="IT",1,0)</f>
        <v>0</v>
      </c>
      <c r="AL262">
        <f ca="1">IF(Table1[[#This Row],[Field of Work]]="Agriculture",1,0)</f>
        <v>1</v>
      </c>
      <c r="AM262">
        <f ca="1">IF(Table1[[#This Row],[Field of Work]]="Construction",1,0)</f>
        <v>0</v>
      </c>
      <c r="AN262">
        <f ca="1">IF(Table1[[#This Row],[Field of Work]]="Healthcare",1,0)</f>
        <v>0</v>
      </c>
      <c r="AO262">
        <f ca="1">IF(Table1[[#This Row],[Field of Work]]="General Work",1,0)</f>
        <v>0</v>
      </c>
      <c r="AP262">
        <f ca="1">IF(Table1[[#This Row],[Field of Work]]="Teaching",1,0)</f>
        <v>0</v>
      </c>
      <c r="AV262" s="1"/>
      <c r="AX262" s="2">
        <f ca="1">Table1[[#This Row],[Car Value]]/Table1[[#This Row],[Cars]]</f>
        <v>8548.0662321967302</v>
      </c>
      <c r="AY262" s="1"/>
      <c r="AZ262" s="2">
        <f ca="1">IF(Table1[[#This Row],[Value of debts ]]&gt;$BA$3,1,0)</f>
        <v>1</v>
      </c>
      <c r="BA262" s="1"/>
      <c r="BB262" s="1"/>
      <c r="BC262" s="15">
        <f ca="1">Table1[[#This Row],[Mortage Left]]/Table1[[#This Row],[Value of House]]</f>
        <v>0.89318017105144232</v>
      </c>
      <c r="BD262">
        <f t="shared" ca="1" si="131"/>
        <v>0</v>
      </c>
      <c r="BF262" s="1"/>
      <c r="BH262">
        <f ca="1">IF(Table1[[#This Row],[Area]]="Patna",Table1[[#This Row],[Income]],0)</f>
        <v>0</v>
      </c>
      <c r="BI262">
        <f ca="1">IF(Table1[[#This Row],[Area]]="Bangalore",Table1[[#This Row],[Income]],0)</f>
        <v>27915</v>
      </c>
      <c r="BJ262">
        <f ca="1">IF(Table1[[#This Row],[Area]]="Lucknow",Table1[[#This Row],[Income]],0)</f>
        <v>0</v>
      </c>
      <c r="BK262">
        <f ca="1">IF(Table1[[#This Row],[Area]]="Hyderabad",Table1[[#This Row],[Income]],0)</f>
        <v>0</v>
      </c>
      <c r="BL262">
        <f ca="1">IF(Table1[[#This Row],[Area]]="Udaipur",Table1[[#This Row],[Income]],0)</f>
        <v>0</v>
      </c>
      <c r="BM262">
        <f ca="1">IF(Table1[[#This Row],[Area]]="Pune",Table1[[#This Row],[Income]],0)</f>
        <v>0</v>
      </c>
      <c r="BN262">
        <f ca="1">IF(Table1[[#This Row],[Area]]="Kolkata",Table1[[#This Row],[Income]],0)</f>
        <v>0</v>
      </c>
      <c r="BO262">
        <f ca="1">IF(Table1[[#This Row],[Area]]="Ranchi",Table1[[#This Row],[Income]],0)</f>
        <v>0</v>
      </c>
      <c r="BP262">
        <f ca="1">IF(Table1[[#This Row],[Area]]="Dhanbad",Table1[[#This Row],[Income]],0)</f>
        <v>0</v>
      </c>
      <c r="BQ262">
        <f ca="1">IF(Table1[[#This Row],[Area]]="Agra",Table1[[#This Row],[Income]],0)</f>
        <v>0</v>
      </c>
      <c r="BR262">
        <f ca="1">IF(Table1[[#This Row],[Area]]="Mumbai",Table1[[#This Row],[Income]],0)</f>
        <v>0</v>
      </c>
      <c r="BS262">
        <f ca="1">IF(Table1[[#This Row],[Area]]="Srinagar",Table1[[#This Row],[Income]],0)</f>
        <v>0</v>
      </c>
      <c r="BT262">
        <f ca="1">IF(Table1[[#This Row],[Area]]="Delhi",Table1[[#This Row],[Income]],0)</f>
        <v>0</v>
      </c>
      <c r="BU262">
        <f ca="1">IF(Table1[[#This Row],[Area]]="Jaipur",Table1[[#This Row],[Income]],0)</f>
        <v>0</v>
      </c>
      <c r="BW262">
        <f ca="1">IF(Table1[[#This Row],[Field of Work]]="IT",Table1[[#This Row],[Income]],0)</f>
        <v>0</v>
      </c>
      <c r="BX262">
        <f ca="1">IF(Table1[[#This Row],[Field of Work]]="Healthcare",Table1[[#This Row],[Income]],0)</f>
        <v>0</v>
      </c>
      <c r="BY262">
        <f ca="1">IF(Table1[[#This Row],[Field of Work]]="Agriculture",Table1[[#This Row],[Income]],0)</f>
        <v>27915</v>
      </c>
      <c r="BZ262">
        <f ca="1">IF(Table1[[#This Row],[Field of Work]]="Teaching",Table1[[#This Row],[Income]],0)</f>
        <v>0</v>
      </c>
      <c r="CA262">
        <f ca="1">IF(Table1[[#This Row],[Field of Work]]="General Work",Table1[[#This Row],[Income]],0)</f>
        <v>0</v>
      </c>
      <c r="CB262">
        <f ca="1">IF(Table1[[#This Row],[Field of Work]]="Construction",Table1[[#This Row],[Income]],0)</f>
        <v>0</v>
      </c>
      <c r="CD262" s="2">
        <f ca="1">IF(Table1[[#This Row],[Value of debts ]]&gt;Table1[[#This Row],[Income]],1,0)</f>
        <v>1</v>
      </c>
      <c r="CE262" s="1"/>
      <c r="CG262">
        <f ca="1">IF(Table1[[#This Row],[Net worth of person]]&gt;$CH$3,Table1[[#This Row],[Age]],0)</f>
        <v>0</v>
      </c>
    </row>
    <row r="263" spans="1:85" x14ac:dyDescent="0.3">
      <c r="A263">
        <f t="shared" ca="1" si="110"/>
        <v>2</v>
      </c>
      <c r="B263" t="str">
        <f t="shared" ca="1" si="111"/>
        <v>Men</v>
      </c>
      <c r="C263">
        <f t="shared" ca="1" si="112"/>
        <v>31</v>
      </c>
      <c r="D263">
        <f t="shared" ca="1" si="113"/>
        <v>5</v>
      </c>
      <c r="E263" t="str">
        <f t="shared" ca="1" si="114"/>
        <v>Agriculture</v>
      </c>
      <c r="F263">
        <f t="shared" ca="1" si="115"/>
        <v>3</v>
      </c>
      <c r="G263" t="str">
        <f t="shared" ca="1" si="116"/>
        <v>Bachelors</v>
      </c>
      <c r="H263">
        <f t="shared" ca="1" si="117"/>
        <v>1</v>
      </c>
      <c r="I263">
        <f t="shared" ca="1" si="118"/>
        <v>2</v>
      </c>
      <c r="J263">
        <f t="shared" ca="1" si="119"/>
        <v>80185</v>
      </c>
      <c r="K263">
        <f t="shared" ca="1" si="120"/>
        <v>3</v>
      </c>
      <c r="L263" t="str">
        <f t="shared" ca="1" si="121"/>
        <v>Lucknow</v>
      </c>
      <c r="M263">
        <f t="shared" ca="1" si="122"/>
        <v>481110</v>
      </c>
      <c r="N263">
        <f t="shared" ca="1" si="123"/>
        <v>157916.08230194176</v>
      </c>
      <c r="O263">
        <f t="shared" ca="1" si="124"/>
        <v>150532.0501453082</v>
      </c>
      <c r="P263">
        <f t="shared" ca="1" si="125"/>
        <v>120233</v>
      </c>
      <c r="Q263">
        <f t="shared" ca="1" si="126"/>
        <v>47694.606252007718</v>
      </c>
      <c r="R263">
        <f t="shared" ca="1" si="127"/>
        <v>1940.7855065997323</v>
      </c>
      <c r="S263">
        <f t="shared" ca="1" si="128"/>
        <v>633582.83565190795</v>
      </c>
      <c r="T263">
        <f t="shared" ca="1" si="129"/>
        <v>325843.68855394947</v>
      </c>
      <c r="U263">
        <f t="shared" ca="1" si="130"/>
        <v>307739.14709795848</v>
      </c>
      <c r="AF263" s="2">
        <f ca="1">IF(Table1[[#This Row],[Gender]]="Women",1,0)</f>
        <v>0</v>
      </c>
      <c r="AG263">
        <f ca="1">IF(Table1[[#This Row],[Gender]]="Men",1,0)</f>
        <v>1</v>
      </c>
      <c r="AI263" s="1"/>
      <c r="AK263" s="2">
        <f ca="1">IF(Table1[[#This Row],[Field of Work]]="IT",1,0)</f>
        <v>0</v>
      </c>
      <c r="AL263">
        <f ca="1">IF(Table1[[#This Row],[Field of Work]]="Agriculture",1,0)</f>
        <v>1</v>
      </c>
      <c r="AM263">
        <f ca="1">IF(Table1[[#This Row],[Field of Work]]="Construction",1,0)</f>
        <v>0</v>
      </c>
      <c r="AN263">
        <f ca="1">IF(Table1[[#This Row],[Field of Work]]="Healthcare",1,0)</f>
        <v>0</v>
      </c>
      <c r="AO263">
        <f ca="1">IF(Table1[[#This Row],[Field of Work]]="General Work",1,0)</f>
        <v>0</v>
      </c>
      <c r="AP263">
        <f ca="1">IF(Table1[[#This Row],[Field of Work]]="Teaching",1,0)</f>
        <v>0</v>
      </c>
      <c r="AV263" s="1"/>
      <c r="AX263" s="2">
        <f ca="1">Table1[[#This Row],[Car Value]]/Table1[[#This Row],[Cars]]</f>
        <v>75266.025072654098</v>
      </c>
      <c r="AY263" s="1"/>
      <c r="AZ263" s="2">
        <f ca="1">IF(Table1[[#This Row],[Value of debts ]]&gt;$BA$3,1,0)</f>
        <v>1</v>
      </c>
      <c r="BA263" s="1"/>
      <c r="BB263" s="1"/>
      <c r="BC263" s="15">
        <f ca="1">Table1[[#This Row],[Mortage Left]]/Table1[[#This Row],[Value of House]]</f>
        <v>0.32823279977955511</v>
      </c>
      <c r="BD263">
        <f t="shared" ca="1" si="131"/>
        <v>0</v>
      </c>
      <c r="BF263" s="1"/>
      <c r="BH263">
        <f ca="1">IF(Table1[[#This Row],[Area]]="Patna",Table1[[#This Row],[Income]],0)</f>
        <v>0</v>
      </c>
      <c r="BI263">
        <f ca="1">IF(Table1[[#This Row],[Area]]="Bangalore",Table1[[#This Row],[Income]],0)</f>
        <v>0</v>
      </c>
      <c r="BJ263">
        <f ca="1">IF(Table1[[#This Row],[Area]]="Lucknow",Table1[[#This Row],[Income]],0)</f>
        <v>80185</v>
      </c>
      <c r="BK263">
        <f ca="1">IF(Table1[[#This Row],[Area]]="Hyderabad",Table1[[#This Row],[Income]],0)</f>
        <v>0</v>
      </c>
      <c r="BL263">
        <f ca="1">IF(Table1[[#This Row],[Area]]="Udaipur",Table1[[#This Row],[Income]],0)</f>
        <v>0</v>
      </c>
      <c r="BM263">
        <f ca="1">IF(Table1[[#This Row],[Area]]="Pune",Table1[[#This Row],[Income]],0)</f>
        <v>0</v>
      </c>
      <c r="BN263">
        <f ca="1">IF(Table1[[#This Row],[Area]]="Kolkata",Table1[[#This Row],[Income]],0)</f>
        <v>0</v>
      </c>
      <c r="BO263">
        <f ca="1">IF(Table1[[#This Row],[Area]]="Ranchi",Table1[[#This Row],[Income]],0)</f>
        <v>0</v>
      </c>
      <c r="BP263">
        <f ca="1">IF(Table1[[#This Row],[Area]]="Dhanbad",Table1[[#This Row],[Income]],0)</f>
        <v>0</v>
      </c>
      <c r="BQ263">
        <f ca="1">IF(Table1[[#This Row],[Area]]="Agra",Table1[[#This Row],[Income]],0)</f>
        <v>0</v>
      </c>
      <c r="BR263">
        <f ca="1">IF(Table1[[#This Row],[Area]]="Mumbai",Table1[[#This Row],[Income]],0)</f>
        <v>0</v>
      </c>
      <c r="BS263">
        <f ca="1">IF(Table1[[#This Row],[Area]]="Srinagar",Table1[[#This Row],[Income]],0)</f>
        <v>0</v>
      </c>
      <c r="BT263">
        <f ca="1">IF(Table1[[#This Row],[Area]]="Delhi",Table1[[#This Row],[Income]],0)</f>
        <v>0</v>
      </c>
      <c r="BU263">
        <f ca="1">IF(Table1[[#This Row],[Area]]="Jaipur",Table1[[#This Row],[Income]],0)</f>
        <v>0</v>
      </c>
      <c r="BW263">
        <f ca="1">IF(Table1[[#This Row],[Field of Work]]="IT",Table1[[#This Row],[Income]],0)</f>
        <v>0</v>
      </c>
      <c r="BX263">
        <f ca="1">IF(Table1[[#This Row],[Field of Work]]="Healthcare",Table1[[#This Row],[Income]],0)</f>
        <v>0</v>
      </c>
      <c r="BY263">
        <f ca="1">IF(Table1[[#This Row],[Field of Work]]="Agriculture",Table1[[#This Row],[Income]],0)</f>
        <v>80185</v>
      </c>
      <c r="BZ263">
        <f ca="1">IF(Table1[[#This Row],[Field of Work]]="Teaching",Table1[[#This Row],[Income]],0)</f>
        <v>0</v>
      </c>
      <c r="CA263">
        <f ca="1">IF(Table1[[#This Row],[Field of Work]]="General Work",Table1[[#This Row],[Income]],0)</f>
        <v>0</v>
      </c>
      <c r="CB263">
        <f ca="1">IF(Table1[[#This Row],[Field of Work]]="Construction",Table1[[#This Row],[Income]],0)</f>
        <v>0</v>
      </c>
      <c r="CD263" s="2">
        <f ca="1">IF(Table1[[#This Row],[Value of debts ]]&gt;Table1[[#This Row],[Income]],1,0)</f>
        <v>1</v>
      </c>
      <c r="CE263" s="1"/>
      <c r="CG263">
        <f ca="1">IF(Table1[[#This Row],[Net worth of person]]&gt;$CH$3,Table1[[#This Row],[Age]],0)</f>
        <v>31</v>
      </c>
    </row>
    <row r="264" spans="1:85" x14ac:dyDescent="0.3">
      <c r="A264">
        <f t="shared" ca="1" si="110"/>
        <v>1</v>
      </c>
      <c r="B264" t="str">
        <f t="shared" ca="1" si="111"/>
        <v>Women</v>
      </c>
      <c r="C264">
        <f t="shared" ca="1" si="112"/>
        <v>39</v>
      </c>
      <c r="D264">
        <f t="shared" ca="1" si="113"/>
        <v>4</v>
      </c>
      <c r="E264" t="str">
        <f t="shared" ca="1" si="114"/>
        <v>Teaching</v>
      </c>
      <c r="F264">
        <f t="shared" ca="1" si="115"/>
        <v>4</v>
      </c>
      <c r="G264" t="str">
        <f t="shared" ca="1" si="116"/>
        <v>Masters</v>
      </c>
      <c r="H264">
        <f t="shared" ca="1" si="117"/>
        <v>1</v>
      </c>
      <c r="I264">
        <f t="shared" ca="1" si="118"/>
        <v>3</v>
      </c>
      <c r="J264">
        <f t="shared" ca="1" si="119"/>
        <v>63197</v>
      </c>
      <c r="K264">
        <f t="shared" ca="1" si="120"/>
        <v>14</v>
      </c>
      <c r="L264" t="str">
        <f t="shared" ca="1" si="121"/>
        <v>Jaipur</v>
      </c>
      <c r="M264">
        <f t="shared" ca="1" si="122"/>
        <v>252788</v>
      </c>
      <c r="N264">
        <f t="shared" ca="1" si="123"/>
        <v>150503.32308511183</v>
      </c>
      <c r="O264">
        <f t="shared" ca="1" si="124"/>
        <v>14270.854047429993</v>
      </c>
      <c r="P264">
        <f t="shared" ca="1" si="125"/>
        <v>4506</v>
      </c>
      <c r="Q264">
        <f t="shared" ca="1" si="126"/>
        <v>113446.99577014231</v>
      </c>
      <c r="R264">
        <f t="shared" ca="1" si="127"/>
        <v>6687.7067267167968</v>
      </c>
      <c r="S264">
        <f t="shared" ca="1" si="128"/>
        <v>273746.56077414675</v>
      </c>
      <c r="T264">
        <f t="shared" ca="1" si="129"/>
        <v>268456.31885525415</v>
      </c>
      <c r="U264">
        <f t="shared" ca="1" si="130"/>
        <v>5290.2419188925996</v>
      </c>
      <c r="AF264" s="2">
        <f ca="1">IF(Table1[[#This Row],[Gender]]="Women",1,0)</f>
        <v>1</v>
      </c>
      <c r="AG264">
        <f ca="1">IF(Table1[[#This Row],[Gender]]="Men",1,0)</f>
        <v>0</v>
      </c>
      <c r="AI264" s="1"/>
      <c r="AK264" s="2">
        <f ca="1">IF(Table1[[#This Row],[Field of Work]]="IT",1,0)</f>
        <v>0</v>
      </c>
      <c r="AL264">
        <f ca="1">IF(Table1[[#This Row],[Field of Work]]="Agriculture",1,0)</f>
        <v>0</v>
      </c>
      <c r="AM264">
        <f ca="1">IF(Table1[[#This Row],[Field of Work]]="Construction",1,0)</f>
        <v>0</v>
      </c>
      <c r="AN264">
        <f ca="1">IF(Table1[[#This Row],[Field of Work]]="Healthcare",1,0)</f>
        <v>0</v>
      </c>
      <c r="AO264">
        <f ca="1">IF(Table1[[#This Row],[Field of Work]]="General Work",1,0)</f>
        <v>0</v>
      </c>
      <c r="AP264">
        <f ca="1">IF(Table1[[#This Row],[Field of Work]]="Teaching",1,0)</f>
        <v>1</v>
      </c>
      <c r="AV264" s="1"/>
      <c r="AX264" s="2">
        <f ca="1">Table1[[#This Row],[Car Value]]/Table1[[#This Row],[Cars]]</f>
        <v>4756.9513491433308</v>
      </c>
      <c r="AY264" s="1"/>
      <c r="AZ264" s="2">
        <f ca="1">IF(Table1[[#This Row],[Value of debts ]]&gt;$BA$3,1,0)</f>
        <v>1</v>
      </c>
      <c r="BA264" s="1"/>
      <c r="BB264" s="1"/>
      <c r="BC264" s="15">
        <f ca="1">Table1[[#This Row],[Mortage Left]]/Table1[[#This Row],[Value of House]]</f>
        <v>0.59537368500526855</v>
      </c>
      <c r="BD264">
        <f t="shared" ca="1" si="131"/>
        <v>0</v>
      </c>
      <c r="BF264" s="1"/>
      <c r="BH264">
        <f ca="1">IF(Table1[[#This Row],[Area]]="Patna",Table1[[#This Row],[Income]],0)</f>
        <v>0</v>
      </c>
      <c r="BI264">
        <f ca="1">IF(Table1[[#This Row],[Area]]="Bangalore",Table1[[#This Row],[Income]],0)</f>
        <v>0</v>
      </c>
      <c r="BJ264">
        <f ca="1">IF(Table1[[#This Row],[Area]]="Lucknow",Table1[[#This Row],[Income]],0)</f>
        <v>0</v>
      </c>
      <c r="BK264">
        <f ca="1">IF(Table1[[#This Row],[Area]]="Hyderabad",Table1[[#This Row],[Income]],0)</f>
        <v>0</v>
      </c>
      <c r="BL264">
        <f ca="1">IF(Table1[[#This Row],[Area]]="Udaipur",Table1[[#This Row],[Income]],0)</f>
        <v>0</v>
      </c>
      <c r="BM264">
        <f ca="1">IF(Table1[[#This Row],[Area]]="Pune",Table1[[#This Row],[Income]],0)</f>
        <v>0</v>
      </c>
      <c r="BN264">
        <f ca="1">IF(Table1[[#This Row],[Area]]="Kolkata",Table1[[#This Row],[Income]],0)</f>
        <v>0</v>
      </c>
      <c r="BO264">
        <f ca="1">IF(Table1[[#This Row],[Area]]="Ranchi",Table1[[#This Row],[Income]],0)</f>
        <v>0</v>
      </c>
      <c r="BP264">
        <f ca="1">IF(Table1[[#This Row],[Area]]="Dhanbad",Table1[[#This Row],[Income]],0)</f>
        <v>0</v>
      </c>
      <c r="BQ264">
        <f ca="1">IF(Table1[[#This Row],[Area]]="Agra",Table1[[#This Row],[Income]],0)</f>
        <v>0</v>
      </c>
      <c r="BR264">
        <f ca="1">IF(Table1[[#This Row],[Area]]="Mumbai",Table1[[#This Row],[Income]],0)</f>
        <v>0</v>
      </c>
      <c r="BS264">
        <f ca="1">IF(Table1[[#This Row],[Area]]="Srinagar",Table1[[#This Row],[Income]],0)</f>
        <v>0</v>
      </c>
      <c r="BT264">
        <f ca="1">IF(Table1[[#This Row],[Area]]="Delhi",Table1[[#This Row],[Income]],0)</f>
        <v>0</v>
      </c>
      <c r="BU264">
        <f ca="1">IF(Table1[[#This Row],[Area]]="Jaipur",Table1[[#This Row],[Income]],0)</f>
        <v>63197</v>
      </c>
      <c r="BW264">
        <f ca="1">IF(Table1[[#This Row],[Field of Work]]="IT",Table1[[#This Row],[Income]],0)</f>
        <v>0</v>
      </c>
      <c r="BX264">
        <f ca="1">IF(Table1[[#This Row],[Field of Work]]="Healthcare",Table1[[#This Row],[Income]],0)</f>
        <v>0</v>
      </c>
      <c r="BY264">
        <f ca="1">IF(Table1[[#This Row],[Field of Work]]="Agriculture",Table1[[#This Row],[Income]],0)</f>
        <v>0</v>
      </c>
      <c r="BZ264">
        <f ca="1">IF(Table1[[#This Row],[Field of Work]]="Teaching",Table1[[#This Row],[Income]],0)</f>
        <v>63197</v>
      </c>
      <c r="CA264">
        <f ca="1">IF(Table1[[#This Row],[Field of Work]]="General Work",Table1[[#This Row],[Income]],0)</f>
        <v>0</v>
      </c>
      <c r="CB264">
        <f ca="1">IF(Table1[[#This Row],[Field of Work]]="Construction",Table1[[#This Row],[Income]],0)</f>
        <v>0</v>
      </c>
      <c r="CD264" s="2">
        <f ca="1">IF(Table1[[#This Row],[Value of debts ]]&gt;Table1[[#This Row],[Income]],1,0)</f>
        <v>1</v>
      </c>
      <c r="CE264" s="1"/>
      <c r="CG264">
        <f ca="1">IF(Table1[[#This Row],[Net worth of person]]&gt;$CH$3,Table1[[#This Row],[Age]],0)</f>
        <v>0</v>
      </c>
    </row>
    <row r="265" spans="1:85" x14ac:dyDescent="0.3">
      <c r="A265">
        <f t="shared" ca="1" si="110"/>
        <v>2</v>
      </c>
      <c r="B265" t="str">
        <f t="shared" ca="1" si="111"/>
        <v>Men</v>
      </c>
      <c r="C265">
        <f t="shared" ca="1" si="112"/>
        <v>20</v>
      </c>
      <c r="D265">
        <f t="shared" ca="1" si="113"/>
        <v>3</v>
      </c>
      <c r="E265" t="str">
        <f t="shared" ca="1" si="114"/>
        <v>Healthcare</v>
      </c>
      <c r="F265">
        <f t="shared" ca="1" si="115"/>
        <v>1</v>
      </c>
      <c r="G265" t="str">
        <f t="shared" ca="1" si="116"/>
        <v>10th</v>
      </c>
      <c r="H265">
        <f t="shared" ca="1" si="117"/>
        <v>4</v>
      </c>
      <c r="I265">
        <f t="shared" ca="1" si="118"/>
        <v>3</v>
      </c>
      <c r="J265">
        <f t="shared" ca="1" si="119"/>
        <v>89504</v>
      </c>
      <c r="K265">
        <f t="shared" ca="1" si="120"/>
        <v>7</v>
      </c>
      <c r="L265" t="str">
        <f t="shared" ca="1" si="121"/>
        <v>Delhi</v>
      </c>
      <c r="M265">
        <f t="shared" ca="1" si="122"/>
        <v>268512</v>
      </c>
      <c r="N265">
        <f t="shared" ca="1" si="123"/>
        <v>71246.066917139498</v>
      </c>
      <c r="O265">
        <f t="shared" ca="1" si="124"/>
        <v>255167.1139435099</v>
      </c>
      <c r="P265">
        <f t="shared" ca="1" si="125"/>
        <v>229424</v>
      </c>
      <c r="Q265">
        <f t="shared" ca="1" si="126"/>
        <v>21000.907340372243</v>
      </c>
      <c r="R265">
        <f t="shared" ca="1" si="127"/>
        <v>15785.936184549211</v>
      </c>
      <c r="S265">
        <f t="shared" ca="1" si="128"/>
        <v>539465.05012805911</v>
      </c>
      <c r="T265">
        <f t="shared" ca="1" si="129"/>
        <v>321670.97425751179</v>
      </c>
      <c r="U265">
        <f t="shared" ca="1" si="130"/>
        <v>217794.07587054733</v>
      </c>
      <c r="AF265" s="2">
        <f ca="1">IF(Table1[[#This Row],[Gender]]="Women",1,0)</f>
        <v>0</v>
      </c>
      <c r="AG265">
        <f ca="1">IF(Table1[[#This Row],[Gender]]="Men",1,0)</f>
        <v>1</v>
      </c>
      <c r="AI265" s="1"/>
      <c r="AK265" s="2">
        <f ca="1">IF(Table1[[#This Row],[Field of Work]]="IT",1,0)</f>
        <v>0</v>
      </c>
      <c r="AL265">
        <f ca="1">IF(Table1[[#This Row],[Field of Work]]="Agriculture",1,0)</f>
        <v>0</v>
      </c>
      <c r="AM265">
        <f ca="1">IF(Table1[[#This Row],[Field of Work]]="Construction",1,0)</f>
        <v>0</v>
      </c>
      <c r="AN265">
        <f ca="1">IF(Table1[[#This Row],[Field of Work]]="Healthcare",1,0)</f>
        <v>1</v>
      </c>
      <c r="AO265">
        <f ca="1">IF(Table1[[#This Row],[Field of Work]]="General Work",1,0)</f>
        <v>0</v>
      </c>
      <c r="AP265">
        <f ca="1">IF(Table1[[#This Row],[Field of Work]]="Teaching",1,0)</f>
        <v>0</v>
      </c>
      <c r="AV265" s="1"/>
      <c r="AX265" s="2">
        <f ca="1">Table1[[#This Row],[Car Value]]/Table1[[#This Row],[Cars]]</f>
        <v>85055.704647836639</v>
      </c>
      <c r="AY265" s="1"/>
      <c r="AZ265" s="2">
        <f ca="1">IF(Table1[[#This Row],[Value of debts ]]&gt;$BA$3,1,0)</f>
        <v>1</v>
      </c>
      <c r="BA265" s="1"/>
      <c r="BB265" s="1"/>
      <c r="BC265" s="15">
        <f ca="1">Table1[[#This Row],[Mortage Left]]/Table1[[#This Row],[Value of House]]</f>
        <v>0.26533662151836601</v>
      </c>
      <c r="BD265">
        <f t="shared" ca="1" si="131"/>
        <v>0</v>
      </c>
      <c r="BF265" s="1"/>
      <c r="BH265">
        <f ca="1">IF(Table1[[#This Row],[Area]]="Patna",Table1[[#This Row],[Income]],0)</f>
        <v>0</v>
      </c>
      <c r="BI265">
        <f ca="1">IF(Table1[[#This Row],[Area]]="Bangalore",Table1[[#This Row],[Income]],0)</f>
        <v>0</v>
      </c>
      <c r="BJ265">
        <f ca="1">IF(Table1[[#This Row],[Area]]="Lucknow",Table1[[#This Row],[Income]],0)</f>
        <v>0</v>
      </c>
      <c r="BK265">
        <f ca="1">IF(Table1[[#This Row],[Area]]="Hyderabad",Table1[[#This Row],[Income]],0)</f>
        <v>0</v>
      </c>
      <c r="BL265">
        <f ca="1">IF(Table1[[#This Row],[Area]]="Udaipur",Table1[[#This Row],[Income]],0)</f>
        <v>0</v>
      </c>
      <c r="BM265">
        <f ca="1">IF(Table1[[#This Row],[Area]]="Pune",Table1[[#This Row],[Income]],0)</f>
        <v>0</v>
      </c>
      <c r="BN265">
        <f ca="1">IF(Table1[[#This Row],[Area]]="Kolkata",Table1[[#This Row],[Income]],0)</f>
        <v>0</v>
      </c>
      <c r="BO265">
        <f ca="1">IF(Table1[[#This Row],[Area]]="Ranchi",Table1[[#This Row],[Income]],0)</f>
        <v>0</v>
      </c>
      <c r="BP265">
        <f ca="1">IF(Table1[[#This Row],[Area]]="Dhanbad",Table1[[#This Row],[Income]],0)</f>
        <v>0</v>
      </c>
      <c r="BQ265">
        <f ca="1">IF(Table1[[#This Row],[Area]]="Agra",Table1[[#This Row],[Income]],0)</f>
        <v>0</v>
      </c>
      <c r="BR265">
        <f ca="1">IF(Table1[[#This Row],[Area]]="Mumbai",Table1[[#This Row],[Income]],0)</f>
        <v>0</v>
      </c>
      <c r="BS265">
        <f ca="1">IF(Table1[[#This Row],[Area]]="Srinagar",Table1[[#This Row],[Income]],0)</f>
        <v>0</v>
      </c>
      <c r="BT265">
        <f ca="1">IF(Table1[[#This Row],[Area]]="Delhi",Table1[[#This Row],[Income]],0)</f>
        <v>89504</v>
      </c>
      <c r="BU265">
        <f ca="1">IF(Table1[[#This Row],[Area]]="Jaipur",Table1[[#This Row],[Income]],0)</f>
        <v>0</v>
      </c>
      <c r="BW265">
        <f ca="1">IF(Table1[[#This Row],[Field of Work]]="IT",Table1[[#This Row],[Income]],0)</f>
        <v>0</v>
      </c>
      <c r="BX265">
        <f ca="1">IF(Table1[[#This Row],[Field of Work]]="Healthcare",Table1[[#This Row],[Income]],0)</f>
        <v>89504</v>
      </c>
      <c r="BY265">
        <f ca="1">IF(Table1[[#This Row],[Field of Work]]="Agriculture",Table1[[#This Row],[Income]],0)</f>
        <v>0</v>
      </c>
      <c r="BZ265">
        <f ca="1">IF(Table1[[#This Row],[Field of Work]]="Teaching",Table1[[#This Row],[Income]],0)</f>
        <v>0</v>
      </c>
      <c r="CA265">
        <f ca="1">IF(Table1[[#This Row],[Field of Work]]="General Work",Table1[[#This Row],[Income]],0)</f>
        <v>0</v>
      </c>
      <c r="CB265">
        <f ca="1">IF(Table1[[#This Row],[Field of Work]]="Construction",Table1[[#This Row],[Income]],0)</f>
        <v>0</v>
      </c>
      <c r="CD265" s="2">
        <f ca="1">IF(Table1[[#This Row],[Value of debts ]]&gt;Table1[[#This Row],[Income]],1,0)</f>
        <v>1</v>
      </c>
      <c r="CE265" s="1"/>
      <c r="CG265">
        <f ca="1">IF(Table1[[#This Row],[Net worth of person]]&gt;$CH$3,Table1[[#This Row],[Age]],0)</f>
        <v>20</v>
      </c>
    </row>
    <row r="266" spans="1:85" x14ac:dyDescent="0.3">
      <c r="A266">
        <f t="shared" ca="1" si="110"/>
        <v>1</v>
      </c>
      <c r="B266" t="str">
        <f t="shared" ca="1" si="111"/>
        <v>Women</v>
      </c>
      <c r="C266">
        <f t="shared" ca="1" si="112"/>
        <v>25</v>
      </c>
      <c r="D266">
        <f t="shared" ca="1" si="113"/>
        <v>6</v>
      </c>
      <c r="E266" t="str">
        <f t="shared" ca="1" si="114"/>
        <v>General Work</v>
      </c>
      <c r="F266">
        <f t="shared" ca="1" si="115"/>
        <v>2</v>
      </c>
      <c r="G266" t="str">
        <f t="shared" ca="1" si="116"/>
        <v>12th</v>
      </c>
      <c r="H266">
        <f t="shared" ca="1" si="117"/>
        <v>1</v>
      </c>
      <c r="I266">
        <f t="shared" ca="1" si="118"/>
        <v>3</v>
      </c>
      <c r="J266">
        <f t="shared" ca="1" si="119"/>
        <v>62167</v>
      </c>
      <c r="K266">
        <f t="shared" ca="1" si="120"/>
        <v>2</v>
      </c>
      <c r="L266" t="str">
        <f t="shared" ca="1" si="121"/>
        <v>Bangalore</v>
      </c>
      <c r="M266">
        <f t="shared" ca="1" si="122"/>
        <v>186501</v>
      </c>
      <c r="N266">
        <f t="shared" ca="1" si="123"/>
        <v>27679.423868315811</v>
      </c>
      <c r="O266">
        <f t="shared" ca="1" si="124"/>
        <v>160360.91536215076</v>
      </c>
      <c r="P266">
        <f t="shared" ca="1" si="125"/>
        <v>23447</v>
      </c>
      <c r="Q266">
        <f t="shared" ca="1" si="126"/>
        <v>41919.669648113006</v>
      </c>
      <c r="R266">
        <f t="shared" ca="1" si="127"/>
        <v>34171.248323545195</v>
      </c>
      <c r="S266">
        <f t="shared" ca="1" si="128"/>
        <v>381033.16368569597</v>
      </c>
      <c r="T266">
        <f t="shared" ca="1" si="129"/>
        <v>93046.093516428809</v>
      </c>
      <c r="U266">
        <f t="shared" ca="1" si="130"/>
        <v>287987.07016926713</v>
      </c>
      <c r="AF266" s="2">
        <f ca="1">IF(Table1[[#This Row],[Gender]]="Women",1,0)</f>
        <v>1</v>
      </c>
      <c r="AG266">
        <f ca="1">IF(Table1[[#This Row],[Gender]]="Men",1,0)</f>
        <v>0</v>
      </c>
      <c r="AI266" s="1"/>
      <c r="AK266" s="2">
        <f ca="1">IF(Table1[[#This Row],[Field of Work]]="IT",1,0)</f>
        <v>0</v>
      </c>
      <c r="AL266">
        <f ca="1">IF(Table1[[#This Row],[Field of Work]]="Agriculture",1,0)</f>
        <v>0</v>
      </c>
      <c r="AM266">
        <f ca="1">IF(Table1[[#This Row],[Field of Work]]="Construction",1,0)</f>
        <v>0</v>
      </c>
      <c r="AN266">
        <f ca="1">IF(Table1[[#This Row],[Field of Work]]="Healthcare",1,0)</f>
        <v>0</v>
      </c>
      <c r="AO266">
        <f ca="1">IF(Table1[[#This Row],[Field of Work]]="General Work",1,0)</f>
        <v>1</v>
      </c>
      <c r="AP266">
        <f ca="1">IF(Table1[[#This Row],[Field of Work]]="Teaching",1,0)</f>
        <v>0</v>
      </c>
      <c r="AV266" s="1"/>
      <c r="AX266" s="2">
        <f ca="1">Table1[[#This Row],[Car Value]]/Table1[[#This Row],[Cars]]</f>
        <v>53453.638454050255</v>
      </c>
      <c r="AY266" s="1"/>
      <c r="AZ266" s="2">
        <f ca="1">IF(Table1[[#This Row],[Value of debts ]]&gt;$BA$3,1,0)</f>
        <v>1</v>
      </c>
      <c r="BA266" s="1"/>
      <c r="BB266" s="1"/>
      <c r="BC266" s="15">
        <f ca="1">Table1[[#This Row],[Mortage Left]]/Table1[[#This Row],[Value of House]]</f>
        <v>0.14841434559769551</v>
      </c>
      <c r="BD266">
        <f t="shared" ca="1" si="131"/>
        <v>1</v>
      </c>
      <c r="BF266" s="1"/>
      <c r="BH266">
        <f ca="1">IF(Table1[[#This Row],[Area]]="Patna",Table1[[#This Row],[Income]],0)</f>
        <v>0</v>
      </c>
      <c r="BI266">
        <f ca="1">IF(Table1[[#This Row],[Area]]="Bangalore",Table1[[#This Row],[Income]],0)</f>
        <v>62167</v>
      </c>
      <c r="BJ266">
        <f ca="1">IF(Table1[[#This Row],[Area]]="Lucknow",Table1[[#This Row],[Income]],0)</f>
        <v>0</v>
      </c>
      <c r="BK266">
        <f ca="1">IF(Table1[[#This Row],[Area]]="Hyderabad",Table1[[#This Row],[Income]],0)</f>
        <v>0</v>
      </c>
      <c r="BL266">
        <f ca="1">IF(Table1[[#This Row],[Area]]="Udaipur",Table1[[#This Row],[Income]],0)</f>
        <v>0</v>
      </c>
      <c r="BM266">
        <f ca="1">IF(Table1[[#This Row],[Area]]="Pune",Table1[[#This Row],[Income]],0)</f>
        <v>0</v>
      </c>
      <c r="BN266">
        <f ca="1">IF(Table1[[#This Row],[Area]]="Kolkata",Table1[[#This Row],[Income]],0)</f>
        <v>0</v>
      </c>
      <c r="BO266">
        <f ca="1">IF(Table1[[#This Row],[Area]]="Ranchi",Table1[[#This Row],[Income]],0)</f>
        <v>0</v>
      </c>
      <c r="BP266">
        <f ca="1">IF(Table1[[#This Row],[Area]]="Dhanbad",Table1[[#This Row],[Income]],0)</f>
        <v>0</v>
      </c>
      <c r="BQ266">
        <f ca="1">IF(Table1[[#This Row],[Area]]="Agra",Table1[[#This Row],[Income]],0)</f>
        <v>0</v>
      </c>
      <c r="BR266">
        <f ca="1">IF(Table1[[#This Row],[Area]]="Mumbai",Table1[[#This Row],[Income]],0)</f>
        <v>0</v>
      </c>
      <c r="BS266">
        <f ca="1">IF(Table1[[#This Row],[Area]]="Srinagar",Table1[[#This Row],[Income]],0)</f>
        <v>0</v>
      </c>
      <c r="BT266">
        <f ca="1">IF(Table1[[#This Row],[Area]]="Delhi",Table1[[#This Row],[Income]],0)</f>
        <v>0</v>
      </c>
      <c r="BU266">
        <f ca="1">IF(Table1[[#This Row],[Area]]="Jaipur",Table1[[#This Row],[Income]],0)</f>
        <v>0</v>
      </c>
      <c r="BW266">
        <f ca="1">IF(Table1[[#This Row],[Field of Work]]="IT",Table1[[#This Row],[Income]],0)</f>
        <v>0</v>
      </c>
      <c r="BX266">
        <f ca="1">IF(Table1[[#This Row],[Field of Work]]="Healthcare",Table1[[#This Row],[Income]],0)</f>
        <v>0</v>
      </c>
      <c r="BY266">
        <f ca="1">IF(Table1[[#This Row],[Field of Work]]="Agriculture",Table1[[#This Row],[Income]],0)</f>
        <v>0</v>
      </c>
      <c r="BZ266">
        <f ca="1">IF(Table1[[#This Row],[Field of Work]]="Teaching",Table1[[#This Row],[Income]],0)</f>
        <v>0</v>
      </c>
      <c r="CA266">
        <f ca="1">IF(Table1[[#This Row],[Field of Work]]="General Work",Table1[[#This Row],[Income]],0)</f>
        <v>62167</v>
      </c>
      <c r="CB266">
        <f ca="1">IF(Table1[[#This Row],[Field of Work]]="Construction",Table1[[#This Row],[Income]],0)</f>
        <v>0</v>
      </c>
      <c r="CD266" s="2">
        <f ca="1">IF(Table1[[#This Row],[Value of debts ]]&gt;Table1[[#This Row],[Income]],1,0)</f>
        <v>1</v>
      </c>
      <c r="CE266" s="1"/>
      <c r="CG266">
        <f ca="1">IF(Table1[[#This Row],[Net worth of person]]&gt;$CH$3,Table1[[#This Row],[Age]],0)</f>
        <v>25</v>
      </c>
    </row>
    <row r="267" spans="1:85" x14ac:dyDescent="0.3">
      <c r="A267">
        <f t="shared" ca="1" si="110"/>
        <v>1</v>
      </c>
      <c r="B267" t="str">
        <f t="shared" ca="1" si="111"/>
        <v>Women</v>
      </c>
      <c r="C267">
        <f t="shared" ca="1" si="112"/>
        <v>38</v>
      </c>
      <c r="D267">
        <f t="shared" ca="1" si="113"/>
        <v>3</v>
      </c>
      <c r="E267" t="str">
        <f t="shared" ca="1" si="114"/>
        <v>Healthcare</v>
      </c>
      <c r="F267">
        <f t="shared" ca="1" si="115"/>
        <v>1</v>
      </c>
      <c r="G267" t="str">
        <f t="shared" ca="1" si="116"/>
        <v>10th</v>
      </c>
      <c r="H267">
        <f t="shared" ca="1" si="117"/>
        <v>4</v>
      </c>
      <c r="I267">
        <f t="shared" ca="1" si="118"/>
        <v>2</v>
      </c>
      <c r="J267">
        <f t="shared" ca="1" si="119"/>
        <v>52377</v>
      </c>
      <c r="K267">
        <f t="shared" ca="1" si="120"/>
        <v>14</v>
      </c>
      <c r="L267" t="str">
        <f t="shared" ca="1" si="121"/>
        <v>Jaipur</v>
      </c>
      <c r="M267">
        <f t="shared" ca="1" si="122"/>
        <v>157131</v>
      </c>
      <c r="N267">
        <f t="shared" ca="1" si="123"/>
        <v>30623.969346154659</v>
      </c>
      <c r="O267">
        <f t="shared" ca="1" si="124"/>
        <v>85297.74501700855</v>
      </c>
      <c r="P267">
        <f t="shared" ca="1" si="125"/>
        <v>70108</v>
      </c>
      <c r="Q267">
        <f t="shared" ca="1" si="126"/>
        <v>42772.16185248307</v>
      </c>
      <c r="R267">
        <f t="shared" ca="1" si="127"/>
        <v>20149.945062405044</v>
      </c>
      <c r="S267">
        <f t="shared" ca="1" si="128"/>
        <v>262578.69007941359</v>
      </c>
      <c r="T267">
        <f t="shared" ca="1" si="129"/>
        <v>143504.13119863771</v>
      </c>
      <c r="U267">
        <f t="shared" ca="1" si="130"/>
        <v>119074.55888077588</v>
      </c>
      <c r="AF267" s="2">
        <f ca="1">IF(Table1[[#This Row],[Gender]]="Women",1,0)</f>
        <v>1</v>
      </c>
      <c r="AG267">
        <f ca="1">IF(Table1[[#This Row],[Gender]]="Men",1,0)</f>
        <v>0</v>
      </c>
      <c r="AI267" s="1"/>
      <c r="AK267" s="2">
        <f ca="1">IF(Table1[[#This Row],[Field of Work]]="IT",1,0)</f>
        <v>0</v>
      </c>
      <c r="AL267">
        <f ca="1">IF(Table1[[#This Row],[Field of Work]]="Agriculture",1,0)</f>
        <v>0</v>
      </c>
      <c r="AM267">
        <f ca="1">IF(Table1[[#This Row],[Field of Work]]="Construction",1,0)</f>
        <v>0</v>
      </c>
      <c r="AN267">
        <f ca="1">IF(Table1[[#This Row],[Field of Work]]="Healthcare",1,0)</f>
        <v>1</v>
      </c>
      <c r="AO267">
        <f ca="1">IF(Table1[[#This Row],[Field of Work]]="General Work",1,0)</f>
        <v>0</v>
      </c>
      <c r="AP267">
        <f ca="1">IF(Table1[[#This Row],[Field of Work]]="Teaching",1,0)</f>
        <v>0</v>
      </c>
      <c r="AV267" s="1"/>
      <c r="AX267" s="2">
        <f ca="1">Table1[[#This Row],[Car Value]]/Table1[[#This Row],[Cars]]</f>
        <v>42648.872508504275</v>
      </c>
      <c r="AY267" s="1"/>
      <c r="AZ267" s="2">
        <f ca="1">IF(Table1[[#This Row],[Value of debts ]]&gt;$BA$3,1,0)</f>
        <v>1</v>
      </c>
      <c r="BA267" s="1"/>
      <c r="BB267" s="1"/>
      <c r="BC267" s="15">
        <f ca="1">Table1[[#This Row],[Mortage Left]]/Table1[[#This Row],[Value of House]]</f>
        <v>0.19489451060678453</v>
      </c>
      <c r="BD267">
        <f t="shared" ca="1" si="131"/>
        <v>1</v>
      </c>
      <c r="BF267" s="1"/>
      <c r="BH267">
        <f ca="1">IF(Table1[[#This Row],[Area]]="Patna",Table1[[#This Row],[Income]],0)</f>
        <v>0</v>
      </c>
      <c r="BI267">
        <f ca="1">IF(Table1[[#This Row],[Area]]="Bangalore",Table1[[#This Row],[Income]],0)</f>
        <v>0</v>
      </c>
      <c r="BJ267">
        <f ca="1">IF(Table1[[#This Row],[Area]]="Lucknow",Table1[[#This Row],[Income]],0)</f>
        <v>0</v>
      </c>
      <c r="BK267">
        <f ca="1">IF(Table1[[#This Row],[Area]]="Hyderabad",Table1[[#This Row],[Income]],0)</f>
        <v>0</v>
      </c>
      <c r="BL267">
        <f ca="1">IF(Table1[[#This Row],[Area]]="Udaipur",Table1[[#This Row],[Income]],0)</f>
        <v>0</v>
      </c>
      <c r="BM267">
        <f ca="1">IF(Table1[[#This Row],[Area]]="Pune",Table1[[#This Row],[Income]],0)</f>
        <v>0</v>
      </c>
      <c r="BN267">
        <f ca="1">IF(Table1[[#This Row],[Area]]="Kolkata",Table1[[#This Row],[Income]],0)</f>
        <v>0</v>
      </c>
      <c r="BO267">
        <f ca="1">IF(Table1[[#This Row],[Area]]="Ranchi",Table1[[#This Row],[Income]],0)</f>
        <v>0</v>
      </c>
      <c r="BP267">
        <f ca="1">IF(Table1[[#This Row],[Area]]="Dhanbad",Table1[[#This Row],[Income]],0)</f>
        <v>0</v>
      </c>
      <c r="BQ267">
        <f ca="1">IF(Table1[[#This Row],[Area]]="Agra",Table1[[#This Row],[Income]],0)</f>
        <v>0</v>
      </c>
      <c r="BR267">
        <f ca="1">IF(Table1[[#This Row],[Area]]="Mumbai",Table1[[#This Row],[Income]],0)</f>
        <v>0</v>
      </c>
      <c r="BS267">
        <f ca="1">IF(Table1[[#This Row],[Area]]="Srinagar",Table1[[#This Row],[Income]],0)</f>
        <v>0</v>
      </c>
      <c r="BT267">
        <f ca="1">IF(Table1[[#This Row],[Area]]="Delhi",Table1[[#This Row],[Income]],0)</f>
        <v>0</v>
      </c>
      <c r="BU267">
        <f ca="1">IF(Table1[[#This Row],[Area]]="Jaipur",Table1[[#This Row],[Income]],0)</f>
        <v>52377</v>
      </c>
      <c r="BW267">
        <f ca="1">IF(Table1[[#This Row],[Field of Work]]="IT",Table1[[#This Row],[Income]],0)</f>
        <v>0</v>
      </c>
      <c r="BX267">
        <f ca="1">IF(Table1[[#This Row],[Field of Work]]="Healthcare",Table1[[#This Row],[Income]],0)</f>
        <v>52377</v>
      </c>
      <c r="BY267">
        <f ca="1">IF(Table1[[#This Row],[Field of Work]]="Agriculture",Table1[[#This Row],[Income]],0)</f>
        <v>0</v>
      </c>
      <c r="BZ267">
        <f ca="1">IF(Table1[[#This Row],[Field of Work]]="Teaching",Table1[[#This Row],[Income]],0)</f>
        <v>0</v>
      </c>
      <c r="CA267">
        <f ca="1">IF(Table1[[#This Row],[Field of Work]]="General Work",Table1[[#This Row],[Income]],0)</f>
        <v>0</v>
      </c>
      <c r="CB267">
        <f ca="1">IF(Table1[[#This Row],[Field of Work]]="Construction",Table1[[#This Row],[Income]],0)</f>
        <v>0</v>
      </c>
      <c r="CD267" s="2">
        <f ca="1">IF(Table1[[#This Row],[Value of debts ]]&gt;Table1[[#This Row],[Income]],1,0)</f>
        <v>1</v>
      </c>
      <c r="CE267" s="1"/>
      <c r="CG267">
        <f ca="1">IF(Table1[[#This Row],[Net worth of person]]&gt;$CH$3,Table1[[#This Row],[Age]],0)</f>
        <v>38</v>
      </c>
    </row>
    <row r="268" spans="1:85" x14ac:dyDescent="0.3">
      <c r="A268">
        <f t="shared" ca="1" si="110"/>
        <v>2</v>
      </c>
      <c r="B268" t="str">
        <f t="shared" ca="1" si="111"/>
        <v>Men</v>
      </c>
      <c r="C268">
        <f t="shared" ca="1" si="112"/>
        <v>36</v>
      </c>
      <c r="D268">
        <f t="shared" ca="1" si="113"/>
        <v>6</v>
      </c>
      <c r="E268" t="str">
        <f t="shared" ca="1" si="114"/>
        <v>General Work</v>
      </c>
      <c r="F268">
        <f t="shared" ca="1" si="115"/>
        <v>3</v>
      </c>
      <c r="G268" t="str">
        <f t="shared" ca="1" si="116"/>
        <v>Bachelors</v>
      </c>
      <c r="H268">
        <f t="shared" ca="1" si="117"/>
        <v>3</v>
      </c>
      <c r="I268">
        <f t="shared" ca="1" si="118"/>
        <v>2</v>
      </c>
      <c r="J268">
        <f t="shared" ca="1" si="119"/>
        <v>82972</v>
      </c>
      <c r="K268">
        <f t="shared" ca="1" si="120"/>
        <v>8</v>
      </c>
      <c r="L268" t="str">
        <f t="shared" ca="1" si="121"/>
        <v>Agra</v>
      </c>
      <c r="M268">
        <f t="shared" ca="1" si="122"/>
        <v>497832</v>
      </c>
      <c r="N268">
        <f t="shared" ca="1" si="123"/>
        <v>66061.64855893502</v>
      </c>
      <c r="O268">
        <f t="shared" ca="1" si="124"/>
        <v>28606.800088317425</v>
      </c>
      <c r="P268">
        <f t="shared" ca="1" si="125"/>
        <v>4951</v>
      </c>
      <c r="Q268">
        <f t="shared" ca="1" si="126"/>
        <v>105596.1989001999</v>
      </c>
      <c r="R268">
        <f t="shared" ca="1" si="127"/>
        <v>86005.521492075757</v>
      </c>
      <c r="S268">
        <f t="shared" ca="1" si="128"/>
        <v>612444.32158039312</v>
      </c>
      <c r="T268">
        <f t="shared" ca="1" si="129"/>
        <v>176608.84745913494</v>
      </c>
      <c r="U268">
        <f t="shared" ca="1" si="130"/>
        <v>435835.47412125819</v>
      </c>
      <c r="AF268" s="2">
        <f ca="1">IF(Table1[[#This Row],[Gender]]="Women",1,0)</f>
        <v>0</v>
      </c>
      <c r="AG268">
        <f ca="1">IF(Table1[[#This Row],[Gender]]="Men",1,0)</f>
        <v>1</v>
      </c>
      <c r="AI268" s="1"/>
      <c r="AK268" s="2">
        <f ca="1">IF(Table1[[#This Row],[Field of Work]]="IT",1,0)</f>
        <v>0</v>
      </c>
      <c r="AL268">
        <f ca="1">IF(Table1[[#This Row],[Field of Work]]="Agriculture",1,0)</f>
        <v>0</v>
      </c>
      <c r="AM268">
        <f ca="1">IF(Table1[[#This Row],[Field of Work]]="Construction",1,0)</f>
        <v>0</v>
      </c>
      <c r="AN268">
        <f ca="1">IF(Table1[[#This Row],[Field of Work]]="Healthcare",1,0)</f>
        <v>0</v>
      </c>
      <c r="AO268">
        <f ca="1">IF(Table1[[#This Row],[Field of Work]]="General Work",1,0)</f>
        <v>1</v>
      </c>
      <c r="AP268">
        <f ca="1">IF(Table1[[#This Row],[Field of Work]]="Teaching",1,0)</f>
        <v>0</v>
      </c>
      <c r="AV268" s="1"/>
      <c r="AX268" s="2">
        <f ca="1">Table1[[#This Row],[Car Value]]/Table1[[#This Row],[Cars]]</f>
        <v>14303.400044158712</v>
      </c>
      <c r="AY268" s="1"/>
      <c r="AZ268" s="2">
        <f ca="1">IF(Table1[[#This Row],[Value of debts ]]&gt;$BA$3,1,0)</f>
        <v>1</v>
      </c>
      <c r="BA268" s="1"/>
      <c r="BB268" s="1"/>
      <c r="BC268" s="15">
        <f ca="1">Table1[[#This Row],[Mortage Left]]/Table1[[#This Row],[Value of House]]</f>
        <v>0.13269867858822859</v>
      </c>
      <c r="BD268">
        <f t="shared" ca="1" si="131"/>
        <v>1</v>
      </c>
      <c r="BF268" s="1"/>
      <c r="BH268">
        <f ca="1">IF(Table1[[#This Row],[Area]]="Patna",Table1[[#This Row],[Income]],0)</f>
        <v>0</v>
      </c>
      <c r="BI268">
        <f ca="1">IF(Table1[[#This Row],[Area]]="Bangalore",Table1[[#This Row],[Income]],0)</f>
        <v>0</v>
      </c>
      <c r="BJ268">
        <f ca="1">IF(Table1[[#This Row],[Area]]="Lucknow",Table1[[#This Row],[Income]],0)</f>
        <v>0</v>
      </c>
      <c r="BK268">
        <f ca="1">IF(Table1[[#This Row],[Area]]="Hyderabad",Table1[[#This Row],[Income]],0)</f>
        <v>0</v>
      </c>
      <c r="BL268">
        <f ca="1">IF(Table1[[#This Row],[Area]]="Udaipur",Table1[[#This Row],[Income]],0)</f>
        <v>0</v>
      </c>
      <c r="BM268">
        <f ca="1">IF(Table1[[#This Row],[Area]]="Pune",Table1[[#This Row],[Income]],0)</f>
        <v>0</v>
      </c>
      <c r="BN268">
        <f ca="1">IF(Table1[[#This Row],[Area]]="Kolkata",Table1[[#This Row],[Income]],0)</f>
        <v>0</v>
      </c>
      <c r="BO268">
        <f ca="1">IF(Table1[[#This Row],[Area]]="Ranchi",Table1[[#This Row],[Income]],0)</f>
        <v>0</v>
      </c>
      <c r="BP268">
        <f ca="1">IF(Table1[[#This Row],[Area]]="Dhanbad",Table1[[#This Row],[Income]],0)</f>
        <v>0</v>
      </c>
      <c r="BQ268">
        <f ca="1">IF(Table1[[#This Row],[Area]]="Agra",Table1[[#This Row],[Income]],0)</f>
        <v>82972</v>
      </c>
      <c r="BR268">
        <f ca="1">IF(Table1[[#This Row],[Area]]="Mumbai",Table1[[#This Row],[Income]],0)</f>
        <v>0</v>
      </c>
      <c r="BS268">
        <f ca="1">IF(Table1[[#This Row],[Area]]="Srinagar",Table1[[#This Row],[Income]],0)</f>
        <v>0</v>
      </c>
      <c r="BT268">
        <f ca="1">IF(Table1[[#This Row],[Area]]="Delhi",Table1[[#This Row],[Income]],0)</f>
        <v>0</v>
      </c>
      <c r="BU268">
        <f ca="1">IF(Table1[[#This Row],[Area]]="Jaipur",Table1[[#This Row],[Income]],0)</f>
        <v>0</v>
      </c>
      <c r="BW268">
        <f ca="1">IF(Table1[[#This Row],[Field of Work]]="IT",Table1[[#This Row],[Income]],0)</f>
        <v>0</v>
      </c>
      <c r="BX268">
        <f ca="1">IF(Table1[[#This Row],[Field of Work]]="Healthcare",Table1[[#This Row],[Income]],0)</f>
        <v>0</v>
      </c>
      <c r="BY268">
        <f ca="1">IF(Table1[[#This Row],[Field of Work]]="Agriculture",Table1[[#This Row],[Income]],0)</f>
        <v>0</v>
      </c>
      <c r="BZ268">
        <f ca="1">IF(Table1[[#This Row],[Field of Work]]="Teaching",Table1[[#This Row],[Income]],0)</f>
        <v>0</v>
      </c>
      <c r="CA268">
        <f ca="1">IF(Table1[[#This Row],[Field of Work]]="General Work",Table1[[#This Row],[Income]],0)</f>
        <v>82972</v>
      </c>
      <c r="CB268">
        <f ca="1">IF(Table1[[#This Row],[Field of Work]]="Construction",Table1[[#This Row],[Income]],0)</f>
        <v>0</v>
      </c>
      <c r="CD268" s="2">
        <f ca="1">IF(Table1[[#This Row],[Value of debts ]]&gt;Table1[[#This Row],[Income]],1,0)</f>
        <v>1</v>
      </c>
      <c r="CE268" s="1"/>
      <c r="CG268">
        <f ca="1">IF(Table1[[#This Row],[Net worth of person]]&gt;$CH$3,Table1[[#This Row],[Age]],0)</f>
        <v>36</v>
      </c>
    </row>
    <row r="269" spans="1:85" x14ac:dyDescent="0.3">
      <c r="A269">
        <f t="shared" ca="1" si="110"/>
        <v>2</v>
      </c>
      <c r="B269" t="str">
        <f t="shared" ca="1" si="111"/>
        <v>Men</v>
      </c>
      <c r="C269">
        <f t="shared" ca="1" si="112"/>
        <v>28</v>
      </c>
      <c r="D269">
        <f t="shared" ca="1" si="113"/>
        <v>4</v>
      </c>
      <c r="E269" t="str">
        <f t="shared" ca="1" si="114"/>
        <v>Teaching</v>
      </c>
      <c r="F269">
        <f t="shared" ca="1" si="115"/>
        <v>2</v>
      </c>
      <c r="G269" t="str">
        <f t="shared" ca="1" si="116"/>
        <v>12th</v>
      </c>
      <c r="H269">
        <f t="shared" ca="1" si="117"/>
        <v>3</v>
      </c>
      <c r="I269">
        <f t="shared" ca="1" si="118"/>
        <v>3</v>
      </c>
      <c r="J269">
        <f t="shared" ca="1" si="119"/>
        <v>25538</v>
      </c>
      <c r="K269">
        <f t="shared" ca="1" si="120"/>
        <v>3</v>
      </c>
      <c r="L269" t="str">
        <f t="shared" ca="1" si="121"/>
        <v>Lucknow</v>
      </c>
      <c r="M269">
        <f t="shared" ca="1" si="122"/>
        <v>76614</v>
      </c>
      <c r="N269">
        <f t="shared" ca="1" si="123"/>
        <v>27275.391428129027</v>
      </c>
      <c r="O269">
        <f t="shared" ca="1" si="124"/>
        <v>14891.794463185222</v>
      </c>
      <c r="P269">
        <f t="shared" ca="1" si="125"/>
        <v>639</v>
      </c>
      <c r="Q269">
        <f t="shared" ca="1" si="126"/>
        <v>1191.1973393764579</v>
      </c>
      <c r="R269">
        <f t="shared" ca="1" si="127"/>
        <v>2328.7603513473546</v>
      </c>
      <c r="S269">
        <f t="shared" ca="1" si="128"/>
        <v>93834.554814532574</v>
      </c>
      <c r="T269">
        <f t="shared" ca="1" si="129"/>
        <v>29105.588767505484</v>
      </c>
      <c r="U269">
        <f t="shared" ca="1" si="130"/>
        <v>64728.96604702709</v>
      </c>
      <c r="AF269" s="2">
        <f ca="1">IF(Table1[[#This Row],[Gender]]="Women",1,0)</f>
        <v>0</v>
      </c>
      <c r="AG269">
        <f ca="1">IF(Table1[[#This Row],[Gender]]="Men",1,0)</f>
        <v>1</v>
      </c>
      <c r="AI269" s="1"/>
      <c r="AK269" s="2">
        <f ca="1">IF(Table1[[#This Row],[Field of Work]]="IT",1,0)</f>
        <v>0</v>
      </c>
      <c r="AL269">
        <f ca="1">IF(Table1[[#This Row],[Field of Work]]="Agriculture",1,0)</f>
        <v>0</v>
      </c>
      <c r="AM269">
        <f ca="1">IF(Table1[[#This Row],[Field of Work]]="Construction",1,0)</f>
        <v>0</v>
      </c>
      <c r="AN269">
        <f ca="1">IF(Table1[[#This Row],[Field of Work]]="Healthcare",1,0)</f>
        <v>0</v>
      </c>
      <c r="AO269">
        <f ca="1">IF(Table1[[#This Row],[Field of Work]]="General Work",1,0)</f>
        <v>0</v>
      </c>
      <c r="AP269">
        <f ca="1">IF(Table1[[#This Row],[Field of Work]]="Teaching",1,0)</f>
        <v>1</v>
      </c>
      <c r="AV269" s="1"/>
      <c r="AX269" s="2">
        <f ca="1">Table1[[#This Row],[Car Value]]/Table1[[#This Row],[Cars]]</f>
        <v>4963.9314877284078</v>
      </c>
      <c r="AY269" s="1"/>
      <c r="AZ269" s="2">
        <f ca="1">IF(Table1[[#This Row],[Value of debts ]]&gt;$BA$3,1,0)</f>
        <v>0</v>
      </c>
      <c r="BA269" s="1"/>
      <c r="BB269" s="1"/>
      <c r="BC269" s="15">
        <f ca="1">Table1[[#This Row],[Mortage Left]]/Table1[[#This Row],[Value of House]]</f>
        <v>0.35601053891102186</v>
      </c>
      <c r="BD269">
        <f t="shared" ca="1" si="131"/>
        <v>0</v>
      </c>
      <c r="BF269" s="1"/>
      <c r="BH269">
        <f ca="1">IF(Table1[[#This Row],[Area]]="Patna",Table1[[#This Row],[Income]],0)</f>
        <v>0</v>
      </c>
      <c r="BI269">
        <f ca="1">IF(Table1[[#This Row],[Area]]="Bangalore",Table1[[#This Row],[Income]],0)</f>
        <v>0</v>
      </c>
      <c r="BJ269">
        <f ca="1">IF(Table1[[#This Row],[Area]]="Lucknow",Table1[[#This Row],[Income]],0)</f>
        <v>25538</v>
      </c>
      <c r="BK269">
        <f ca="1">IF(Table1[[#This Row],[Area]]="Hyderabad",Table1[[#This Row],[Income]],0)</f>
        <v>0</v>
      </c>
      <c r="BL269">
        <f ca="1">IF(Table1[[#This Row],[Area]]="Udaipur",Table1[[#This Row],[Income]],0)</f>
        <v>0</v>
      </c>
      <c r="BM269">
        <f ca="1">IF(Table1[[#This Row],[Area]]="Pune",Table1[[#This Row],[Income]],0)</f>
        <v>0</v>
      </c>
      <c r="BN269">
        <f ca="1">IF(Table1[[#This Row],[Area]]="Kolkata",Table1[[#This Row],[Income]],0)</f>
        <v>0</v>
      </c>
      <c r="BO269">
        <f ca="1">IF(Table1[[#This Row],[Area]]="Ranchi",Table1[[#This Row],[Income]],0)</f>
        <v>0</v>
      </c>
      <c r="BP269">
        <f ca="1">IF(Table1[[#This Row],[Area]]="Dhanbad",Table1[[#This Row],[Income]],0)</f>
        <v>0</v>
      </c>
      <c r="BQ269">
        <f ca="1">IF(Table1[[#This Row],[Area]]="Agra",Table1[[#This Row],[Income]],0)</f>
        <v>0</v>
      </c>
      <c r="BR269">
        <f ca="1">IF(Table1[[#This Row],[Area]]="Mumbai",Table1[[#This Row],[Income]],0)</f>
        <v>0</v>
      </c>
      <c r="BS269">
        <f ca="1">IF(Table1[[#This Row],[Area]]="Srinagar",Table1[[#This Row],[Income]],0)</f>
        <v>0</v>
      </c>
      <c r="BT269">
        <f ca="1">IF(Table1[[#This Row],[Area]]="Delhi",Table1[[#This Row],[Income]],0)</f>
        <v>0</v>
      </c>
      <c r="BU269">
        <f ca="1">IF(Table1[[#This Row],[Area]]="Jaipur",Table1[[#This Row],[Income]],0)</f>
        <v>0</v>
      </c>
      <c r="BW269">
        <f ca="1">IF(Table1[[#This Row],[Field of Work]]="IT",Table1[[#This Row],[Income]],0)</f>
        <v>0</v>
      </c>
      <c r="BX269">
        <f ca="1">IF(Table1[[#This Row],[Field of Work]]="Healthcare",Table1[[#This Row],[Income]],0)</f>
        <v>0</v>
      </c>
      <c r="BY269">
        <f ca="1">IF(Table1[[#This Row],[Field of Work]]="Agriculture",Table1[[#This Row],[Income]],0)</f>
        <v>0</v>
      </c>
      <c r="BZ269">
        <f ca="1">IF(Table1[[#This Row],[Field of Work]]="Teaching",Table1[[#This Row],[Income]],0)</f>
        <v>25538</v>
      </c>
      <c r="CA269">
        <f ca="1">IF(Table1[[#This Row],[Field of Work]]="General Work",Table1[[#This Row],[Income]],0)</f>
        <v>0</v>
      </c>
      <c r="CB269">
        <f ca="1">IF(Table1[[#This Row],[Field of Work]]="Construction",Table1[[#This Row],[Income]],0)</f>
        <v>0</v>
      </c>
      <c r="CD269" s="2">
        <f ca="1">IF(Table1[[#This Row],[Value of debts ]]&gt;Table1[[#This Row],[Income]],1,0)</f>
        <v>1</v>
      </c>
      <c r="CE269" s="1"/>
      <c r="CG269">
        <f ca="1">IF(Table1[[#This Row],[Net worth of person]]&gt;$CH$3,Table1[[#This Row],[Age]],0)</f>
        <v>28</v>
      </c>
    </row>
    <row r="270" spans="1:85" x14ac:dyDescent="0.3">
      <c r="A270">
        <f t="shared" ca="1" si="110"/>
        <v>1</v>
      </c>
      <c r="B270" t="str">
        <f t="shared" ca="1" si="111"/>
        <v>Women</v>
      </c>
      <c r="C270">
        <f t="shared" ca="1" si="112"/>
        <v>25</v>
      </c>
      <c r="D270">
        <f t="shared" ca="1" si="113"/>
        <v>6</v>
      </c>
      <c r="E270" t="str">
        <f t="shared" ca="1" si="114"/>
        <v>General Work</v>
      </c>
      <c r="F270">
        <f t="shared" ca="1" si="115"/>
        <v>5</v>
      </c>
      <c r="G270" t="str">
        <f t="shared" ca="1" si="116"/>
        <v>Others</v>
      </c>
      <c r="H270">
        <f t="shared" ca="1" si="117"/>
        <v>1</v>
      </c>
      <c r="I270">
        <f t="shared" ca="1" si="118"/>
        <v>1</v>
      </c>
      <c r="J270">
        <f t="shared" ca="1" si="119"/>
        <v>38115</v>
      </c>
      <c r="K270">
        <f t="shared" ca="1" si="120"/>
        <v>1</v>
      </c>
      <c r="L270" t="str">
        <f t="shared" ca="1" si="121"/>
        <v>Patna</v>
      </c>
      <c r="M270">
        <f t="shared" ca="1" si="122"/>
        <v>152460</v>
      </c>
      <c r="N270">
        <f t="shared" ca="1" si="123"/>
        <v>96089.704982350668</v>
      </c>
      <c r="O270">
        <f t="shared" ca="1" si="124"/>
        <v>3389.3562991716858</v>
      </c>
      <c r="P270">
        <f t="shared" ca="1" si="125"/>
        <v>923</v>
      </c>
      <c r="Q270">
        <f t="shared" ca="1" si="126"/>
        <v>10021.303091943711</v>
      </c>
      <c r="R270">
        <f t="shared" ca="1" si="127"/>
        <v>8168.3348093508002</v>
      </c>
      <c r="S270">
        <f t="shared" ca="1" si="128"/>
        <v>164017.6911085225</v>
      </c>
      <c r="T270">
        <f t="shared" ca="1" si="129"/>
        <v>107034.00807429438</v>
      </c>
      <c r="U270">
        <f t="shared" ca="1" si="130"/>
        <v>56983.683034228117</v>
      </c>
      <c r="AF270" s="2">
        <f ca="1">IF(Table1[[#This Row],[Gender]]="Women",1,0)</f>
        <v>1</v>
      </c>
      <c r="AG270">
        <f ca="1">IF(Table1[[#This Row],[Gender]]="Men",1,0)</f>
        <v>0</v>
      </c>
      <c r="AI270" s="1"/>
      <c r="AK270" s="2">
        <f ca="1">IF(Table1[[#This Row],[Field of Work]]="IT",1,0)</f>
        <v>0</v>
      </c>
      <c r="AL270">
        <f ca="1">IF(Table1[[#This Row],[Field of Work]]="Agriculture",1,0)</f>
        <v>0</v>
      </c>
      <c r="AM270">
        <f ca="1">IF(Table1[[#This Row],[Field of Work]]="Construction",1,0)</f>
        <v>0</v>
      </c>
      <c r="AN270">
        <f ca="1">IF(Table1[[#This Row],[Field of Work]]="Healthcare",1,0)</f>
        <v>0</v>
      </c>
      <c r="AO270">
        <f ca="1">IF(Table1[[#This Row],[Field of Work]]="General Work",1,0)</f>
        <v>1</v>
      </c>
      <c r="AP270">
        <f ca="1">IF(Table1[[#This Row],[Field of Work]]="Teaching",1,0)</f>
        <v>0</v>
      </c>
      <c r="AV270" s="1"/>
      <c r="AX270" s="2">
        <f ca="1">Table1[[#This Row],[Car Value]]/Table1[[#This Row],[Cars]]</f>
        <v>3389.3562991716858</v>
      </c>
      <c r="AY270" s="1"/>
      <c r="AZ270" s="2">
        <f ca="1">IF(Table1[[#This Row],[Value of debts ]]&gt;$BA$3,1,0)</f>
        <v>1</v>
      </c>
      <c r="BA270" s="1"/>
      <c r="BB270" s="1"/>
      <c r="BC270" s="15">
        <f ca="1">Table1[[#This Row],[Mortage Left]]/Table1[[#This Row],[Value of House]]</f>
        <v>0.63026174066870433</v>
      </c>
      <c r="BD270">
        <f t="shared" ca="1" si="131"/>
        <v>0</v>
      </c>
      <c r="BF270" s="1"/>
      <c r="BH270">
        <f ca="1">IF(Table1[[#This Row],[Area]]="Patna",Table1[[#This Row],[Income]],0)</f>
        <v>38115</v>
      </c>
      <c r="BI270">
        <f ca="1">IF(Table1[[#This Row],[Area]]="Bangalore",Table1[[#This Row],[Income]],0)</f>
        <v>0</v>
      </c>
      <c r="BJ270">
        <f ca="1">IF(Table1[[#This Row],[Area]]="Lucknow",Table1[[#This Row],[Income]],0)</f>
        <v>0</v>
      </c>
      <c r="BK270">
        <f ca="1">IF(Table1[[#This Row],[Area]]="Hyderabad",Table1[[#This Row],[Income]],0)</f>
        <v>0</v>
      </c>
      <c r="BL270">
        <f ca="1">IF(Table1[[#This Row],[Area]]="Udaipur",Table1[[#This Row],[Income]],0)</f>
        <v>0</v>
      </c>
      <c r="BM270">
        <f ca="1">IF(Table1[[#This Row],[Area]]="Pune",Table1[[#This Row],[Income]],0)</f>
        <v>0</v>
      </c>
      <c r="BN270">
        <f ca="1">IF(Table1[[#This Row],[Area]]="Kolkata",Table1[[#This Row],[Income]],0)</f>
        <v>0</v>
      </c>
      <c r="BO270">
        <f ca="1">IF(Table1[[#This Row],[Area]]="Ranchi",Table1[[#This Row],[Income]],0)</f>
        <v>0</v>
      </c>
      <c r="BP270">
        <f ca="1">IF(Table1[[#This Row],[Area]]="Dhanbad",Table1[[#This Row],[Income]],0)</f>
        <v>0</v>
      </c>
      <c r="BQ270">
        <f ca="1">IF(Table1[[#This Row],[Area]]="Agra",Table1[[#This Row],[Income]],0)</f>
        <v>0</v>
      </c>
      <c r="BR270">
        <f ca="1">IF(Table1[[#This Row],[Area]]="Mumbai",Table1[[#This Row],[Income]],0)</f>
        <v>0</v>
      </c>
      <c r="BS270">
        <f ca="1">IF(Table1[[#This Row],[Area]]="Srinagar",Table1[[#This Row],[Income]],0)</f>
        <v>0</v>
      </c>
      <c r="BT270">
        <f ca="1">IF(Table1[[#This Row],[Area]]="Delhi",Table1[[#This Row],[Income]],0)</f>
        <v>0</v>
      </c>
      <c r="BU270">
        <f ca="1">IF(Table1[[#This Row],[Area]]="Jaipur",Table1[[#This Row],[Income]],0)</f>
        <v>0</v>
      </c>
      <c r="BW270">
        <f ca="1">IF(Table1[[#This Row],[Field of Work]]="IT",Table1[[#This Row],[Income]],0)</f>
        <v>0</v>
      </c>
      <c r="BX270">
        <f ca="1">IF(Table1[[#This Row],[Field of Work]]="Healthcare",Table1[[#This Row],[Income]],0)</f>
        <v>0</v>
      </c>
      <c r="BY270">
        <f ca="1">IF(Table1[[#This Row],[Field of Work]]="Agriculture",Table1[[#This Row],[Income]],0)</f>
        <v>0</v>
      </c>
      <c r="BZ270">
        <f ca="1">IF(Table1[[#This Row],[Field of Work]]="Teaching",Table1[[#This Row],[Income]],0)</f>
        <v>0</v>
      </c>
      <c r="CA270">
        <f ca="1">IF(Table1[[#This Row],[Field of Work]]="General Work",Table1[[#This Row],[Income]],0)</f>
        <v>38115</v>
      </c>
      <c r="CB270">
        <f ca="1">IF(Table1[[#This Row],[Field of Work]]="Construction",Table1[[#This Row],[Income]],0)</f>
        <v>0</v>
      </c>
      <c r="CD270" s="2">
        <f ca="1">IF(Table1[[#This Row],[Value of debts ]]&gt;Table1[[#This Row],[Income]],1,0)</f>
        <v>1</v>
      </c>
      <c r="CE270" s="1"/>
      <c r="CG270">
        <f ca="1">IF(Table1[[#This Row],[Net worth of person]]&gt;$CH$3,Table1[[#This Row],[Age]],0)</f>
        <v>0</v>
      </c>
    </row>
    <row r="271" spans="1:85" x14ac:dyDescent="0.3">
      <c r="A271">
        <f t="shared" ca="1" si="110"/>
        <v>1</v>
      </c>
      <c r="B271" t="str">
        <f t="shared" ca="1" si="111"/>
        <v>Women</v>
      </c>
      <c r="C271">
        <f t="shared" ca="1" si="112"/>
        <v>22</v>
      </c>
      <c r="D271">
        <f t="shared" ca="1" si="113"/>
        <v>4</v>
      </c>
      <c r="E271" t="str">
        <f t="shared" ca="1" si="114"/>
        <v>Teaching</v>
      </c>
      <c r="F271">
        <f t="shared" ca="1" si="115"/>
        <v>5</v>
      </c>
      <c r="G271" t="str">
        <f t="shared" ca="1" si="116"/>
        <v>Others</v>
      </c>
      <c r="H271">
        <f t="shared" ca="1" si="117"/>
        <v>2</v>
      </c>
      <c r="I271">
        <f t="shared" ca="1" si="118"/>
        <v>2</v>
      </c>
      <c r="J271">
        <f t="shared" ca="1" si="119"/>
        <v>59489</v>
      </c>
      <c r="K271">
        <f t="shared" ca="1" si="120"/>
        <v>3</v>
      </c>
      <c r="L271" t="str">
        <f t="shared" ca="1" si="121"/>
        <v>Lucknow</v>
      </c>
      <c r="M271">
        <f t="shared" ca="1" si="122"/>
        <v>356934</v>
      </c>
      <c r="N271">
        <f t="shared" ca="1" si="123"/>
        <v>22088.688945319438</v>
      </c>
      <c r="O271">
        <f t="shared" ca="1" si="124"/>
        <v>100280.53191884537</v>
      </c>
      <c r="P271">
        <f t="shared" ca="1" si="125"/>
        <v>62382</v>
      </c>
      <c r="Q271">
        <f t="shared" ca="1" si="126"/>
        <v>97476.430890068965</v>
      </c>
      <c r="R271">
        <f t="shared" ca="1" si="127"/>
        <v>75666.1684796029</v>
      </c>
      <c r="S271">
        <f t="shared" ca="1" si="128"/>
        <v>532880.70039844827</v>
      </c>
      <c r="T271">
        <f t="shared" ca="1" si="129"/>
        <v>181947.11983538841</v>
      </c>
      <c r="U271">
        <f t="shared" ca="1" si="130"/>
        <v>350933.58056305989</v>
      </c>
      <c r="AF271" s="2">
        <f ca="1">IF(Table1[[#This Row],[Gender]]="Women",1,0)</f>
        <v>1</v>
      </c>
      <c r="AG271">
        <f ca="1">IF(Table1[[#This Row],[Gender]]="Men",1,0)</f>
        <v>0</v>
      </c>
      <c r="AI271" s="1"/>
      <c r="AK271" s="2">
        <f ca="1">IF(Table1[[#This Row],[Field of Work]]="IT",1,0)</f>
        <v>0</v>
      </c>
      <c r="AL271">
        <f ca="1">IF(Table1[[#This Row],[Field of Work]]="Agriculture",1,0)</f>
        <v>0</v>
      </c>
      <c r="AM271">
        <f ca="1">IF(Table1[[#This Row],[Field of Work]]="Construction",1,0)</f>
        <v>0</v>
      </c>
      <c r="AN271">
        <f ca="1">IF(Table1[[#This Row],[Field of Work]]="Healthcare",1,0)</f>
        <v>0</v>
      </c>
      <c r="AO271">
        <f ca="1">IF(Table1[[#This Row],[Field of Work]]="General Work",1,0)</f>
        <v>0</v>
      </c>
      <c r="AP271">
        <f ca="1">IF(Table1[[#This Row],[Field of Work]]="Teaching",1,0)</f>
        <v>1</v>
      </c>
      <c r="AV271" s="1"/>
      <c r="AX271" s="2">
        <f ca="1">Table1[[#This Row],[Car Value]]/Table1[[#This Row],[Cars]]</f>
        <v>50140.265959422686</v>
      </c>
      <c r="AY271" s="1"/>
      <c r="AZ271" s="2">
        <f ca="1">IF(Table1[[#This Row],[Value of debts ]]&gt;$BA$3,1,0)</f>
        <v>1</v>
      </c>
      <c r="BA271" s="1"/>
      <c r="BB271" s="1"/>
      <c r="BC271" s="15">
        <f ca="1">Table1[[#This Row],[Mortage Left]]/Table1[[#This Row],[Value of House]]</f>
        <v>6.1884519113672105E-2</v>
      </c>
      <c r="BD271">
        <f t="shared" ca="1" si="131"/>
        <v>1</v>
      </c>
      <c r="BF271" s="1"/>
      <c r="BH271">
        <f ca="1">IF(Table1[[#This Row],[Area]]="Patna",Table1[[#This Row],[Income]],0)</f>
        <v>0</v>
      </c>
      <c r="BI271">
        <f ca="1">IF(Table1[[#This Row],[Area]]="Bangalore",Table1[[#This Row],[Income]],0)</f>
        <v>0</v>
      </c>
      <c r="BJ271">
        <f ca="1">IF(Table1[[#This Row],[Area]]="Lucknow",Table1[[#This Row],[Income]],0)</f>
        <v>59489</v>
      </c>
      <c r="BK271">
        <f ca="1">IF(Table1[[#This Row],[Area]]="Hyderabad",Table1[[#This Row],[Income]],0)</f>
        <v>0</v>
      </c>
      <c r="BL271">
        <f ca="1">IF(Table1[[#This Row],[Area]]="Udaipur",Table1[[#This Row],[Income]],0)</f>
        <v>0</v>
      </c>
      <c r="BM271">
        <f ca="1">IF(Table1[[#This Row],[Area]]="Pune",Table1[[#This Row],[Income]],0)</f>
        <v>0</v>
      </c>
      <c r="BN271">
        <f ca="1">IF(Table1[[#This Row],[Area]]="Kolkata",Table1[[#This Row],[Income]],0)</f>
        <v>0</v>
      </c>
      <c r="BO271">
        <f ca="1">IF(Table1[[#This Row],[Area]]="Ranchi",Table1[[#This Row],[Income]],0)</f>
        <v>0</v>
      </c>
      <c r="BP271">
        <f ca="1">IF(Table1[[#This Row],[Area]]="Dhanbad",Table1[[#This Row],[Income]],0)</f>
        <v>0</v>
      </c>
      <c r="BQ271">
        <f ca="1">IF(Table1[[#This Row],[Area]]="Agra",Table1[[#This Row],[Income]],0)</f>
        <v>0</v>
      </c>
      <c r="BR271">
        <f ca="1">IF(Table1[[#This Row],[Area]]="Mumbai",Table1[[#This Row],[Income]],0)</f>
        <v>0</v>
      </c>
      <c r="BS271">
        <f ca="1">IF(Table1[[#This Row],[Area]]="Srinagar",Table1[[#This Row],[Income]],0)</f>
        <v>0</v>
      </c>
      <c r="BT271">
        <f ca="1">IF(Table1[[#This Row],[Area]]="Delhi",Table1[[#This Row],[Income]],0)</f>
        <v>0</v>
      </c>
      <c r="BU271">
        <f ca="1">IF(Table1[[#This Row],[Area]]="Jaipur",Table1[[#This Row],[Income]],0)</f>
        <v>0</v>
      </c>
      <c r="BW271">
        <f ca="1">IF(Table1[[#This Row],[Field of Work]]="IT",Table1[[#This Row],[Income]],0)</f>
        <v>0</v>
      </c>
      <c r="BX271">
        <f ca="1">IF(Table1[[#This Row],[Field of Work]]="Healthcare",Table1[[#This Row],[Income]],0)</f>
        <v>0</v>
      </c>
      <c r="BY271">
        <f ca="1">IF(Table1[[#This Row],[Field of Work]]="Agriculture",Table1[[#This Row],[Income]],0)</f>
        <v>0</v>
      </c>
      <c r="BZ271">
        <f ca="1">IF(Table1[[#This Row],[Field of Work]]="Teaching",Table1[[#This Row],[Income]],0)</f>
        <v>59489</v>
      </c>
      <c r="CA271">
        <f ca="1">IF(Table1[[#This Row],[Field of Work]]="General Work",Table1[[#This Row],[Income]],0)</f>
        <v>0</v>
      </c>
      <c r="CB271">
        <f ca="1">IF(Table1[[#This Row],[Field of Work]]="Construction",Table1[[#This Row],[Income]],0)</f>
        <v>0</v>
      </c>
      <c r="CD271" s="2">
        <f ca="1">IF(Table1[[#This Row],[Value of debts ]]&gt;Table1[[#This Row],[Income]],1,0)</f>
        <v>1</v>
      </c>
      <c r="CE271" s="1"/>
      <c r="CG271">
        <f ca="1">IF(Table1[[#This Row],[Net worth of person]]&gt;$CH$3,Table1[[#This Row],[Age]],0)</f>
        <v>22</v>
      </c>
    </row>
    <row r="272" spans="1:85" x14ac:dyDescent="0.3">
      <c r="A272">
        <f t="shared" ca="1" si="110"/>
        <v>2</v>
      </c>
      <c r="B272" t="str">
        <f t="shared" ca="1" si="111"/>
        <v>Men</v>
      </c>
      <c r="C272">
        <f t="shared" ca="1" si="112"/>
        <v>31</v>
      </c>
      <c r="D272">
        <f t="shared" ca="1" si="113"/>
        <v>3</v>
      </c>
      <c r="E272" t="str">
        <f t="shared" ca="1" si="114"/>
        <v>Healthcare</v>
      </c>
      <c r="F272">
        <f t="shared" ca="1" si="115"/>
        <v>3</v>
      </c>
      <c r="G272" t="str">
        <f t="shared" ca="1" si="116"/>
        <v>Bachelors</v>
      </c>
      <c r="H272">
        <f t="shared" ca="1" si="117"/>
        <v>3</v>
      </c>
      <c r="I272">
        <f t="shared" ca="1" si="118"/>
        <v>2</v>
      </c>
      <c r="J272">
        <f t="shared" ca="1" si="119"/>
        <v>74654</v>
      </c>
      <c r="K272">
        <f t="shared" ca="1" si="120"/>
        <v>12</v>
      </c>
      <c r="L272" t="str">
        <f t="shared" ca="1" si="121"/>
        <v>Srinagar</v>
      </c>
      <c r="M272">
        <f t="shared" ca="1" si="122"/>
        <v>298616</v>
      </c>
      <c r="N272">
        <f t="shared" ca="1" si="123"/>
        <v>88669.532156252724</v>
      </c>
      <c r="O272">
        <f t="shared" ca="1" si="124"/>
        <v>33386.97203523502</v>
      </c>
      <c r="P272">
        <f t="shared" ca="1" si="125"/>
        <v>17213</v>
      </c>
      <c r="Q272">
        <f t="shared" ca="1" si="126"/>
        <v>51273.749467303052</v>
      </c>
      <c r="R272">
        <f t="shared" ca="1" si="127"/>
        <v>30696.892542915033</v>
      </c>
      <c r="S272">
        <f t="shared" ca="1" si="128"/>
        <v>362699.86457815004</v>
      </c>
      <c r="T272">
        <f t="shared" ca="1" si="129"/>
        <v>157156.28162355578</v>
      </c>
      <c r="U272">
        <f t="shared" ca="1" si="130"/>
        <v>205543.58295459425</v>
      </c>
      <c r="AF272" s="2">
        <f ca="1">IF(Table1[[#This Row],[Gender]]="Women",1,0)</f>
        <v>0</v>
      </c>
      <c r="AG272">
        <f ca="1">IF(Table1[[#This Row],[Gender]]="Men",1,0)</f>
        <v>1</v>
      </c>
      <c r="AI272" s="1"/>
      <c r="AK272" s="2">
        <f ca="1">IF(Table1[[#This Row],[Field of Work]]="IT",1,0)</f>
        <v>0</v>
      </c>
      <c r="AL272">
        <f ca="1">IF(Table1[[#This Row],[Field of Work]]="Agriculture",1,0)</f>
        <v>0</v>
      </c>
      <c r="AM272">
        <f ca="1">IF(Table1[[#This Row],[Field of Work]]="Construction",1,0)</f>
        <v>0</v>
      </c>
      <c r="AN272">
        <f ca="1">IF(Table1[[#This Row],[Field of Work]]="Healthcare",1,0)</f>
        <v>1</v>
      </c>
      <c r="AO272">
        <f ca="1">IF(Table1[[#This Row],[Field of Work]]="General Work",1,0)</f>
        <v>0</v>
      </c>
      <c r="AP272">
        <f ca="1">IF(Table1[[#This Row],[Field of Work]]="Teaching",1,0)</f>
        <v>0</v>
      </c>
      <c r="AV272" s="1"/>
      <c r="AX272" s="2">
        <f ca="1">Table1[[#This Row],[Car Value]]/Table1[[#This Row],[Cars]]</f>
        <v>16693.48601761751</v>
      </c>
      <c r="AY272" s="1"/>
      <c r="AZ272" s="2">
        <f ca="1">IF(Table1[[#This Row],[Value of debts ]]&gt;$BA$3,1,0)</f>
        <v>1</v>
      </c>
      <c r="BA272" s="1"/>
      <c r="BB272" s="1"/>
      <c r="BC272" s="15">
        <f ca="1">Table1[[#This Row],[Mortage Left]]/Table1[[#This Row],[Value of House]]</f>
        <v>0.29693496716938383</v>
      </c>
      <c r="BD272">
        <f t="shared" ca="1" si="131"/>
        <v>0</v>
      </c>
      <c r="BF272" s="1"/>
      <c r="BH272">
        <f ca="1">IF(Table1[[#This Row],[Area]]="Patna",Table1[[#This Row],[Income]],0)</f>
        <v>0</v>
      </c>
      <c r="BI272">
        <f ca="1">IF(Table1[[#This Row],[Area]]="Bangalore",Table1[[#This Row],[Income]],0)</f>
        <v>0</v>
      </c>
      <c r="BJ272">
        <f ca="1">IF(Table1[[#This Row],[Area]]="Lucknow",Table1[[#This Row],[Income]],0)</f>
        <v>0</v>
      </c>
      <c r="BK272">
        <f ca="1">IF(Table1[[#This Row],[Area]]="Hyderabad",Table1[[#This Row],[Income]],0)</f>
        <v>0</v>
      </c>
      <c r="BL272">
        <f ca="1">IF(Table1[[#This Row],[Area]]="Udaipur",Table1[[#This Row],[Income]],0)</f>
        <v>0</v>
      </c>
      <c r="BM272">
        <f ca="1">IF(Table1[[#This Row],[Area]]="Pune",Table1[[#This Row],[Income]],0)</f>
        <v>0</v>
      </c>
      <c r="BN272">
        <f ca="1">IF(Table1[[#This Row],[Area]]="Kolkata",Table1[[#This Row],[Income]],0)</f>
        <v>0</v>
      </c>
      <c r="BO272">
        <f ca="1">IF(Table1[[#This Row],[Area]]="Ranchi",Table1[[#This Row],[Income]],0)</f>
        <v>0</v>
      </c>
      <c r="BP272">
        <f ca="1">IF(Table1[[#This Row],[Area]]="Dhanbad",Table1[[#This Row],[Income]],0)</f>
        <v>0</v>
      </c>
      <c r="BQ272">
        <f ca="1">IF(Table1[[#This Row],[Area]]="Agra",Table1[[#This Row],[Income]],0)</f>
        <v>0</v>
      </c>
      <c r="BR272">
        <f ca="1">IF(Table1[[#This Row],[Area]]="Mumbai",Table1[[#This Row],[Income]],0)</f>
        <v>0</v>
      </c>
      <c r="BS272">
        <f ca="1">IF(Table1[[#This Row],[Area]]="Srinagar",Table1[[#This Row],[Income]],0)</f>
        <v>74654</v>
      </c>
      <c r="BT272">
        <f ca="1">IF(Table1[[#This Row],[Area]]="Delhi",Table1[[#This Row],[Income]],0)</f>
        <v>0</v>
      </c>
      <c r="BU272">
        <f ca="1">IF(Table1[[#This Row],[Area]]="Jaipur",Table1[[#This Row],[Income]],0)</f>
        <v>0</v>
      </c>
      <c r="BW272">
        <f ca="1">IF(Table1[[#This Row],[Field of Work]]="IT",Table1[[#This Row],[Income]],0)</f>
        <v>0</v>
      </c>
      <c r="BX272">
        <f ca="1">IF(Table1[[#This Row],[Field of Work]]="Healthcare",Table1[[#This Row],[Income]],0)</f>
        <v>74654</v>
      </c>
      <c r="BY272">
        <f ca="1">IF(Table1[[#This Row],[Field of Work]]="Agriculture",Table1[[#This Row],[Income]],0)</f>
        <v>0</v>
      </c>
      <c r="BZ272">
        <f ca="1">IF(Table1[[#This Row],[Field of Work]]="Teaching",Table1[[#This Row],[Income]],0)</f>
        <v>0</v>
      </c>
      <c r="CA272">
        <f ca="1">IF(Table1[[#This Row],[Field of Work]]="General Work",Table1[[#This Row],[Income]],0)</f>
        <v>0</v>
      </c>
      <c r="CB272">
        <f ca="1">IF(Table1[[#This Row],[Field of Work]]="Construction",Table1[[#This Row],[Income]],0)</f>
        <v>0</v>
      </c>
      <c r="CD272" s="2">
        <f ca="1">IF(Table1[[#This Row],[Value of debts ]]&gt;Table1[[#This Row],[Income]],1,0)</f>
        <v>1</v>
      </c>
      <c r="CE272" s="1"/>
      <c r="CG272">
        <f ca="1">IF(Table1[[#This Row],[Net worth of person]]&gt;$CH$3,Table1[[#This Row],[Age]],0)</f>
        <v>31</v>
      </c>
    </row>
    <row r="273" spans="1:85" x14ac:dyDescent="0.3">
      <c r="A273">
        <f t="shared" ref="A273:A300" ca="1" si="132">RANDBETWEEN(1,2)</f>
        <v>2</v>
      </c>
      <c r="B273" t="str">
        <f t="shared" ref="B273:B300" ca="1" si="133">IF(A273=1,"Women", "Men")</f>
        <v>Men</v>
      </c>
      <c r="C273">
        <f t="shared" ref="C273:C300" ca="1" si="134">RANDBETWEEN(20,40)</f>
        <v>30</v>
      </c>
      <c r="D273">
        <f t="shared" ref="D273:D300" ca="1" si="135">RANDBETWEEN(1,6)</f>
        <v>4</v>
      </c>
      <c r="E273" t="str">
        <f t="shared" ref="E273:E300" ca="1" si="136">VLOOKUP(D273,$V$4:$W$9,2)</f>
        <v>Teaching</v>
      </c>
      <c r="F273">
        <f t="shared" ref="F273:F300" ca="1" si="137">RANDBETWEEN(1,5)</f>
        <v>5</v>
      </c>
      <c r="G273" t="str">
        <f t="shared" ref="G273:G300" ca="1" si="138">VLOOKUP(F273,$Y$4:$Z$8,2)</f>
        <v>Others</v>
      </c>
      <c r="H273">
        <f t="shared" ref="H273:H300" ca="1" si="139">RANDBETWEEN(0,4)</f>
        <v>1</v>
      </c>
      <c r="I273">
        <f t="shared" ref="I273:I300" ca="1" si="140">RANDBETWEEN(1,3)</f>
        <v>2</v>
      </c>
      <c r="J273">
        <f t="shared" ref="J273:J300" ca="1" si="141">RANDBETWEEN(25000,90000)</f>
        <v>72176</v>
      </c>
      <c r="K273">
        <f t="shared" ref="K273:K300" ca="1" si="142">RANDBETWEEN(1,14)</f>
        <v>11</v>
      </c>
      <c r="L273" t="str">
        <f t="shared" ref="L273:L300" ca="1" si="143">VLOOKUP(K273,$AB$4:$AC$17,2)</f>
        <v>Mumbai</v>
      </c>
      <c r="M273">
        <f t="shared" ref="M273:M300" ca="1" si="144">J273*RANDBETWEEN(3,6)</f>
        <v>360880</v>
      </c>
      <c r="N273">
        <f t="shared" ref="N273:N300" ca="1" si="145">RAND()*M273</f>
        <v>77200.871944828934</v>
      </c>
      <c r="O273">
        <f t="shared" ref="O273:O300" ca="1" si="146">I273*RAND()*J273</f>
        <v>44248.411186297213</v>
      </c>
      <c r="P273">
        <f t="shared" ref="P273:P300" ca="1" si="147">RANDBETWEEN(0,O273)</f>
        <v>12679</v>
      </c>
      <c r="Q273">
        <f t="shared" ref="Q273:Q300" ca="1" si="148">RAND()*J273*2</f>
        <v>67457.351331539103</v>
      </c>
      <c r="R273">
        <f t="shared" ref="R273:R300" ca="1" si="149">RAND()*J273*1.5</f>
        <v>1831.0474600297653</v>
      </c>
      <c r="S273">
        <f t="shared" ref="S273:S300" ca="1" si="150">M273+O273+R273</f>
        <v>406959.45864632697</v>
      </c>
      <c r="T273">
        <f t="shared" ref="T273:T300" ca="1" si="151">N273+P273+Q273</f>
        <v>157337.22327636805</v>
      </c>
      <c r="U273">
        <f t="shared" ca="1" si="130"/>
        <v>249622.23536995891</v>
      </c>
      <c r="AF273" s="2">
        <f ca="1">IF(Table1[[#This Row],[Gender]]="Women",1,0)</f>
        <v>0</v>
      </c>
      <c r="AG273">
        <f ca="1">IF(Table1[[#This Row],[Gender]]="Men",1,0)</f>
        <v>1</v>
      </c>
      <c r="AI273" s="1"/>
      <c r="AK273" s="2">
        <f ca="1">IF(Table1[[#This Row],[Field of Work]]="IT",1,0)</f>
        <v>0</v>
      </c>
      <c r="AL273">
        <f ca="1">IF(Table1[[#This Row],[Field of Work]]="Agriculture",1,0)</f>
        <v>0</v>
      </c>
      <c r="AM273">
        <f ca="1">IF(Table1[[#This Row],[Field of Work]]="Construction",1,0)</f>
        <v>0</v>
      </c>
      <c r="AN273">
        <f ca="1">IF(Table1[[#This Row],[Field of Work]]="Healthcare",1,0)</f>
        <v>0</v>
      </c>
      <c r="AO273">
        <f ca="1">IF(Table1[[#This Row],[Field of Work]]="General Work",1,0)</f>
        <v>0</v>
      </c>
      <c r="AP273">
        <f ca="1">IF(Table1[[#This Row],[Field of Work]]="Teaching",1,0)</f>
        <v>1</v>
      </c>
      <c r="AV273" s="1"/>
      <c r="AX273" s="2">
        <f ca="1">Table1[[#This Row],[Car Value]]/Table1[[#This Row],[Cars]]</f>
        <v>22124.205593148607</v>
      </c>
      <c r="AY273" s="1"/>
      <c r="AZ273" s="2">
        <f ca="1">IF(Table1[[#This Row],[Value of debts ]]&gt;$BA$3,1,0)</f>
        <v>1</v>
      </c>
      <c r="BA273" s="1"/>
      <c r="BB273" s="1"/>
      <c r="BC273" s="15">
        <f ca="1">Table1[[#This Row],[Mortage Left]]/Table1[[#This Row],[Value of House]]</f>
        <v>0.21392394132351178</v>
      </c>
      <c r="BD273">
        <f t="shared" ca="1" si="131"/>
        <v>0</v>
      </c>
      <c r="BF273" s="1"/>
      <c r="BH273">
        <f ca="1">IF(Table1[[#This Row],[Area]]="Patna",Table1[[#This Row],[Income]],0)</f>
        <v>0</v>
      </c>
      <c r="BI273">
        <f ca="1">IF(Table1[[#This Row],[Area]]="Bangalore",Table1[[#This Row],[Income]],0)</f>
        <v>0</v>
      </c>
      <c r="BJ273">
        <f ca="1">IF(Table1[[#This Row],[Area]]="Lucknow",Table1[[#This Row],[Income]],0)</f>
        <v>0</v>
      </c>
      <c r="BK273">
        <f ca="1">IF(Table1[[#This Row],[Area]]="Hyderabad",Table1[[#This Row],[Income]],0)</f>
        <v>0</v>
      </c>
      <c r="BL273">
        <f ca="1">IF(Table1[[#This Row],[Area]]="Udaipur",Table1[[#This Row],[Income]],0)</f>
        <v>0</v>
      </c>
      <c r="BM273">
        <f ca="1">IF(Table1[[#This Row],[Area]]="Pune",Table1[[#This Row],[Income]],0)</f>
        <v>0</v>
      </c>
      <c r="BN273">
        <f ca="1">IF(Table1[[#This Row],[Area]]="Kolkata",Table1[[#This Row],[Income]],0)</f>
        <v>0</v>
      </c>
      <c r="BO273">
        <f ca="1">IF(Table1[[#This Row],[Area]]="Ranchi",Table1[[#This Row],[Income]],0)</f>
        <v>0</v>
      </c>
      <c r="BP273">
        <f ca="1">IF(Table1[[#This Row],[Area]]="Dhanbad",Table1[[#This Row],[Income]],0)</f>
        <v>0</v>
      </c>
      <c r="BQ273">
        <f ca="1">IF(Table1[[#This Row],[Area]]="Agra",Table1[[#This Row],[Income]],0)</f>
        <v>0</v>
      </c>
      <c r="BR273">
        <f ca="1">IF(Table1[[#This Row],[Area]]="Mumbai",Table1[[#This Row],[Income]],0)</f>
        <v>72176</v>
      </c>
      <c r="BS273">
        <f ca="1">IF(Table1[[#This Row],[Area]]="Srinagar",Table1[[#This Row],[Income]],0)</f>
        <v>0</v>
      </c>
      <c r="BT273">
        <f ca="1">IF(Table1[[#This Row],[Area]]="Delhi",Table1[[#This Row],[Income]],0)</f>
        <v>0</v>
      </c>
      <c r="BU273">
        <f ca="1">IF(Table1[[#This Row],[Area]]="Jaipur",Table1[[#This Row],[Income]],0)</f>
        <v>0</v>
      </c>
      <c r="BW273">
        <f ca="1">IF(Table1[[#This Row],[Field of Work]]="IT",Table1[[#This Row],[Income]],0)</f>
        <v>0</v>
      </c>
      <c r="BX273">
        <f ca="1">IF(Table1[[#This Row],[Field of Work]]="Healthcare",Table1[[#This Row],[Income]],0)</f>
        <v>0</v>
      </c>
      <c r="BY273">
        <f ca="1">IF(Table1[[#This Row],[Field of Work]]="Agriculture",Table1[[#This Row],[Income]],0)</f>
        <v>0</v>
      </c>
      <c r="BZ273">
        <f ca="1">IF(Table1[[#This Row],[Field of Work]]="Teaching",Table1[[#This Row],[Income]],0)</f>
        <v>72176</v>
      </c>
      <c r="CA273">
        <f ca="1">IF(Table1[[#This Row],[Field of Work]]="General Work",Table1[[#This Row],[Income]],0)</f>
        <v>0</v>
      </c>
      <c r="CB273">
        <f ca="1">IF(Table1[[#This Row],[Field of Work]]="Construction",Table1[[#This Row],[Income]],0)</f>
        <v>0</v>
      </c>
      <c r="CD273" s="2">
        <f ca="1">IF(Table1[[#This Row],[Value of debts ]]&gt;Table1[[#This Row],[Income]],1,0)</f>
        <v>1</v>
      </c>
      <c r="CE273" s="1"/>
      <c r="CG273">
        <f ca="1">IF(Table1[[#This Row],[Net worth of person]]&gt;$CH$3,Table1[[#This Row],[Age]],0)</f>
        <v>30</v>
      </c>
    </row>
    <row r="274" spans="1:85" x14ac:dyDescent="0.3">
      <c r="A274">
        <f t="shared" ca="1" si="132"/>
        <v>1</v>
      </c>
      <c r="B274" t="str">
        <f t="shared" ca="1" si="133"/>
        <v>Women</v>
      </c>
      <c r="C274">
        <f t="shared" ca="1" si="134"/>
        <v>28</v>
      </c>
      <c r="D274">
        <f t="shared" ca="1" si="135"/>
        <v>2</v>
      </c>
      <c r="E274" t="str">
        <f t="shared" ca="1" si="136"/>
        <v>Construction</v>
      </c>
      <c r="F274">
        <f t="shared" ca="1" si="137"/>
        <v>1</v>
      </c>
      <c r="G274" t="str">
        <f t="shared" ca="1" si="138"/>
        <v>10th</v>
      </c>
      <c r="H274">
        <f t="shared" ca="1" si="139"/>
        <v>3</v>
      </c>
      <c r="I274">
        <f t="shared" ca="1" si="140"/>
        <v>1</v>
      </c>
      <c r="J274">
        <f t="shared" ca="1" si="141"/>
        <v>48755</v>
      </c>
      <c r="K274">
        <f t="shared" ca="1" si="142"/>
        <v>13</v>
      </c>
      <c r="L274" t="str">
        <f t="shared" ca="1" si="143"/>
        <v>Hyderabad</v>
      </c>
      <c r="M274">
        <f t="shared" ca="1" si="144"/>
        <v>146265</v>
      </c>
      <c r="N274">
        <f t="shared" ca="1" si="145"/>
        <v>44425.391227181666</v>
      </c>
      <c r="O274">
        <f t="shared" ca="1" si="146"/>
        <v>3462.7349943834761</v>
      </c>
      <c r="P274">
        <f t="shared" ca="1" si="147"/>
        <v>1503</v>
      </c>
      <c r="Q274">
        <f t="shared" ca="1" si="148"/>
        <v>81066.192547387007</v>
      </c>
      <c r="R274">
        <f t="shared" ca="1" si="149"/>
        <v>67850.911663424922</v>
      </c>
      <c r="S274">
        <f t="shared" ca="1" si="150"/>
        <v>217578.64665780839</v>
      </c>
      <c r="T274">
        <f t="shared" ca="1" si="151"/>
        <v>126994.58377456867</v>
      </c>
      <c r="U274">
        <f t="shared" ca="1" si="130"/>
        <v>90584.06288323972</v>
      </c>
      <c r="AF274" s="2">
        <f ca="1">IF(Table1[[#This Row],[Gender]]="Women",1,0)</f>
        <v>1</v>
      </c>
      <c r="AG274">
        <f ca="1">IF(Table1[[#This Row],[Gender]]="Men",1,0)</f>
        <v>0</v>
      </c>
      <c r="AI274" s="1"/>
      <c r="AK274" s="2">
        <f ca="1">IF(Table1[[#This Row],[Field of Work]]="IT",1,0)</f>
        <v>0</v>
      </c>
      <c r="AL274">
        <f ca="1">IF(Table1[[#This Row],[Field of Work]]="Agriculture",1,0)</f>
        <v>0</v>
      </c>
      <c r="AM274">
        <f ca="1">IF(Table1[[#This Row],[Field of Work]]="Construction",1,0)</f>
        <v>1</v>
      </c>
      <c r="AN274">
        <f ca="1">IF(Table1[[#This Row],[Field of Work]]="Healthcare",1,0)</f>
        <v>0</v>
      </c>
      <c r="AO274">
        <f ca="1">IF(Table1[[#This Row],[Field of Work]]="General Work",1,0)</f>
        <v>0</v>
      </c>
      <c r="AP274">
        <f ca="1">IF(Table1[[#This Row],[Field of Work]]="Teaching",1,0)</f>
        <v>0</v>
      </c>
      <c r="AV274" s="1"/>
      <c r="AX274" s="2">
        <f ca="1">Table1[[#This Row],[Car Value]]/Table1[[#This Row],[Cars]]</f>
        <v>3462.7349943834761</v>
      </c>
      <c r="AY274" s="1"/>
      <c r="AZ274" s="2">
        <f ca="1">IF(Table1[[#This Row],[Value of debts ]]&gt;$BA$3,1,0)</f>
        <v>1</v>
      </c>
      <c r="BA274" s="1"/>
      <c r="BB274" s="1"/>
      <c r="BC274" s="15">
        <f ca="1">Table1[[#This Row],[Mortage Left]]/Table1[[#This Row],[Value of House]]</f>
        <v>0.3037322067971262</v>
      </c>
      <c r="BD274">
        <f t="shared" ca="1" si="131"/>
        <v>0</v>
      </c>
      <c r="BF274" s="1"/>
      <c r="BH274">
        <f ca="1">IF(Table1[[#This Row],[Area]]="Patna",Table1[[#This Row],[Income]],0)</f>
        <v>0</v>
      </c>
      <c r="BI274">
        <f ca="1">IF(Table1[[#This Row],[Area]]="Bangalore",Table1[[#This Row],[Income]],0)</f>
        <v>0</v>
      </c>
      <c r="BJ274">
        <f ca="1">IF(Table1[[#This Row],[Area]]="Lucknow",Table1[[#This Row],[Income]],0)</f>
        <v>0</v>
      </c>
      <c r="BK274">
        <f ca="1">IF(Table1[[#This Row],[Area]]="Hyderabad",Table1[[#This Row],[Income]],0)</f>
        <v>48755</v>
      </c>
      <c r="BL274">
        <f ca="1">IF(Table1[[#This Row],[Area]]="Udaipur",Table1[[#This Row],[Income]],0)</f>
        <v>0</v>
      </c>
      <c r="BM274">
        <f ca="1">IF(Table1[[#This Row],[Area]]="Pune",Table1[[#This Row],[Income]],0)</f>
        <v>0</v>
      </c>
      <c r="BN274">
        <f ca="1">IF(Table1[[#This Row],[Area]]="Kolkata",Table1[[#This Row],[Income]],0)</f>
        <v>0</v>
      </c>
      <c r="BO274">
        <f ca="1">IF(Table1[[#This Row],[Area]]="Ranchi",Table1[[#This Row],[Income]],0)</f>
        <v>0</v>
      </c>
      <c r="BP274">
        <f ca="1">IF(Table1[[#This Row],[Area]]="Dhanbad",Table1[[#This Row],[Income]],0)</f>
        <v>0</v>
      </c>
      <c r="BQ274">
        <f ca="1">IF(Table1[[#This Row],[Area]]="Agra",Table1[[#This Row],[Income]],0)</f>
        <v>0</v>
      </c>
      <c r="BR274">
        <f ca="1">IF(Table1[[#This Row],[Area]]="Mumbai",Table1[[#This Row],[Income]],0)</f>
        <v>0</v>
      </c>
      <c r="BS274">
        <f ca="1">IF(Table1[[#This Row],[Area]]="Srinagar",Table1[[#This Row],[Income]],0)</f>
        <v>0</v>
      </c>
      <c r="BT274">
        <f ca="1">IF(Table1[[#This Row],[Area]]="Delhi",Table1[[#This Row],[Income]],0)</f>
        <v>0</v>
      </c>
      <c r="BU274">
        <f ca="1">IF(Table1[[#This Row],[Area]]="Jaipur",Table1[[#This Row],[Income]],0)</f>
        <v>0</v>
      </c>
      <c r="BW274">
        <f ca="1">IF(Table1[[#This Row],[Field of Work]]="IT",Table1[[#This Row],[Income]],0)</f>
        <v>0</v>
      </c>
      <c r="BX274">
        <f ca="1">IF(Table1[[#This Row],[Field of Work]]="Healthcare",Table1[[#This Row],[Income]],0)</f>
        <v>0</v>
      </c>
      <c r="BY274">
        <f ca="1">IF(Table1[[#This Row],[Field of Work]]="Agriculture",Table1[[#This Row],[Income]],0)</f>
        <v>0</v>
      </c>
      <c r="BZ274">
        <f ca="1">IF(Table1[[#This Row],[Field of Work]]="Teaching",Table1[[#This Row],[Income]],0)</f>
        <v>0</v>
      </c>
      <c r="CA274">
        <f ca="1">IF(Table1[[#This Row],[Field of Work]]="General Work",Table1[[#This Row],[Income]],0)</f>
        <v>0</v>
      </c>
      <c r="CB274">
        <f ca="1">IF(Table1[[#This Row],[Field of Work]]="Construction",Table1[[#This Row],[Income]],0)</f>
        <v>48755</v>
      </c>
      <c r="CD274" s="2">
        <f ca="1">IF(Table1[[#This Row],[Value of debts ]]&gt;Table1[[#This Row],[Income]],1,0)</f>
        <v>1</v>
      </c>
      <c r="CE274" s="1"/>
      <c r="CG274">
        <f ca="1">IF(Table1[[#This Row],[Net worth of person]]&gt;$CH$3,Table1[[#This Row],[Age]],0)</f>
        <v>28</v>
      </c>
    </row>
    <row r="275" spans="1:85" x14ac:dyDescent="0.3">
      <c r="A275">
        <f t="shared" ca="1" si="132"/>
        <v>1</v>
      </c>
      <c r="B275" t="str">
        <f t="shared" ca="1" si="133"/>
        <v>Women</v>
      </c>
      <c r="C275">
        <f t="shared" ca="1" si="134"/>
        <v>34</v>
      </c>
      <c r="D275">
        <f t="shared" ca="1" si="135"/>
        <v>1</v>
      </c>
      <c r="E275" t="str">
        <f t="shared" ca="1" si="136"/>
        <v>IT</v>
      </c>
      <c r="F275">
        <f t="shared" ca="1" si="137"/>
        <v>3</v>
      </c>
      <c r="G275" t="str">
        <f t="shared" ca="1" si="138"/>
        <v>Bachelors</v>
      </c>
      <c r="H275">
        <f t="shared" ca="1" si="139"/>
        <v>0</v>
      </c>
      <c r="I275">
        <f t="shared" ca="1" si="140"/>
        <v>2</v>
      </c>
      <c r="J275">
        <f t="shared" ca="1" si="141"/>
        <v>81687</v>
      </c>
      <c r="K275">
        <f t="shared" ca="1" si="142"/>
        <v>12</v>
      </c>
      <c r="L275" t="str">
        <f t="shared" ca="1" si="143"/>
        <v>Srinagar</v>
      </c>
      <c r="M275">
        <f t="shared" ca="1" si="144"/>
        <v>408435</v>
      </c>
      <c r="N275">
        <f t="shared" ca="1" si="145"/>
        <v>267185.38085743337</v>
      </c>
      <c r="O275">
        <f t="shared" ca="1" si="146"/>
        <v>156550.41134660007</v>
      </c>
      <c r="P275">
        <f t="shared" ca="1" si="147"/>
        <v>18160</v>
      </c>
      <c r="Q275">
        <f t="shared" ca="1" si="148"/>
        <v>9053.7394035164925</v>
      </c>
      <c r="R275">
        <f t="shared" ca="1" si="149"/>
        <v>33130.979505196861</v>
      </c>
      <c r="S275">
        <f t="shared" ca="1" si="150"/>
        <v>598116.39085179695</v>
      </c>
      <c r="T275">
        <f t="shared" ca="1" si="151"/>
        <v>294399.12026094989</v>
      </c>
      <c r="U275">
        <f t="shared" ca="1" si="130"/>
        <v>303717.27059084707</v>
      </c>
      <c r="AF275" s="2">
        <f ca="1">IF(Table1[[#This Row],[Gender]]="Women",1,0)</f>
        <v>1</v>
      </c>
      <c r="AG275">
        <f ca="1">IF(Table1[[#This Row],[Gender]]="Men",1,0)</f>
        <v>0</v>
      </c>
      <c r="AI275" s="1"/>
      <c r="AK275" s="2">
        <f ca="1">IF(Table1[[#This Row],[Field of Work]]="IT",1,0)</f>
        <v>1</v>
      </c>
      <c r="AL275">
        <f ca="1">IF(Table1[[#This Row],[Field of Work]]="Agriculture",1,0)</f>
        <v>0</v>
      </c>
      <c r="AM275">
        <f ca="1">IF(Table1[[#This Row],[Field of Work]]="Construction",1,0)</f>
        <v>0</v>
      </c>
      <c r="AN275">
        <f ca="1">IF(Table1[[#This Row],[Field of Work]]="Healthcare",1,0)</f>
        <v>0</v>
      </c>
      <c r="AO275">
        <f ca="1">IF(Table1[[#This Row],[Field of Work]]="General Work",1,0)</f>
        <v>0</v>
      </c>
      <c r="AP275">
        <f ca="1">IF(Table1[[#This Row],[Field of Work]]="Teaching",1,0)</f>
        <v>0</v>
      </c>
      <c r="AV275" s="1"/>
      <c r="AX275" s="2">
        <f ca="1">Table1[[#This Row],[Car Value]]/Table1[[#This Row],[Cars]]</f>
        <v>78275.205673300035</v>
      </c>
      <c r="AY275" s="1"/>
      <c r="AZ275" s="2">
        <f ca="1">IF(Table1[[#This Row],[Value of debts ]]&gt;$BA$3,1,0)</f>
        <v>1</v>
      </c>
      <c r="BA275" s="1"/>
      <c r="BB275" s="1"/>
      <c r="BC275" s="15">
        <f ca="1">Table1[[#This Row],[Mortage Left]]/Table1[[#This Row],[Value of House]]</f>
        <v>0.65416867030845394</v>
      </c>
      <c r="BD275">
        <f t="shared" ca="1" si="131"/>
        <v>0</v>
      </c>
      <c r="BF275" s="1"/>
      <c r="BH275">
        <f ca="1">IF(Table1[[#This Row],[Area]]="Patna",Table1[[#This Row],[Income]],0)</f>
        <v>0</v>
      </c>
      <c r="BI275">
        <f ca="1">IF(Table1[[#This Row],[Area]]="Bangalore",Table1[[#This Row],[Income]],0)</f>
        <v>0</v>
      </c>
      <c r="BJ275">
        <f ca="1">IF(Table1[[#This Row],[Area]]="Lucknow",Table1[[#This Row],[Income]],0)</f>
        <v>0</v>
      </c>
      <c r="BK275">
        <f ca="1">IF(Table1[[#This Row],[Area]]="Hyderabad",Table1[[#This Row],[Income]],0)</f>
        <v>0</v>
      </c>
      <c r="BL275">
        <f ca="1">IF(Table1[[#This Row],[Area]]="Udaipur",Table1[[#This Row],[Income]],0)</f>
        <v>0</v>
      </c>
      <c r="BM275">
        <f ca="1">IF(Table1[[#This Row],[Area]]="Pune",Table1[[#This Row],[Income]],0)</f>
        <v>0</v>
      </c>
      <c r="BN275">
        <f ca="1">IF(Table1[[#This Row],[Area]]="Kolkata",Table1[[#This Row],[Income]],0)</f>
        <v>0</v>
      </c>
      <c r="BO275">
        <f ca="1">IF(Table1[[#This Row],[Area]]="Ranchi",Table1[[#This Row],[Income]],0)</f>
        <v>0</v>
      </c>
      <c r="BP275">
        <f ca="1">IF(Table1[[#This Row],[Area]]="Dhanbad",Table1[[#This Row],[Income]],0)</f>
        <v>0</v>
      </c>
      <c r="BQ275">
        <f ca="1">IF(Table1[[#This Row],[Area]]="Agra",Table1[[#This Row],[Income]],0)</f>
        <v>0</v>
      </c>
      <c r="BR275">
        <f ca="1">IF(Table1[[#This Row],[Area]]="Mumbai",Table1[[#This Row],[Income]],0)</f>
        <v>0</v>
      </c>
      <c r="BS275">
        <f ca="1">IF(Table1[[#This Row],[Area]]="Srinagar",Table1[[#This Row],[Income]],0)</f>
        <v>81687</v>
      </c>
      <c r="BT275">
        <f ca="1">IF(Table1[[#This Row],[Area]]="Delhi",Table1[[#This Row],[Income]],0)</f>
        <v>0</v>
      </c>
      <c r="BU275">
        <f ca="1">IF(Table1[[#This Row],[Area]]="Jaipur",Table1[[#This Row],[Income]],0)</f>
        <v>0</v>
      </c>
      <c r="BW275">
        <f ca="1">IF(Table1[[#This Row],[Field of Work]]="IT",Table1[[#This Row],[Income]],0)</f>
        <v>81687</v>
      </c>
      <c r="BX275">
        <f ca="1">IF(Table1[[#This Row],[Field of Work]]="Healthcare",Table1[[#This Row],[Income]],0)</f>
        <v>0</v>
      </c>
      <c r="BY275">
        <f ca="1">IF(Table1[[#This Row],[Field of Work]]="Agriculture",Table1[[#This Row],[Income]],0)</f>
        <v>0</v>
      </c>
      <c r="BZ275">
        <f ca="1">IF(Table1[[#This Row],[Field of Work]]="Teaching",Table1[[#This Row],[Income]],0)</f>
        <v>0</v>
      </c>
      <c r="CA275">
        <f ca="1">IF(Table1[[#This Row],[Field of Work]]="General Work",Table1[[#This Row],[Income]],0)</f>
        <v>0</v>
      </c>
      <c r="CB275">
        <f ca="1">IF(Table1[[#This Row],[Field of Work]]="Construction",Table1[[#This Row],[Income]],0)</f>
        <v>0</v>
      </c>
      <c r="CD275" s="2">
        <f ca="1">IF(Table1[[#This Row],[Value of debts ]]&gt;Table1[[#This Row],[Income]],1,0)</f>
        <v>1</v>
      </c>
      <c r="CE275" s="1"/>
      <c r="CG275">
        <f ca="1">IF(Table1[[#This Row],[Net worth of person]]&gt;$CH$3,Table1[[#This Row],[Age]],0)</f>
        <v>34</v>
      </c>
    </row>
    <row r="276" spans="1:85" x14ac:dyDescent="0.3">
      <c r="A276">
        <f t="shared" ca="1" si="132"/>
        <v>1</v>
      </c>
      <c r="B276" t="str">
        <f t="shared" ca="1" si="133"/>
        <v>Women</v>
      </c>
      <c r="C276">
        <f t="shared" ca="1" si="134"/>
        <v>20</v>
      </c>
      <c r="D276">
        <f t="shared" ca="1" si="135"/>
        <v>5</v>
      </c>
      <c r="E276" t="str">
        <f t="shared" ca="1" si="136"/>
        <v>Agriculture</v>
      </c>
      <c r="F276">
        <f t="shared" ca="1" si="137"/>
        <v>4</v>
      </c>
      <c r="G276" t="str">
        <f t="shared" ca="1" si="138"/>
        <v>Masters</v>
      </c>
      <c r="H276">
        <f t="shared" ca="1" si="139"/>
        <v>3</v>
      </c>
      <c r="I276">
        <f t="shared" ca="1" si="140"/>
        <v>1</v>
      </c>
      <c r="J276">
        <f t="shared" ca="1" si="141"/>
        <v>81570</v>
      </c>
      <c r="K276">
        <f t="shared" ca="1" si="142"/>
        <v>14</v>
      </c>
      <c r="L276" t="str">
        <f t="shared" ca="1" si="143"/>
        <v>Jaipur</v>
      </c>
      <c r="M276">
        <f t="shared" ca="1" si="144"/>
        <v>244710</v>
      </c>
      <c r="N276">
        <f t="shared" ca="1" si="145"/>
        <v>9410.9928490796265</v>
      </c>
      <c r="O276">
        <f t="shared" ca="1" si="146"/>
        <v>16912.666113696821</v>
      </c>
      <c r="P276">
        <f t="shared" ca="1" si="147"/>
        <v>9026</v>
      </c>
      <c r="Q276">
        <f t="shared" ca="1" si="148"/>
        <v>157706.29787933282</v>
      </c>
      <c r="R276">
        <f t="shared" ca="1" si="149"/>
        <v>110259.45381121647</v>
      </c>
      <c r="S276">
        <f t="shared" ca="1" si="150"/>
        <v>371882.11992491328</v>
      </c>
      <c r="T276">
        <f t="shared" ca="1" si="151"/>
        <v>176143.29072841245</v>
      </c>
      <c r="U276">
        <f t="shared" ca="1" si="130"/>
        <v>195738.82919650082</v>
      </c>
      <c r="AF276" s="2">
        <f ca="1">IF(Table1[[#This Row],[Gender]]="Women",1,0)</f>
        <v>1</v>
      </c>
      <c r="AG276">
        <f ca="1">IF(Table1[[#This Row],[Gender]]="Men",1,0)</f>
        <v>0</v>
      </c>
      <c r="AI276" s="1"/>
      <c r="AK276" s="2">
        <f ca="1">IF(Table1[[#This Row],[Field of Work]]="IT",1,0)</f>
        <v>0</v>
      </c>
      <c r="AL276">
        <f ca="1">IF(Table1[[#This Row],[Field of Work]]="Agriculture",1,0)</f>
        <v>1</v>
      </c>
      <c r="AM276">
        <f ca="1">IF(Table1[[#This Row],[Field of Work]]="Construction",1,0)</f>
        <v>0</v>
      </c>
      <c r="AN276">
        <f ca="1">IF(Table1[[#This Row],[Field of Work]]="Healthcare",1,0)</f>
        <v>0</v>
      </c>
      <c r="AO276">
        <f ca="1">IF(Table1[[#This Row],[Field of Work]]="General Work",1,0)</f>
        <v>0</v>
      </c>
      <c r="AP276">
        <f ca="1">IF(Table1[[#This Row],[Field of Work]]="Teaching",1,0)</f>
        <v>0</v>
      </c>
      <c r="AV276" s="1"/>
      <c r="AX276" s="2">
        <f ca="1">Table1[[#This Row],[Car Value]]/Table1[[#This Row],[Cars]]</f>
        <v>16912.666113696821</v>
      </c>
      <c r="AY276" s="1"/>
      <c r="AZ276" s="2">
        <f ca="1">IF(Table1[[#This Row],[Value of debts ]]&gt;$BA$3,1,0)</f>
        <v>1</v>
      </c>
      <c r="BA276" s="1"/>
      <c r="BB276" s="1"/>
      <c r="BC276" s="15">
        <f ca="1">Table1[[#This Row],[Mortage Left]]/Table1[[#This Row],[Value of House]]</f>
        <v>3.8457737113643198E-2</v>
      </c>
      <c r="BD276">
        <f t="shared" ca="1" si="131"/>
        <v>1</v>
      </c>
      <c r="BF276" s="1"/>
      <c r="BH276">
        <f ca="1">IF(Table1[[#This Row],[Area]]="Patna",Table1[[#This Row],[Income]],0)</f>
        <v>0</v>
      </c>
      <c r="BI276">
        <f ca="1">IF(Table1[[#This Row],[Area]]="Bangalore",Table1[[#This Row],[Income]],0)</f>
        <v>0</v>
      </c>
      <c r="BJ276">
        <f ca="1">IF(Table1[[#This Row],[Area]]="Lucknow",Table1[[#This Row],[Income]],0)</f>
        <v>0</v>
      </c>
      <c r="BK276">
        <f ca="1">IF(Table1[[#This Row],[Area]]="Hyderabad",Table1[[#This Row],[Income]],0)</f>
        <v>0</v>
      </c>
      <c r="BL276">
        <f ca="1">IF(Table1[[#This Row],[Area]]="Udaipur",Table1[[#This Row],[Income]],0)</f>
        <v>0</v>
      </c>
      <c r="BM276">
        <f ca="1">IF(Table1[[#This Row],[Area]]="Pune",Table1[[#This Row],[Income]],0)</f>
        <v>0</v>
      </c>
      <c r="BN276">
        <f ca="1">IF(Table1[[#This Row],[Area]]="Kolkata",Table1[[#This Row],[Income]],0)</f>
        <v>0</v>
      </c>
      <c r="BO276">
        <f ca="1">IF(Table1[[#This Row],[Area]]="Ranchi",Table1[[#This Row],[Income]],0)</f>
        <v>0</v>
      </c>
      <c r="BP276">
        <f ca="1">IF(Table1[[#This Row],[Area]]="Dhanbad",Table1[[#This Row],[Income]],0)</f>
        <v>0</v>
      </c>
      <c r="BQ276">
        <f ca="1">IF(Table1[[#This Row],[Area]]="Agra",Table1[[#This Row],[Income]],0)</f>
        <v>0</v>
      </c>
      <c r="BR276">
        <f ca="1">IF(Table1[[#This Row],[Area]]="Mumbai",Table1[[#This Row],[Income]],0)</f>
        <v>0</v>
      </c>
      <c r="BS276">
        <f ca="1">IF(Table1[[#This Row],[Area]]="Srinagar",Table1[[#This Row],[Income]],0)</f>
        <v>0</v>
      </c>
      <c r="BT276">
        <f ca="1">IF(Table1[[#This Row],[Area]]="Delhi",Table1[[#This Row],[Income]],0)</f>
        <v>0</v>
      </c>
      <c r="BU276">
        <f ca="1">IF(Table1[[#This Row],[Area]]="Jaipur",Table1[[#This Row],[Income]],0)</f>
        <v>81570</v>
      </c>
      <c r="BW276">
        <f ca="1">IF(Table1[[#This Row],[Field of Work]]="IT",Table1[[#This Row],[Income]],0)</f>
        <v>0</v>
      </c>
      <c r="BX276">
        <f ca="1">IF(Table1[[#This Row],[Field of Work]]="Healthcare",Table1[[#This Row],[Income]],0)</f>
        <v>0</v>
      </c>
      <c r="BY276">
        <f ca="1">IF(Table1[[#This Row],[Field of Work]]="Agriculture",Table1[[#This Row],[Income]],0)</f>
        <v>81570</v>
      </c>
      <c r="BZ276">
        <f ca="1">IF(Table1[[#This Row],[Field of Work]]="Teaching",Table1[[#This Row],[Income]],0)</f>
        <v>0</v>
      </c>
      <c r="CA276">
        <f ca="1">IF(Table1[[#This Row],[Field of Work]]="General Work",Table1[[#This Row],[Income]],0)</f>
        <v>0</v>
      </c>
      <c r="CB276">
        <f ca="1">IF(Table1[[#This Row],[Field of Work]]="Construction",Table1[[#This Row],[Income]],0)</f>
        <v>0</v>
      </c>
      <c r="CD276" s="2">
        <f ca="1">IF(Table1[[#This Row],[Value of debts ]]&gt;Table1[[#This Row],[Income]],1,0)</f>
        <v>1</v>
      </c>
      <c r="CE276" s="1"/>
      <c r="CG276">
        <f ca="1">IF(Table1[[#This Row],[Net worth of person]]&gt;$CH$3,Table1[[#This Row],[Age]],0)</f>
        <v>20</v>
      </c>
    </row>
    <row r="277" spans="1:85" x14ac:dyDescent="0.3">
      <c r="A277">
        <f t="shared" ca="1" si="132"/>
        <v>2</v>
      </c>
      <c r="B277" t="str">
        <f t="shared" ca="1" si="133"/>
        <v>Men</v>
      </c>
      <c r="C277">
        <f t="shared" ca="1" si="134"/>
        <v>40</v>
      </c>
      <c r="D277">
        <f t="shared" ca="1" si="135"/>
        <v>4</v>
      </c>
      <c r="E277" t="str">
        <f t="shared" ca="1" si="136"/>
        <v>Teaching</v>
      </c>
      <c r="F277">
        <f t="shared" ca="1" si="137"/>
        <v>1</v>
      </c>
      <c r="G277" t="str">
        <f t="shared" ca="1" si="138"/>
        <v>10th</v>
      </c>
      <c r="H277">
        <f t="shared" ca="1" si="139"/>
        <v>4</v>
      </c>
      <c r="I277">
        <f t="shared" ca="1" si="140"/>
        <v>1</v>
      </c>
      <c r="J277">
        <f t="shared" ca="1" si="141"/>
        <v>35017</v>
      </c>
      <c r="K277">
        <f t="shared" ca="1" si="142"/>
        <v>11</v>
      </c>
      <c r="L277" t="str">
        <f t="shared" ca="1" si="143"/>
        <v>Mumbai</v>
      </c>
      <c r="M277">
        <f t="shared" ca="1" si="144"/>
        <v>210102</v>
      </c>
      <c r="N277">
        <f t="shared" ca="1" si="145"/>
        <v>87379.861402779541</v>
      </c>
      <c r="O277">
        <f t="shared" ca="1" si="146"/>
        <v>33738.789598813557</v>
      </c>
      <c r="P277">
        <f t="shared" ca="1" si="147"/>
        <v>27406</v>
      </c>
      <c r="Q277">
        <f t="shared" ca="1" si="148"/>
        <v>47077.843314529731</v>
      </c>
      <c r="R277">
        <f t="shared" ca="1" si="149"/>
        <v>1590.8010452651338</v>
      </c>
      <c r="S277">
        <f t="shared" ca="1" si="150"/>
        <v>245431.59064407871</v>
      </c>
      <c r="T277">
        <f t="shared" ca="1" si="151"/>
        <v>161863.70471730927</v>
      </c>
      <c r="U277">
        <f t="shared" ca="1" si="130"/>
        <v>83567.885926769435</v>
      </c>
      <c r="AF277" s="2">
        <f ca="1">IF(Table1[[#This Row],[Gender]]="Women",1,0)</f>
        <v>0</v>
      </c>
      <c r="AG277">
        <f ca="1">IF(Table1[[#This Row],[Gender]]="Men",1,0)</f>
        <v>1</v>
      </c>
      <c r="AI277" s="1"/>
      <c r="AK277" s="2">
        <f ca="1">IF(Table1[[#This Row],[Field of Work]]="IT",1,0)</f>
        <v>0</v>
      </c>
      <c r="AL277">
        <f ca="1">IF(Table1[[#This Row],[Field of Work]]="Agriculture",1,0)</f>
        <v>0</v>
      </c>
      <c r="AM277">
        <f ca="1">IF(Table1[[#This Row],[Field of Work]]="Construction",1,0)</f>
        <v>0</v>
      </c>
      <c r="AN277">
        <f ca="1">IF(Table1[[#This Row],[Field of Work]]="Healthcare",1,0)</f>
        <v>0</v>
      </c>
      <c r="AO277">
        <f ca="1">IF(Table1[[#This Row],[Field of Work]]="General Work",1,0)</f>
        <v>0</v>
      </c>
      <c r="AP277">
        <f ca="1">IF(Table1[[#This Row],[Field of Work]]="Teaching",1,0)</f>
        <v>1</v>
      </c>
      <c r="AV277" s="1"/>
      <c r="AX277" s="2">
        <f ca="1">Table1[[#This Row],[Car Value]]/Table1[[#This Row],[Cars]]</f>
        <v>33738.789598813557</v>
      </c>
      <c r="AY277" s="1"/>
      <c r="AZ277" s="2">
        <f ca="1">IF(Table1[[#This Row],[Value of debts ]]&gt;$BA$3,1,0)</f>
        <v>1</v>
      </c>
      <c r="BA277" s="1"/>
      <c r="BB277" s="1"/>
      <c r="BC277" s="15">
        <f ca="1">Table1[[#This Row],[Mortage Left]]/Table1[[#This Row],[Value of House]]</f>
        <v>0.41589257314437533</v>
      </c>
      <c r="BD277">
        <f t="shared" ca="1" si="131"/>
        <v>0</v>
      </c>
      <c r="BF277" s="1"/>
      <c r="BH277">
        <f ca="1">IF(Table1[[#This Row],[Area]]="Patna",Table1[[#This Row],[Income]],0)</f>
        <v>0</v>
      </c>
      <c r="BI277">
        <f ca="1">IF(Table1[[#This Row],[Area]]="Bangalore",Table1[[#This Row],[Income]],0)</f>
        <v>0</v>
      </c>
      <c r="BJ277">
        <f ca="1">IF(Table1[[#This Row],[Area]]="Lucknow",Table1[[#This Row],[Income]],0)</f>
        <v>0</v>
      </c>
      <c r="BK277">
        <f ca="1">IF(Table1[[#This Row],[Area]]="Hyderabad",Table1[[#This Row],[Income]],0)</f>
        <v>0</v>
      </c>
      <c r="BL277">
        <f ca="1">IF(Table1[[#This Row],[Area]]="Udaipur",Table1[[#This Row],[Income]],0)</f>
        <v>0</v>
      </c>
      <c r="BM277">
        <f ca="1">IF(Table1[[#This Row],[Area]]="Pune",Table1[[#This Row],[Income]],0)</f>
        <v>0</v>
      </c>
      <c r="BN277">
        <f ca="1">IF(Table1[[#This Row],[Area]]="Kolkata",Table1[[#This Row],[Income]],0)</f>
        <v>0</v>
      </c>
      <c r="BO277">
        <f ca="1">IF(Table1[[#This Row],[Area]]="Ranchi",Table1[[#This Row],[Income]],0)</f>
        <v>0</v>
      </c>
      <c r="BP277">
        <f ca="1">IF(Table1[[#This Row],[Area]]="Dhanbad",Table1[[#This Row],[Income]],0)</f>
        <v>0</v>
      </c>
      <c r="BQ277">
        <f ca="1">IF(Table1[[#This Row],[Area]]="Agra",Table1[[#This Row],[Income]],0)</f>
        <v>0</v>
      </c>
      <c r="BR277">
        <f ca="1">IF(Table1[[#This Row],[Area]]="Mumbai",Table1[[#This Row],[Income]],0)</f>
        <v>35017</v>
      </c>
      <c r="BS277">
        <f ca="1">IF(Table1[[#This Row],[Area]]="Srinagar",Table1[[#This Row],[Income]],0)</f>
        <v>0</v>
      </c>
      <c r="BT277">
        <f ca="1">IF(Table1[[#This Row],[Area]]="Delhi",Table1[[#This Row],[Income]],0)</f>
        <v>0</v>
      </c>
      <c r="BU277">
        <f ca="1">IF(Table1[[#This Row],[Area]]="Jaipur",Table1[[#This Row],[Income]],0)</f>
        <v>0</v>
      </c>
      <c r="BW277">
        <f ca="1">IF(Table1[[#This Row],[Field of Work]]="IT",Table1[[#This Row],[Income]],0)</f>
        <v>0</v>
      </c>
      <c r="BX277">
        <f ca="1">IF(Table1[[#This Row],[Field of Work]]="Healthcare",Table1[[#This Row],[Income]],0)</f>
        <v>0</v>
      </c>
      <c r="BY277">
        <f ca="1">IF(Table1[[#This Row],[Field of Work]]="Agriculture",Table1[[#This Row],[Income]],0)</f>
        <v>0</v>
      </c>
      <c r="BZ277">
        <f ca="1">IF(Table1[[#This Row],[Field of Work]]="Teaching",Table1[[#This Row],[Income]],0)</f>
        <v>35017</v>
      </c>
      <c r="CA277">
        <f ca="1">IF(Table1[[#This Row],[Field of Work]]="General Work",Table1[[#This Row],[Income]],0)</f>
        <v>0</v>
      </c>
      <c r="CB277">
        <f ca="1">IF(Table1[[#This Row],[Field of Work]]="Construction",Table1[[#This Row],[Income]],0)</f>
        <v>0</v>
      </c>
      <c r="CD277" s="2">
        <f ca="1">IF(Table1[[#This Row],[Value of debts ]]&gt;Table1[[#This Row],[Income]],1,0)</f>
        <v>1</v>
      </c>
      <c r="CE277" s="1"/>
      <c r="CG277">
        <f ca="1">IF(Table1[[#This Row],[Net worth of person]]&gt;$CH$3,Table1[[#This Row],[Age]],0)</f>
        <v>40</v>
      </c>
    </row>
    <row r="278" spans="1:85" x14ac:dyDescent="0.3">
      <c r="A278">
        <f t="shared" ca="1" si="132"/>
        <v>2</v>
      </c>
      <c r="B278" t="str">
        <f t="shared" ca="1" si="133"/>
        <v>Men</v>
      </c>
      <c r="C278">
        <f t="shared" ca="1" si="134"/>
        <v>27</v>
      </c>
      <c r="D278">
        <f t="shared" ca="1" si="135"/>
        <v>6</v>
      </c>
      <c r="E278" t="str">
        <f t="shared" ca="1" si="136"/>
        <v>General Work</v>
      </c>
      <c r="F278">
        <f t="shared" ca="1" si="137"/>
        <v>5</v>
      </c>
      <c r="G278" t="str">
        <f t="shared" ca="1" si="138"/>
        <v>Others</v>
      </c>
      <c r="H278">
        <f t="shared" ca="1" si="139"/>
        <v>4</v>
      </c>
      <c r="I278">
        <f t="shared" ca="1" si="140"/>
        <v>2</v>
      </c>
      <c r="J278">
        <f t="shared" ca="1" si="141"/>
        <v>35272</v>
      </c>
      <c r="K278">
        <f t="shared" ca="1" si="142"/>
        <v>10</v>
      </c>
      <c r="L278" t="str">
        <f t="shared" ca="1" si="143"/>
        <v>Kolkata</v>
      </c>
      <c r="M278">
        <f t="shared" ca="1" si="144"/>
        <v>105816</v>
      </c>
      <c r="N278">
        <f t="shared" ca="1" si="145"/>
        <v>5372.3289128133902</v>
      </c>
      <c r="O278">
        <f t="shared" ca="1" si="146"/>
        <v>26340.039263858234</v>
      </c>
      <c r="P278">
        <f t="shared" ca="1" si="147"/>
        <v>3973</v>
      </c>
      <c r="Q278">
        <f t="shared" ca="1" si="148"/>
        <v>7517.2744967446679</v>
      </c>
      <c r="R278">
        <f t="shared" ca="1" si="149"/>
        <v>48397.248864468864</v>
      </c>
      <c r="S278">
        <f t="shared" ca="1" si="150"/>
        <v>180553.28812832708</v>
      </c>
      <c r="T278">
        <f t="shared" ca="1" si="151"/>
        <v>16862.603409558058</v>
      </c>
      <c r="U278">
        <f t="shared" ca="1" si="130"/>
        <v>163690.68471876901</v>
      </c>
      <c r="AF278" s="2">
        <f ca="1">IF(Table1[[#This Row],[Gender]]="Women",1,0)</f>
        <v>0</v>
      </c>
      <c r="AG278">
        <f ca="1">IF(Table1[[#This Row],[Gender]]="Men",1,0)</f>
        <v>1</v>
      </c>
      <c r="AI278" s="1"/>
      <c r="AK278" s="2">
        <f ca="1">IF(Table1[[#This Row],[Field of Work]]="IT",1,0)</f>
        <v>0</v>
      </c>
      <c r="AL278">
        <f ca="1">IF(Table1[[#This Row],[Field of Work]]="Agriculture",1,0)</f>
        <v>0</v>
      </c>
      <c r="AM278">
        <f ca="1">IF(Table1[[#This Row],[Field of Work]]="Construction",1,0)</f>
        <v>0</v>
      </c>
      <c r="AN278">
        <f ca="1">IF(Table1[[#This Row],[Field of Work]]="Healthcare",1,0)</f>
        <v>0</v>
      </c>
      <c r="AO278">
        <f ca="1">IF(Table1[[#This Row],[Field of Work]]="General Work",1,0)</f>
        <v>1</v>
      </c>
      <c r="AP278">
        <f ca="1">IF(Table1[[#This Row],[Field of Work]]="Teaching",1,0)</f>
        <v>0</v>
      </c>
      <c r="AV278" s="1"/>
      <c r="AX278" s="2">
        <f ca="1">Table1[[#This Row],[Car Value]]/Table1[[#This Row],[Cars]]</f>
        <v>13170.019631929117</v>
      </c>
      <c r="AY278" s="1"/>
      <c r="AZ278" s="2">
        <f ca="1">IF(Table1[[#This Row],[Value of debts ]]&gt;$BA$3,1,0)</f>
        <v>0</v>
      </c>
      <c r="BA278" s="1"/>
      <c r="BB278" s="1"/>
      <c r="BC278" s="15">
        <f ca="1">Table1[[#This Row],[Mortage Left]]/Table1[[#This Row],[Value of House]]</f>
        <v>5.0770478120637619E-2</v>
      </c>
      <c r="BD278">
        <f t="shared" ca="1" si="131"/>
        <v>1</v>
      </c>
      <c r="BF278" s="1"/>
      <c r="BH278">
        <f ca="1">IF(Table1[[#This Row],[Area]]="Patna",Table1[[#This Row],[Income]],0)</f>
        <v>0</v>
      </c>
      <c r="BI278">
        <f ca="1">IF(Table1[[#This Row],[Area]]="Bangalore",Table1[[#This Row],[Income]],0)</f>
        <v>0</v>
      </c>
      <c r="BJ278">
        <f ca="1">IF(Table1[[#This Row],[Area]]="Lucknow",Table1[[#This Row],[Income]],0)</f>
        <v>0</v>
      </c>
      <c r="BK278">
        <f ca="1">IF(Table1[[#This Row],[Area]]="Hyderabad",Table1[[#This Row],[Income]],0)</f>
        <v>0</v>
      </c>
      <c r="BL278">
        <f ca="1">IF(Table1[[#This Row],[Area]]="Udaipur",Table1[[#This Row],[Income]],0)</f>
        <v>0</v>
      </c>
      <c r="BM278">
        <f ca="1">IF(Table1[[#This Row],[Area]]="Pune",Table1[[#This Row],[Income]],0)</f>
        <v>0</v>
      </c>
      <c r="BN278">
        <f ca="1">IF(Table1[[#This Row],[Area]]="Kolkata",Table1[[#This Row],[Income]],0)</f>
        <v>35272</v>
      </c>
      <c r="BO278">
        <f ca="1">IF(Table1[[#This Row],[Area]]="Ranchi",Table1[[#This Row],[Income]],0)</f>
        <v>0</v>
      </c>
      <c r="BP278">
        <f ca="1">IF(Table1[[#This Row],[Area]]="Dhanbad",Table1[[#This Row],[Income]],0)</f>
        <v>0</v>
      </c>
      <c r="BQ278">
        <f ca="1">IF(Table1[[#This Row],[Area]]="Agra",Table1[[#This Row],[Income]],0)</f>
        <v>0</v>
      </c>
      <c r="BR278">
        <f ca="1">IF(Table1[[#This Row],[Area]]="Mumbai",Table1[[#This Row],[Income]],0)</f>
        <v>0</v>
      </c>
      <c r="BS278">
        <f ca="1">IF(Table1[[#This Row],[Area]]="Srinagar",Table1[[#This Row],[Income]],0)</f>
        <v>0</v>
      </c>
      <c r="BT278">
        <f ca="1">IF(Table1[[#This Row],[Area]]="Delhi",Table1[[#This Row],[Income]],0)</f>
        <v>0</v>
      </c>
      <c r="BU278">
        <f ca="1">IF(Table1[[#This Row],[Area]]="Jaipur",Table1[[#This Row],[Income]],0)</f>
        <v>0</v>
      </c>
      <c r="BW278">
        <f ca="1">IF(Table1[[#This Row],[Field of Work]]="IT",Table1[[#This Row],[Income]],0)</f>
        <v>0</v>
      </c>
      <c r="BX278">
        <f ca="1">IF(Table1[[#This Row],[Field of Work]]="Healthcare",Table1[[#This Row],[Income]],0)</f>
        <v>0</v>
      </c>
      <c r="BY278">
        <f ca="1">IF(Table1[[#This Row],[Field of Work]]="Agriculture",Table1[[#This Row],[Income]],0)</f>
        <v>0</v>
      </c>
      <c r="BZ278">
        <f ca="1">IF(Table1[[#This Row],[Field of Work]]="Teaching",Table1[[#This Row],[Income]],0)</f>
        <v>0</v>
      </c>
      <c r="CA278">
        <f ca="1">IF(Table1[[#This Row],[Field of Work]]="General Work",Table1[[#This Row],[Income]],0)</f>
        <v>35272</v>
      </c>
      <c r="CB278">
        <f ca="1">IF(Table1[[#This Row],[Field of Work]]="Construction",Table1[[#This Row],[Income]],0)</f>
        <v>0</v>
      </c>
      <c r="CD278" s="2">
        <f ca="1">IF(Table1[[#This Row],[Value of debts ]]&gt;Table1[[#This Row],[Income]],1,0)</f>
        <v>0</v>
      </c>
      <c r="CE278" s="1"/>
      <c r="CG278">
        <f ca="1">IF(Table1[[#This Row],[Net worth of person]]&gt;$CH$3,Table1[[#This Row],[Age]],0)</f>
        <v>27</v>
      </c>
    </row>
    <row r="279" spans="1:85" x14ac:dyDescent="0.3">
      <c r="A279">
        <f t="shared" ca="1" si="132"/>
        <v>1</v>
      </c>
      <c r="B279" t="str">
        <f t="shared" ca="1" si="133"/>
        <v>Women</v>
      </c>
      <c r="C279">
        <f t="shared" ca="1" si="134"/>
        <v>23</v>
      </c>
      <c r="D279">
        <f t="shared" ca="1" si="135"/>
        <v>5</v>
      </c>
      <c r="E279" t="str">
        <f t="shared" ca="1" si="136"/>
        <v>Agriculture</v>
      </c>
      <c r="F279">
        <f t="shared" ca="1" si="137"/>
        <v>1</v>
      </c>
      <c r="G279" t="str">
        <f t="shared" ca="1" si="138"/>
        <v>10th</v>
      </c>
      <c r="H279">
        <f t="shared" ca="1" si="139"/>
        <v>4</v>
      </c>
      <c r="I279">
        <f t="shared" ca="1" si="140"/>
        <v>3</v>
      </c>
      <c r="J279">
        <f t="shared" ca="1" si="141"/>
        <v>57588</v>
      </c>
      <c r="K279">
        <f t="shared" ca="1" si="142"/>
        <v>4</v>
      </c>
      <c r="L279" t="str">
        <f t="shared" ca="1" si="143"/>
        <v>Dhanbad</v>
      </c>
      <c r="M279">
        <f t="shared" ca="1" si="144"/>
        <v>287940</v>
      </c>
      <c r="N279">
        <f t="shared" ca="1" si="145"/>
        <v>44892.815704917026</v>
      </c>
      <c r="O279">
        <f t="shared" ca="1" si="146"/>
        <v>14845.294595501069</v>
      </c>
      <c r="P279">
        <f t="shared" ca="1" si="147"/>
        <v>7090</v>
      </c>
      <c r="Q279">
        <f t="shared" ca="1" si="148"/>
        <v>48172.378929435021</v>
      </c>
      <c r="R279">
        <f t="shared" ca="1" si="149"/>
        <v>7543.532555627181</v>
      </c>
      <c r="S279">
        <f t="shared" ca="1" si="150"/>
        <v>310328.82715112827</v>
      </c>
      <c r="T279">
        <f t="shared" ca="1" si="151"/>
        <v>100155.19463435205</v>
      </c>
      <c r="U279">
        <f t="shared" ca="1" si="130"/>
        <v>210173.63251677621</v>
      </c>
      <c r="AF279" s="2">
        <f ca="1">IF(Table1[[#This Row],[Gender]]="Women",1,0)</f>
        <v>1</v>
      </c>
      <c r="AG279">
        <f ca="1">IF(Table1[[#This Row],[Gender]]="Men",1,0)</f>
        <v>0</v>
      </c>
      <c r="AI279" s="1"/>
      <c r="AK279" s="2">
        <f ca="1">IF(Table1[[#This Row],[Field of Work]]="IT",1,0)</f>
        <v>0</v>
      </c>
      <c r="AL279">
        <f ca="1">IF(Table1[[#This Row],[Field of Work]]="Agriculture",1,0)</f>
        <v>1</v>
      </c>
      <c r="AM279">
        <f ca="1">IF(Table1[[#This Row],[Field of Work]]="Construction",1,0)</f>
        <v>0</v>
      </c>
      <c r="AN279">
        <f ca="1">IF(Table1[[#This Row],[Field of Work]]="Healthcare",1,0)</f>
        <v>0</v>
      </c>
      <c r="AO279">
        <f ca="1">IF(Table1[[#This Row],[Field of Work]]="General Work",1,0)</f>
        <v>0</v>
      </c>
      <c r="AP279">
        <f ca="1">IF(Table1[[#This Row],[Field of Work]]="Teaching",1,0)</f>
        <v>0</v>
      </c>
      <c r="AV279" s="1"/>
      <c r="AX279" s="2">
        <f ca="1">Table1[[#This Row],[Car Value]]/Table1[[#This Row],[Cars]]</f>
        <v>4948.4315318336894</v>
      </c>
      <c r="AY279" s="1"/>
      <c r="AZ279" s="2">
        <f ca="1">IF(Table1[[#This Row],[Value of debts ]]&gt;$BA$3,1,0)</f>
        <v>1</v>
      </c>
      <c r="BA279" s="1"/>
      <c r="BB279" s="1"/>
      <c r="BC279" s="15">
        <f ca="1">Table1[[#This Row],[Mortage Left]]/Table1[[#This Row],[Value of House]]</f>
        <v>0.15591031362407803</v>
      </c>
      <c r="BD279">
        <f t="shared" ca="1" si="131"/>
        <v>1</v>
      </c>
      <c r="BF279" s="1"/>
      <c r="BH279">
        <f ca="1">IF(Table1[[#This Row],[Area]]="Patna",Table1[[#This Row],[Income]],0)</f>
        <v>0</v>
      </c>
      <c r="BI279">
        <f ca="1">IF(Table1[[#This Row],[Area]]="Bangalore",Table1[[#This Row],[Income]],0)</f>
        <v>0</v>
      </c>
      <c r="BJ279">
        <f ca="1">IF(Table1[[#This Row],[Area]]="Lucknow",Table1[[#This Row],[Income]],0)</f>
        <v>0</v>
      </c>
      <c r="BK279">
        <f ca="1">IF(Table1[[#This Row],[Area]]="Hyderabad",Table1[[#This Row],[Income]],0)</f>
        <v>0</v>
      </c>
      <c r="BL279">
        <f ca="1">IF(Table1[[#This Row],[Area]]="Udaipur",Table1[[#This Row],[Income]],0)</f>
        <v>0</v>
      </c>
      <c r="BM279">
        <f ca="1">IF(Table1[[#This Row],[Area]]="Pune",Table1[[#This Row],[Income]],0)</f>
        <v>0</v>
      </c>
      <c r="BN279">
        <f ca="1">IF(Table1[[#This Row],[Area]]="Kolkata",Table1[[#This Row],[Income]],0)</f>
        <v>0</v>
      </c>
      <c r="BO279">
        <f ca="1">IF(Table1[[#This Row],[Area]]="Ranchi",Table1[[#This Row],[Income]],0)</f>
        <v>0</v>
      </c>
      <c r="BP279">
        <f ca="1">IF(Table1[[#This Row],[Area]]="Dhanbad",Table1[[#This Row],[Income]],0)</f>
        <v>57588</v>
      </c>
      <c r="BQ279">
        <f ca="1">IF(Table1[[#This Row],[Area]]="Agra",Table1[[#This Row],[Income]],0)</f>
        <v>0</v>
      </c>
      <c r="BR279">
        <f ca="1">IF(Table1[[#This Row],[Area]]="Mumbai",Table1[[#This Row],[Income]],0)</f>
        <v>0</v>
      </c>
      <c r="BS279">
        <f ca="1">IF(Table1[[#This Row],[Area]]="Srinagar",Table1[[#This Row],[Income]],0)</f>
        <v>0</v>
      </c>
      <c r="BT279">
        <f ca="1">IF(Table1[[#This Row],[Area]]="Delhi",Table1[[#This Row],[Income]],0)</f>
        <v>0</v>
      </c>
      <c r="BU279">
        <f ca="1">IF(Table1[[#This Row],[Area]]="Jaipur",Table1[[#This Row],[Income]],0)</f>
        <v>0</v>
      </c>
      <c r="BW279">
        <f ca="1">IF(Table1[[#This Row],[Field of Work]]="IT",Table1[[#This Row],[Income]],0)</f>
        <v>0</v>
      </c>
      <c r="BX279">
        <f ca="1">IF(Table1[[#This Row],[Field of Work]]="Healthcare",Table1[[#This Row],[Income]],0)</f>
        <v>0</v>
      </c>
      <c r="BY279">
        <f ca="1">IF(Table1[[#This Row],[Field of Work]]="Agriculture",Table1[[#This Row],[Income]],0)</f>
        <v>57588</v>
      </c>
      <c r="BZ279">
        <f ca="1">IF(Table1[[#This Row],[Field of Work]]="Teaching",Table1[[#This Row],[Income]],0)</f>
        <v>0</v>
      </c>
      <c r="CA279">
        <f ca="1">IF(Table1[[#This Row],[Field of Work]]="General Work",Table1[[#This Row],[Income]],0)</f>
        <v>0</v>
      </c>
      <c r="CB279">
        <f ca="1">IF(Table1[[#This Row],[Field of Work]]="Construction",Table1[[#This Row],[Income]],0)</f>
        <v>0</v>
      </c>
      <c r="CD279" s="2">
        <f ca="1">IF(Table1[[#This Row],[Value of debts ]]&gt;Table1[[#This Row],[Income]],1,0)</f>
        <v>1</v>
      </c>
      <c r="CE279" s="1"/>
      <c r="CG279">
        <f ca="1">IF(Table1[[#This Row],[Net worth of person]]&gt;$CH$3,Table1[[#This Row],[Age]],0)</f>
        <v>23</v>
      </c>
    </row>
    <row r="280" spans="1:85" x14ac:dyDescent="0.3">
      <c r="A280">
        <f t="shared" ca="1" si="132"/>
        <v>2</v>
      </c>
      <c r="B280" t="str">
        <f t="shared" ca="1" si="133"/>
        <v>Men</v>
      </c>
      <c r="C280">
        <f t="shared" ca="1" si="134"/>
        <v>33</v>
      </c>
      <c r="D280">
        <f t="shared" ca="1" si="135"/>
        <v>1</v>
      </c>
      <c r="E280" t="str">
        <f t="shared" ca="1" si="136"/>
        <v>IT</v>
      </c>
      <c r="F280">
        <f t="shared" ca="1" si="137"/>
        <v>4</v>
      </c>
      <c r="G280" t="str">
        <f t="shared" ca="1" si="138"/>
        <v>Masters</v>
      </c>
      <c r="H280">
        <f t="shared" ca="1" si="139"/>
        <v>3</v>
      </c>
      <c r="I280">
        <f t="shared" ca="1" si="140"/>
        <v>2</v>
      </c>
      <c r="J280">
        <f t="shared" ca="1" si="141"/>
        <v>70677</v>
      </c>
      <c r="K280">
        <f t="shared" ca="1" si="142"/>
        <v>10</v>
      </c>
      <c r="L280" t="str">
        <f t="shared" ca="1" si="143"/>
        <v>Kolkata</v>
      </c>
      <c r="M280">
        <f t="shared" ca="1" si="144"/>
        <v>212031</v>
      </c>
      <c r="N280">
        <f t="shared" ca="1" si="145"/>
        <v>127636.59465746555</v>
      </c>
      <c r="O280">
        <f t="shared" ca="1" si="146"/>
        <v>35764.399765054004</v>
      </c>
      <c r="P280">
        <f t="shared" ca="1" si="147"/>
        <v>13943</v>
      </c>
      <c r="Q280">
        <f t="shared" ca="1" si="148"/>
        <v>21961.413331664404</v>
      </c>
      <c r="R280">
        <f t="shared" ca="1" si="149"/>
        <v>83269.880003805418</v>
      </c>
      <c r="S280">
        <f t="shared" ca="1" si="150"/>
        <v>331065.27976885939</v>
      </c>
      <c r="T280">
        <f t="shared" ca="1" si="151"/>
        <v>163541.00798912995</v>
      </c>
      <c r="U280">
        <f t="shared" ca="1" si="130"/>
        <v>167524.27177972943</v>
      </c>
      <c r="AF280" s="2">
        <f ca="1">IF(Table1[[#This Row],[Gender]]="Women",1,0)</f>
        <v>0</v>
      </c>
      <c r="AG280">
        <f ca="1">IF(Table1[[#This Row],[Gender]]="Men",1,0)</f>
        <v>1</v>
      </c>
      <c r="AI280" s="1"/>
      <c r="AK280" s="2">
        <f ca="1">IF(Table1[[#This Row],[Field of Work]]="IT",1,0)</f>
        <v>1</v>
      </c>
      <c r="AL280">
        <f ca="1">IF(Table1[[#This Row],[Field of Work]]="Agriculture",1,0)</f>
        <v>0</v>
      </c>
      <c r="AM280">
        <f ca="1">IF(Table1[[#This Row],[Field of Work]]="Construction",1,0)</f>
        <v>0</v>
      </c>
      <c r="AN280">
        <f ca="1">IF(Table1[[#This Row],[Field of Work]]="Healthcare",1,0)</f>
        <v>0</v>
      </c>
      <c r="AO280">
        <f ca="1">IF(Table1[[#This Row],[Field of Work]]="General Work",1,0)</f>
        <v>0</v>
      </c>
      <c r="AP280">
        <f ca="1">IF(Table1[[#This Row],[Field of Work]]="Teaching",1,0)</f>
        <v>0</v>
      </c>
      <c r="AV280" s="1"/>
      <c r="AX280" s="2">
        <f ca="1">Table1[[#This Row],[Car Value]]/Table1[[#This Row],[Cars]]</f>
        <v>17882.199882527002</v>
      </c>
      <c r="AY280" s="1"/>
      <c r="AZ280" s="2">
        <f ca="1">IF(Table1[[#This Row],[Value of debts ]]&gt;$BA$3,1,0)</f>
        <v>1</v>
      </c>
      <c r="BA280" s="1"/>
      <c r="BB280" s="1"/>
      <c r="BC280" s="15">
        <f ca="1">Table1[[#This Row],[Mortage Left]]/Table1[[#This Row],[Value of House]]</f>
        <v>0.60197138464406408</v>
      </c>
      <c r="BD280">
        <f t="shared" ca="1" si="131"/>
        <v>0</v>
      </c>
      <c r="BF280" s="1"/>
      <c r="BH280">
        <f ca="1">IF(Table1[[#This Row],[Area]]="Patna",Table1[[#This Row],[Income]],0)</f>
        <v>0</v>
      </c>
      <c r="BI280">
        <f ca="1">IF(Table1[[#This Row],[Area]]="Bangalore",Table1[[#This Row],[Income]],0)</f>
        <v>0</v>
      </c>
      <c r="BJ280">
        <f ca="1">IF(Table1[[#This Row],[Area]]="Lucknow",Table1[[#This Row],[Income]],0)</f>
        <v>0</v>
      </c>
      <c r="BK280">
        <f ca="1">IF(Table1[[#This Row],[Area]]="Hyderabad",Table1[[#This Row],[Income]],0)</f>
        <v>0</v>
      </c>
      <c r="BL280">
        <f ca="1">IF(Table1[[#This Row],[Area]]="Udaipur",Table1[[#This Row],[Income]],0)</f>
        <v>0</v>
      </c>
      <c r="BM280">
        <f ca="1">IF(Table1[[#This Row],[Area]]="Pune",Table1[[#This Row],[Income]],0)</f>
        <v>0</v>
      </c>
      <c r="BN280">
        <f ca="1">IF(Table1[[#This Row],[Area]]="Kolkata",Table1[[#This Row],[Income]],0)</f>
        <v>70677</v>
      </c>
      <c r="BO280">
        <f ca="1">IF(Table1[[#This Row],[Area]]="Ranchi",Table1[[#This Row],[Income]],0)</f>
        <v>0</v>
      </c>
      <c r="BP280">
        <f ca="1">IF(Table1[[#This Row],[Area]]="Dhanbad",Table1[[#This Row],[Income]],0)</f>
        <v>0</v>
      </c>
      <c r="BQ280">
        <f ca="1">IF(Table1[[#This Row],[Area]]="Agra",Table1[[#This Row],[Income]],0)</f>
        <v>0</v>
      </c>
      <c r="BR280">
        <f ca="1">IF(Table1[[#This Row],[Area]]="Mumbai",Table1[[#This Row],[Income]],0)</f>
        <v>0</v>
      </c>
      <c r="BS280">
        <f ca="1">IF(Table1[[#This Row],[Area]]="Srinagar",Table1[[#This Row],[Income]],0)</f>
        <v>0</v>
      </c>
      <c r="BT280">
        <f ca="1">IF(Table1[[#This Row],[Area]]="Delhi",Table1[[#This Row],[Income]],0)</f>
        <v>0</v>
      </c>
      <c r="BU280">
        <f ca="1">IF(Table1[[#This Row],[Area]]="Jaipur",Table1[[#This Row],[Income]],0)</f>
        <v>0</v>
      </c>
      <c r="BW280">
        <f ca="1">IF(Table1[[#This Row],[Field of Work]]="IT",Table1[[#This Row],[Income]],0)</f>
        <v>70677</v>
      </c>
      <c r="BX280">
        <f ca="1">IF(Table1[[#This Row],[Field of Work]]="Healthcare",Table1[[#This Row],[Income]],0)</f>
        <v>0</v>
      </c>
      <c r="BY280">
        <f ca="1">IF(Table1[[#This Row],[Field of Work]]="Agriculture",Table1[[#This Row],[Income]],0)</f>
        <v>0</v>
      </c>
      <c r="BZ280">
        <f ca="1">IF(Table1[[#This Row],[Field of Work]]="Teaching",Table1[[#This Row],[Income]],0)</f>
        <v>0</v>
      </c>
      <c r="CA280">
        <f ca="1">IF(Table1[[#This Row],[Field of Work]]="General Work",Table1[[#This Row],[Income]],0)</f>
        <v>0</v>
      </c>
      <c r="CB280">
        <f ca="1">IF(Table1[[#This Row],[Field of Work]]="Construction",Table1[[#This Row],[Income]],0)</f>
        <v>0</v>
      </c>
      <c r="CD280" s="2">
        <f ca="1">IF(Table1[[#This Row],[Value of debts ]]&gt;Table1[[#This Row],[Income]],1,0)</f>
        <v>1</v>
      </c>
      <c r="CE280" s="1"/>
      <c r="CG280">
        <f ca="1">IF(Table1[[#This Row],[Net worth of person]]&gt;$CH$3,Table1[[#This Row],[Age]],0)</f>
        <v>33</v>
      </c>
    </row>
    <row r="281" spans="1:85" x14ac:dyDescent="0.3">
      <c r="A281">
        <f t="shared" ca="1" si="132"/>
        <v>2</v>
      </c>
      <c r="B281" t="str">
        <f t="shared" ca="1" si="133"/>
        <v>Men</v>
      </c>
      <c r="C281">
        <f t="shared" ca="1" si="134"/>
        <v>20</v>
      </c>
      <c r="D281">
        <f t="shared" ca="1" si="135"/>
        <v>1</v>
      </c>
      <c r="E281" t="str">
        <f t="shared" ca="1" si="136"/>
        <v>IT</v>
      </c>
      <c r="F281">
        <f t="shared" ca="1" si="137"/>
        <v>2</v>
      </c>
      <c r="G281" t="str">
        <f t="shared" ca="1" si="138"/>
        <v>12th</v>
      </c>
      <c r="H281">
        <f t="shared" ca="1" si="139"/>
        <v>0</v>
      </c>
      <c r="I281">
        <f t="shared" ca="1" si="140"/>
        <v>2</v>
      </c>
      <c r="J281">
        <f t="shared" ca="1" si="141"/>
        <v>83827</v>
      </c>
      <c r="K281">
        <f t="shared" ca="1" si="142"/>
        <v>14</v>
      </c>
      <c r="L281" t="str">
        <f t="shared" ca="1" si="143"/>
        <v>Jaipur</v>
      </c>
      <c r="M281">
        <f t="shared" ca="1" si="144"/>
        <v>251481</v>
      </c>
      <c r="N281">
        <f t="shared" ca="1" si="145"/>
        <v>209132.92649110316</v>
      </c>
      <c r="O281">
        <f t="shared" ca="1" si="146"/>
        <v>73615.041901700839</v>
      </c>
      <c r="P281">
        <f t="shared" ca="1" si="147"/>
        <v>36378</v>
      </c>
      <c r="Q281">
        <f t="shared" ca="1" si="148"/>
        <v>156429.44216493334</v>
      </c>
      <c r="R281">
        <f t="shared" ca="1" si="149"/>
        <v>5194.8904661003598</v>
      </c>
      <c r="S281">
        <f t="shared" ca="1" si="150"/>
        <v>330290.9323678012</v>
      </c>
      <c r="T281">
        <f t="shared" ca="1" si="151"/>
        <v>401940.3686560365</v>
      </c>
      <c r="U281">
        <f t="shared" ca="1" si="130"/>
        <v>-71649.436288235302</v>
      </c>
      <c r="AF281" s="2">
        <f ca="1">IF(Table1[[#This Row],[Gender]]="Women",1,0)</f>
        <v>0</v>
      </c>
      <c r="AG281">
        <f ca="1">IF(Table1[[#This Row],[Gender]]="Men",1,0)</f>
        <v>1</v>
      </c>
      <c r="AI281" s="1"/>
      <c r="AK281" s="2">
        <f ca="1">IF(Table1[[#This Row],[Field of Work]]="IT",1,0)</f>
        <v>1</v>
      </c>
      <c r="AL281">
        <f ca="1">IF(Table1[[#This Row],[Field of Work]]="Agriculture",1,0)</f>
        <v>0</v>
      </c>
      <c r="AM281">
        <f ca="1">IF(Table1[[#This Row],[Field of Work]]="Construction",1,0)</f>
        <v>0</v>
      </c>
      <c r="AN281">
        <f ca="1">IF(Table1[[#This Row],[Field of Work]]="Healthcare",1,0)</f>
        <v>0</v>
      </c>
      <c r="AO281">
        <f ca="1">IF(Table1[[#This Row],[Field of Work]]="General Work",1,0)</f>
        <v>0</v>
      </c>
      <c r="AP281">
        <f ca="1">IF(Table1[[#This Row],[Field of Work]]="Teaching",1,0)</f>
        <v>0</v>
      </c>
      <c r="AV281" s="1"/>
      <c r="AX281" s="2">
        <f ca="1">Table1[[#This Row],[Car Value]]/Table1[[#This Row],[Cars]]</f>
        <v>36807.520950850419</v>
      </c>
      <c r="AY281" s="1"/>
      <c r="AZ281" s="2">
        <f ca="1">IF(Table1[[#This Row],[Value of debts ]]&gt;$BA$3,1,0)</f>
        <v>1</v>
      </c>
      <c r="BA281" s="1"/>
      <c r="BB281" s="1"/>
      <c r="BC281" s="15">
        <f ca="1">Table1[[#This Row],[Mortage Left]]/Table1[[#This Row],[Value of House]]</f>
        <v>0.83160527630756664</v>
      </c>
      <c r="BD281">
        <f t="shared" ca="1" si="131"/>
        <v>0</v>
      </c>
      <c r="BF281" s="1"/>
      <c r="BH281">
        <f ca="1">IF(Table1[[#This Row],[Area]]="Patna",Table1[[#This Row],[Income]],0)</f>
        <v>0</v>
      </c>
      <c r="BI281">
        <f ca="1">IF(Table1[[#This Row],[Area]]="Bangalore",Table1[[#This Row],[Income]],0)</f>
        <v>0</v>
      </c>
      <c r="BJ281">
        <f ca="1">IF(Table1[[#This Row],[Area]]="Lucknow",Table1[[#This Row],[Income]],0)</f>
        <v>0</v>
      </c>
      <c r="BK281">
        <f ca="1">IF(Table1[[#This Row],[Area]]="Hyderabad",Table1[[#This Row],[Income]],0)</f>
        <v>0</v>
      </c>
      <c r="BL281">
        <f ca="1">IF(Table1[[#This Row],[Area]]="Udaipur",Table1[[#This Row],[Income]],0)</f>
        <v>0</v>
      </c>
      <c r="BM281">
        <f ca="1">IF(Table1[[#This Row],[Area]]="Pune",Table1[[#This Row],[Income]],0)</f>
        <v>0</v>
      </c>
      <c r="BN281">
        <f ca="1">IF(Table1[[#This Row],[Area]]="Kolkata",Table1[[#This Row],[Income]],0)</f>
        <v>0</v>
      </c>
      <c r="BO281">
        <f ca="1">IF(Table1[[#This Row],[Area]]="Ranchi",Table1[[#This Row],[Income]],0)</f>
        <v>0</v>
      </c>
      <c r="BP281">
        <f ca="1">IF(Table1[[#This Row],[Area]]="Dhanbad",Table1[[#This Row],[Income]],0)</f>
        <v>0</v>
      </c>
      <c r="BQ281">
        <f ca="1">IF(Table1[[#This Row],[Area]]="Agra",Table1[[#This Row],[Income]],0)</f>
        <v>0</v>
      </c>
      <c r="BR281">
        <f ca="1">IF(Table1[[#This Row],[Area]]="Mumbai",Table1[[#This Row],[Income]],0)</f>
        <v>0</v>
      </c>
      <c r="BS281">
        <f ca="1">IF(Table1[[#This Row],[Area]]="Srinagar",Table1[[#This Row],[Income]],0)</f>
        <v>0</v>
      </c>
      <c r="BT281">
        <f ca="1">IF(Table1[[#This Row],[Area]]="Delhi",Table1[[#This Row],[Income]],0)</f>
        <v>0</v>
      </c>
      <c r="BU281">
        <f ca="1">IF(Table1[[#This Row],[Area]]="Jaipur",Table1[[#This Row],[Income]],0)</f>
        <v>83827</v>
      </c>
      <c r="BW281">
        <f ca="1">IF(Table1[[#This Row],[Field of Work]]="IT",Table1[[#This Row],[Income]],0)</f>
        <v>83827</v>
      </c>
      <c r="BX281">
        <f ca="1">IF(Table1[[#This Row],[Field of Work]]="Healthcare",Table1[[#This Row],[Income]],0)</f>
        <v>0</v>
      </c>
      <c r="BY281">
        <f ca="1">IF(Table1[[#This Row],[Field of Work]]="Agriculture",Table1[[#This Row],[Income]],0)</f>
        <v>0</v>
      </c>
      <c r="BZ281">
        <f ca="1">IF(Table1[[#This Row],[Field of Work]]="Teaching",Table1[[#This Row],[Income]],0)</f>
        <v>0</v>
      </c>
      <c r="CA281">
        <f ca="1">IF(Table1[[#This Row],[Field of Work]]="General Work",Table1[[#This Row],[Income]],0)</f>
        <v>0</v>
      </c>
      <c r="CB281">
        <f ca="1">IF(Table1[[#This Row],[Field of Work]]="Construction",Table1[[#This Row],[Income]],0)</f>
        <v>0</v>
      </c>
      <c r="CD281" s="2">
        <f ca="1">IF(Table1[[#This Row],[Value of debts ]]&gt;Table1[[#This Row],[Income]],1,0)</f>
        <v>1</v>
      </c>
      <c r="CE281" s="1"/>
      <c r="CG281">
        <f ca="1">IF(Table1[[#This Row],[Net worth of person]]&gt;$CH$3,Table1[[#This Row],[Age]],0)</f>
        <v>0</v>
      </c>
    </row>
    <row r="282" spans="1:85" x14ac:dyDescent="0.3">
      <c r="A282">
        <f t="shared" ca="1" si="132"/>
        <v>1</v>
      </c>
      <c r="B282" t="str">
        <f t="shared" ca="1" si="133"/>
        <v>Women</v>
      </c>
      <c r="C282">
        <f t="shared" ca="1" si="134"/>
        <v>22</v>
      </c>
      <c r="D282">
        <f t="shared" ca="1" si="135"/>
        <v>5</v>
      </c>
      <c r="E282" t="str">
        <f t="shared" ca="1" si="136"/>
        <v>Agriculture</v>
      </c>
      <c r="F282">
        <f t="shared" ca="1" si="137"/>
        <v>3</v>
      </c>
      <c r="G282" t="str">
        <f t="shared" ca="1" si="138"/>
        <v>Bachelors</v>
      </c>
      <c r="H282">
        <f t="shared" ca="1" si="139"/>
        <v>4</v>
      </c>
      <c r="I282">
        <f t="shared" ca="1" si="140"/>
        <v>2</v>
      </c>
      <c r="J282">
        <f t="shared" ca="1" si="141"/>
        <v>75187</v>
      </c>
      <c r="K282">
        <f t="shared" ca="1" si="142"/>
        <v>2</v>
      </c>
      <c r="L282" t="str">
        <f t="shared" ca="1" si="143"/>
        <v>Bangalore</v>
      </c>
      <c r="M282">
        <f t="shared" ca="1" si="144"/>
        <v>225561</v>
      </c>
      <c r="N282">
        <f t="shared" ca="1" si="145"/>
        <v>8513.8146325695889</v>
      </c>
      <c r="O282">
        <f t="shared" ca="1" si="146"/>
        <v>127761.40870868212</v>
      </c>
      <c r="P282">
        <f t="shared" ca="1" si="147"/>
        <v>62601</v>
      </c>
      <c r="Q282">
        <f t="shared" ca="1" si="148"/>
        <v>60972.694737181962</v>
      </c>
      <c r="R282">
        <f t="shared" ca="1" si="149"/>
        <v>70626.118545647565</v>
      </c>
      <c r="S282">
        <f t="shared" ca="1" si="150"/>
        <v>423948.52725432965</v>
      </c>
      <c r="T282">
        <f t="shared" ca="1" si="151"/>
        <v>132087.50936975155</v>
      </c>
      <c r="U282">
        <f t="shared" ca="1" si="130"/>
        <v>291861.01788457809</v>
      </c>
      <c r="AF282" s="2">
        <f ca="1">IF(Table1[[#This Row],[Gender]]="Women",1,0)</f>
        <v>1</v>
      </c>
      <c r="AG282">
        <f ca="1">IF(Table1[[#This Row],[Gender]]="Men",1,0)</f>
        <v>0</v>
      </c>
      <c r="AI282" s="1"/>
      <c r="AK282" s="2">
        <f ca="1">IF(Table1[[#This Row],[Field of Work]]="IT",1,0)</f>
        <v>0</v>
      </c>
      <c r="AL282">
        <f ca="1">IF(Table1[[#This Row],[Field of Work]]="Agriculture",1,0)</f>
        <v>1</v>
      </c>
      <c r="AM282">
        <f ca="1">IF(Table1[[#This Row],[Field of Work]]="Construction",1,0)</f>
        <v>0</v>
      </c>
      <c r="AN282">
        <f ca="1">IF(Table1[[#This Row],[Field of Work]]="Healthcare",1,0)</f>
        <v>0</v>
      </c>
      <c r="AO282">
        <f ca="1">IF(Table1[[#This Row],[Field of Work]]="General Work",1,0)</f>
        <v>0</v>
      </c>
      <c r="AP282">
        <f ca="1">IF(Table1[[#This Row],[Field of Work]]="Teaching",1,0)</f>
        <v>0</v>
      </c>
      <c r="AV282" s="1"/>
      <c r="AX282" s="2">
        <f ca="1">Table1[[#This Row],[Car Value]]/Table1[[#This Row],[Cars]]</f>
        <v>63880.704354341062</v>
      </c>
      <c r="AY282" s="1"/>
      <c r="AZ282" s="2">
        <f ca="1">IF(Table1[[#This Row],[Value of debts ]]&gt;$BA$3,1,0)</f>
        <v>1</v>
      </c>
      <c r="BA282" s="1"/>
      <c r="BB282" s="1"/>
      <c r="BC282" s="15">
        <f ca="1">Table1[[#This Row],[Mortage Left]]/Table1[[#This Row],[Value of House]]</f>
        <v>3.7745065115731835E-2</v>
      </c>
      <c r="BD282">
        <f t="shared" ca="1" si="131"/>
        <v>1</v>
      </c>
      <c r="BF282" s="1"/>
      <c r="BH282">
        <f ca="1">IF(Table1[[#This Row],[Area]]="Patna",Table1[[#This Row],[Income]],0)</f>
        <v>0</v>
      </c>
      <c r="BI282">
        <f ca="1">IF(Table1[[#This Row],[Area]]="Bangalore",Table1[[#This Row],[Income]],0)</f>
        <v>75187</v>
      </c>
      <c r="BJ282">
        <f ca="1">IF(Table1[[#This Row],[Area]]="Lucknow",Table1[[#This Row],[Income]],0)</f>
        <v>0</v>
      </c>
      <c r="BK282">
        <f ca="1">IF(Table1[[#This Row],[Area]]="Hyderabad",Table1[[#This Row],[Income]],0)</f>
        <v>0</v>
      </c>
      <c r="BL282">
        <f ca="1">IF(Table1[[#This Row],[Area]]="Udaipur",Table1[[#This Row],[Income]],0)</f>
        <v>0</v>
      </c>
      <c r="BM282">
        <f ca="1">IF(Table1[[#This Row],[Area]]="Pune",Table1[[#This Row],[Income]],0)</f>
        <v>0</v>
      </c>
      <c r="BN282">
        <f ca="1">IF(Table1[[#This Row],[Area]]="Kolkata",Table1[[#This Row],[Income]],0)</f>
        <v>0</v>
      </c>
      <c r="BO282">
        <f ca="1">IF(Table1[[#This Row],[Area]]="Ranchi",Table1[[#This Row],[Income]],0)</f>
        <v>0</v>
      </c>
      <c r="BP282">
        <f ca="1">IF(Table1[[#This Row],[Area]]="Dhanbad",Table1[[#This Row],[Income]],0)</f>
        <v>0</v>
      </c>
      <c r="BQ282">
        <f ca="1">IF(Table1[[#This Row],[Area]]="Agra",Table1[[#This Row],[Income]],0)</f>
        <v>0</v>
      </c>
      <c r="BR282">
        <f ca="1">IF(Table1[[#This Row],[Area]]="Mumbai",Table1[[#This Row],[Income]],0)</f>
        <v>0</v>
      </c>
      <c r="BS282">
        <f ca="1">IF(Table1[[#This Row],[Area]]="Srinagar",Table1[[#This Row],[Income]],0)</f>
        <v>0</v>
      </c>
      <c r="BT282">
        <f ca="1">IF(Table1[[#This Row],[Area]]="Delhi",Table1[[#This Row],[Income]],0)</f>
        <v>0</v>
      </c>
      <c r="BU282">
        <f ca="1">IF(Table1[[#This Row],[Area]]="Jaipur",Table1[[#This Row],[Income]],0)</f>
        <v>0</v>
      </c>
      <c r="BW282">
        <f ca="1">IF(Table1[[#This Row],[Field of Work]]="IT",Table1[[#This Row],[Income]],0)</f>
        <v>0</v>
      </c>
      <c r="BX282">
        <f ca="1">IF(Table1[[#This Row],[Field of Work]]="Healthcare",Table1[[#This Row],[Income]],0)</f>
        <v>0</v>
      </c>
      <c r="BY282">
        <f ca="1">IF(Table1[[#This Row],[Field of Work]]="Agriculture",Table1[[#This Row],[Income]],0)</f>
        <v>75187</v>
      </c>
      <c r="BZ282">
        <f ca="1">IF(Table1[[#This Row],[Field of Work]]="Teaching",Table1[[#This Row],[Income]],0)</f>
        <v>0</v>
      </c>
      <c r="CA282">
        <f ca="1">IF(Table1[[#This Row],[Field of Work]]="General Work",Table1[[#This Row],[Income]],0)</f>
        <v>0</v>
      </c>
      <c r="CB282">
        <f ca="1">IF(Table1[[#This Row],[Field of Work]]="Construction",Table1[[#This Row],[Income]],0)</f>
        <v>0</v>
      </c>
      <c r="CD282" s="2">
        <f ca="1">IF(Table1[[#This Row],[Value of debts ]]&gt;Table1[[#This Row],[Income]],1,0)</f>
        <v>1</v>
      </c>
      <c r="CE282" s="1"/>
      <c r="CG282">
        <f ca="1">IF(Table1[[#This Row],[Net worth of person]]&gt;$CH$3,Table1[[#This Row],[Age]],0)</f>
        <v>22</v>
      </c>
    </row>
    <row r="283" spans="1:85" x14ac:dyDescent="0.3">
      <c r="A283">
        <f t="shared" ca="1" si="132"/>
        <v>2</v>
      </c>
      <c r="B283" t="str">
        <f t="shared" ca="1" si="133"/>
        <v>Men</v>
      </c>
      <c r="C283">
        <f t="shared" ca="1" si="134"/>
        <v>37</v>
      </c>
      <c r="D283">
        <f t="shared" ca="1" si="135"/>
        <v>2</v>
      </c>
      <c r="E283" t="str">
        <f t="shared" ca="1" si="136"/>
        <v>Construction</v>
      </c>
      <c r="F283">
        <f t="shared" ca="1" si="137"/>
        <v>3</v>
      </c>
      <c r="G283" t="str">
        <f t="shared" ca="1" si="138"/>
        <v>Bachelors</v>
      </c>
      <c r="H283">
        <f t="shared" ca="1" si="139"/>
        <v>1</v>
      </c>
      <c r="I283">
        <f t="shared" ca="1" si="140"/>
        <v>1</v>
      </c>
      <c r="J283">
        <f t="shared" ca="1" si="141"/>
        <v>31212</v>
      </c>
      <c r="K283">
        <f t="shared" ca="1" si="142"/>
        <v>2</v>
      </c>
      <c r="L283" t="str">
        <f t="shared" ca="1" si="143"/>
        <v>Bangalore</v>
      </c>
      <c r="M283">
        <f t="shared" ca="1" si="144"/>
        <v>124848</v>
      </c>
      <c r="N283">
        <f t="shared" ca="1" si="145"/>
        <v>20826.43370074531</v>
      </c>
      <c r="O283">
        <f t="shared" ca="1" si="146"/>
        <v>17029.006624044592</v>
      </c>
      <c r="P283">
        <f t="shared" ca="1" si="147"/>
        <v>11427</v>
      </c>
      <c r="Q283">
        <f t="shared" ca="1" si="148"/>
        <v>28259.24185907323</v>
      </c>
      <c r="R283">
        <f t="shared" ca="1" si="149"/>
        <v>32315.885808233092</v>
      </c>
      <c r="S283">
        <f t="shared" ca="1" si="150"/>
        <v>174192.89243227767</v>
      </c>
      <c r="T283">
        <f t="shared" ca="1" si="151"/>
        <v>60512.675559818541</v>
      </c>
      <c r="U283">
        <f t="shared" ca="1" si="130"/>
        <v>113680.21687245913</v>
      </c>
      <c r="AF283" s="2">
        <f ca="1">IF(Table1[[#This Row],[Gender]]="Women",1,0)</f>
        <v>0</v>
      </c>
      <c r="AG283">
        <f ca="1">IF(Table1[[#This Row],[Gender]]="Men",1,0)</f>
        <v>1</v>
      </c>
      <c r="AI283" s="1"/>
      <c r="AK283" s="2">
        <f ca="1">IF(Table1[[#This Row],[Field of Work]]="IT",1,0)</f>
        <v>0</v>
      </c>
      <c r="AL283">
        <f ca="1">IF(Table1[[#This Row],[Field of Work]]="Agriculture",1,0)</f>
        <v>0</v>
      </c>
      <c r="AM283">
        <f ca="1">IF(Table1[[#This Row],[Field of Work]]="Construction",1,0)</f>
        <v>1</v>
      </c>
      <c r="AN283">
        <f ca="1">IF(Table1[[#This Row],[Field of Work]]="Healthcare",1,0)</f>
        <v>0</v>
      </c>
      <c r="AO283">
        <f ca="1">IF(Table1[[#This Row],[Field of Work]]="General Work",1,0)</f>
        <v>0</v>
      </c>
      <c r="AP283">
        <f ca="1">IF(Table1[[#This Row],[Field of Work]]="Teaching",1,0)</f>
        <v>0</v>
      </c>
      <c r="AV283" s="1"/>
      <c r="AX283" s="2">
        <f ca="1">Table1[[#This Row],[Car Value]]/Table1[[#This Row],[Cars]]</f>
        <v>17029.006624044592</v>
      </c>
      <c r="AY283" s="1"/>
      <c r="AZ283" s="2">
        <f ca="1">IF(Table1[[#This Row],[Value of debts ]]&gt;$BA$3,1,0)</f>
        <v>1</v>
      </c>
      <c r="BA283" s="1"/>
      <c r="BB283" s="1"/>
      <c r="BC283" s="15">
        <f ca="1">Table1[[#This Row],[Mortage Left]]/Table1[[#This Row],[Value of House]]</f>
        <v>0.16681431581399231</v>
      </c>
      <c r="BD283">
        <f t="shared" ca="1" si="131"/>
        <v>1</v>
      </c>
      <c r="BF283" s="1"/>
      <c r="BH283">
        <f ca="1">IF(Table1[[#This Row],[Area]]="Patna",Table1[[#This Row],[Income]],0)</f>
        <v>0</v>
      </c>
      <c r="BI283">
        <f ca="1">IF(Table1[[#This Row],[Area]]="Bangalore",Table1[[#This Row],[Income]],0)</f>
        <v>31212</v>
      </c>
      <c r="BJ283">
        <f ca="1">IF(Table1[[#This Row],[Area]]="Lucknow",Table1[[#This Row],[Income]],0)</f>
        <v>0</v>
      </c>
      <c r="BK283">
        <f ca="1">IF(Table1[[#This Row],[Area]]="Hyderabad",Table1[[#This Row],[Income]],0)</f>
        <v>0</v>
      </c>
      <c r="BL283">
        <f ca="1">IF(Table1[[#This Row],[Area]]="Udaipur",Table1[[#This Row],[Income]],0)</f>
        <v>0</v>
      </c>
      <c r="BM283">
        <f ca="1">IF(Table1[[#This Row],[Area]]="Pune",Table1[[#This Row],[Income]],0)</f>
        <v>0</v>
      </c>
      <c r="BN283">
        <f ca="1">IF(Table1[[#This Row],[Area]]="Kolkata",Table1[[#This Row],[Income]],0)</f>
        <v>0</v>
      </c>
      <c r="BO283">
        <f ca="1">IF(Table1[[#This Row],[Area]]="Ranchi",Table1[[#This Row],[Income]],0)</f>
        <v>0</v>
      </c>
      <c r="BP283">
        <f ca="1">IF(Table1[[#This Row],[Area]]="Dhanbad",Table1[[#This Row],[Income]],0)</f>
        <v>0</v>
      </c>
      <c r="BQ283">
        <f ca="1">IF(Table1[[#This Row],[Area]]="Agra",Table1[[#This Row],[Income]],0)</f>
        <v>0</v>
      </c>
      <c r="BR283">
        <f ca="1">IF(Table1[[#This Row],[Area]]="Mumbai",Table1[[#This Row],[Income]],0)</f>
        <v>0</v>
      </c>
      <c r="BS283">
        <f ca="1">IF(Table1[[#This Row],[Area]]="Srinagar",Table1[[#This Row],[Income]],0)</f>
        <v>0</v>
      </c>
      <c r="BT283">
        <f ca="1">IF(Table1[[#This Row],[Area]]="Delhi",Table1[[#This Row],[Income]],0)</f>
        <v>0</v>
      </c>
      <c r="BU283">
        <f ca="1">IF(Table1[[#This Row],[Area]]="Jaipur",Table1[[#This Row],[Income]],0)</f>
        <v>0</v>
      </c>
      <c r="BW283">
        <f ca="1">IF(Table1[[#This Row],[Field of Work]]="IT",Table1[[#This Row],[Income]],0)</f>
        <v>0</v>
      </c>
      <c r="BX283">
        <f ca="1">IF(Table1[[#This Row],[Field of Work]]="Healthcare",Table1[[#This Row],[Income]],0)</f>
        <v>0</v>
      </c>
      <c r="BY283">
        <f ca="1">IF(Table1[[#This Row],[Field of Work]]="Agriculture",Table1[[#This Row],[Income]],0)</f>
        <v>0</v>
      </c>
      <c r="BZ283">
        <f ca="1">IF(Table1[[#This Row],[Field of Work]]="Teaching",Table1[[#This Row],[Income]],0)</f>
        <v>0</v>
      </c>
      <c r="CA283">
        <f ca="1">IF(Table1[[#This Row],[Field of Work]]="General Work",Table1[[#This Row],[Income]],0)</f>
        <v>0</v>
      </c>
      <c r="CB283">
        <f ca="1">IF(Table1[[#This Row],[Field of Work]]="Construction",Table1[[#This Row],[Income]],0)</f>
        <v>31212</v>
      </c>
      <c r="CD283" s="2">
        <f ca="1">IF(Table1[[#This Row],[Value of debts ]]&gt;Table1[[#This Row],[Income]],1,0)</f>
        <v>1</v>
      </c>
      <c r="CE283" s="1"/>
      <c r="CG283">
        <f ca="1">IF(Table1[[#This Row],[Net worth of person]]&gt;$CH$3,Table1[[#This Row],[Age]],0)</f>
        <v>37</v>
      </c>
    </row>
    <row r="284" spans="1:85" x14ac:dyDescent="0.3">
      <c r="A284">
        <f t="shared" ca="1" si="132"/>
        <v>2</v>
      </c>
      <c r="B284" t="str">
        <f t="shared" ca="1" si="133"/>
        <v>Men</v>
      </c>
      <c r="C284">
        <f t="shared" ca="1" si="134"/>
        <v>24</v>
      </c>
      <c r="D284">
        <f t="shared" ca="1" si="135"/>
        <v>6</v>
      </c>
      <c r="E284" t="str">
        <f t="shared" ca="1" si="136"/>
        <v>General Work</v>
      </c>
      <c r="F284">
        <f t="shared" ca="1" si="137"/>
        <v>1</v>
      </c>
      <c r="G284" t="str">
        <f t="shared" ca="1" si="138"/>
        <v>10th</v>
      </c>
      <c r="H284">
        <f t="shared" ca="1" si="139"/>
        <v>4</v>
      </c>
      <c r="I284">
        <f t="shared" ca="1" si="140"/>
        <v>3</v>
      </c>
      <c r="J284">
        <f t="shared" ca="1" si="141"/>
        <v>59270</v>
      </c>
      <c r="K284">
        <f t="shared" ca="1" si="142"/>
        <v>9</v>
      </c>
      <c r="L284" t="str">
        <f t="shared" ca="1" si="143"/>
        <v>Pune</v>
      </c>
      <c r="M284">
        <f t="shared" ca="1" si="144"/>
        <v>177810</v>
      </c>
      <c r="N284">
        <f t="shared" ca="1" si="145"/>
        <v>168872.42927442826</v>
      </c>
      <c r="O284">
        <f t="shared" ca="1" si="146"/>
        <v>60046.811261700641</v>
      </c>
      <c r="P284">
        <f t="shared" ca="1" si="147"/>
        <v>31116</v>
      </c>
      <c r="Q284">
        <f t="shared" ca="1" si="148"/>
        <v>52351.657709491839</v>
      </c>
      <c r="R284">
        <f t="shared" ca="1" si="149"/>
        <v>24123.436053192723</v>
      </c>
      <c r="S284">
        <f t="shared" ca="1" si="150"/>
        <v>261980.24731489335</v>
      </c>
      <c r="T284">
        <f t="shared" ca="1" si="151"/>
        <v>252340.0869839201</v>
      </c>
      <c r="U284">
        <f t="shared" ca="1" si="130"/>
        <v>9640.1603309732454</v>
      </c>
      <c r="AF284" s="2">
        <f ca="1">IF(Table1[[#This Row],[Gender]]="Women",1,0)</f>
        <v>0</v>
      </c>
      <c r="AG284">
        <f ca="1">IF(Table1[[#This Row],[Gender]]="Men",1,0)</f>
        <v>1</v>
      </c>
      <c r="AI284" s="1"/>
      <c r="AK284" s="2">
        <f ca="1">IF(Table1[[#This Row],[Field of Work]]="IT",1,0)</f>
        <v>0</v>
      </c>
      <c r="AL284">
        <f ca="1">IF(Table1[[#This Row],[Field of Work]]="Agriculture",1,0)</f>
        <v>0</v>
      </c>
      <c r="AM284">
        <f ca="1">IF(Table1[[#This Row],[Field of Work]]="Construction",1,0)</f>
        <v>0</v>
      </c>
      <c r="AN284">
        <f ca="1">IF(Table1[[#This Row],[Field of Work]]="Healthcare",1,0)</f>
        <v>0</v>
      </c>
      <c r="AO284">
        <f ca="1">IF(Table1[[#This Row],[Field of Work]]="General Work",1,0)</f>
        <v>1</v>
      </c>
      <c r="AP284">
        <f ca="1">IF(Table1[[#This Row],[Field of Work]]="Teaching",1,0)</f>
        <v>0</v>
      </c>
      <c r="AV284" s="1"/>
      <c r="AX284" s="2">
        <f ca="1">Table1[[#This Row],[Car Value]]/Table1[[#This Row],[Cars]]</f>
        <v>20015.603753900214</v>
      </c>
      <c r="AY284" s="1"/>
      <c r="AZ284" s="2">
        <f ca="1">IF(Table1[[#This Row],[Value of debts ]]&gt;$BA$3,1,0)</f>
        <v>1</v>
      </c>
      <c r="BA284" s="1"/>
      <c r="BB284" s="1"/>
      <c r="BC284" s="15">
        <f ca="1">Table1[[#This Row],[Mortage Left]]/Table1[[#This Row],[Value of House]]</f>
        <v>0.94973527515003797</v>
      </c>
      <c r="BD284">
        <f t="shared" ca="1" si="131"/>
        <v>0</v>
      </c>
      <c r="BF284" s="1"/>
      <c r="BH284">
        <f ca="1">IF(Table1[[#This Row],[Area]]="Patna",Table1[[#This Row],[Income]],0)</f>
        <v>0</v>
      </c>
      <c r="BI284">
        <f ca="1">IF(Table1[[#This Row],[Area]]="Bangalore",Table1[[#This Row],[Income]],0)</f>
        <v>0</v>
      </c>
      <c r="BJ284">
        <f ca="1">IF(Table1[[#This Row],[Area]]="Lucknow",Table1[[#This Row],[Income]],0)</f>
        <v>0</v>
      </c>
      <c r="BK284">
        <f ca="1">IF(Table1[[#This Row],[Area]]="Hyderabad",Table1[[#This Row],[Income]],0)</f>
        <v>0</v>
      </c>
      <c r="BL284">
        <f ca="1">IF(Table1[[#This Row],[Area]]="Udaipur",Table1[[#This Row],[Income]],0)</f>
        <v>0</v>
      </c>
      <c r="BM284">
        <f ca="1">IF(Table1[[#This Row],[Area]]="Pune",Table1[[#This Row],[Income]],0)</f>
        <v>59270</v>
      </c>
      <c r="BN284">
        <f ca="1">IF(Table1[[#This Row],[Area]]="Kolkata",Table1[[#This Row],[Income]],0)</f>
        <v>0</v>
      </c>
      <c r="BO284">
        <f ca="1">IF(Table1[[#This Row],[Area]]="Ranchi",Table1[[#This Row],[Income]],0)</f>
        <v>0</v>
      </c>
      <c r="BP284">
        <f ca="1">IF(Table1[[#This Row],[Area]]="Dhanbad",Table1[[#This Row],[Income]],0)</f>
        <v>0</v>
      </c>
      <c r="BQ284">
        <f ca="1">IF(Table1[[#This Row],[Area]]="Agra",Table1[[#This Row],[Income]],0)</f>
        <v>0</v>
      </c>
      <c r="BR284">
        <f ca="1">IF(Table1[[#This Row],[Area]]="Mumbai",Table1[[#This Row],[Income]],0)</f>
        <v>0</v>
      </c>
      <c r="BS284">
        <f ca="1">IF(Table1[[#This Row],[Area]]="Srinagar",Table1[[#This Row],[Income]],0)</f>
        <v>0</v>
      </c>
      <c r="BT284">
        <f ca="1">IF(Table1[[#This Row],[Area]]="Delhi",Table1[[#This Row],[Income]],0)</f>
        <v>0</v>
      </c>
      <c r="BU284">
        <f ca="1">IF(Table1[[#This Row],[Area]]="Jaipur",Table1[[#This Row],[Income]],0)</f>
        <v>0</v>
      </c>
      <c r="BW284">
        <f ca="1">IF(Table1[[#This Row],[Field of Work]]="IT",Table1[[#This Row],[Income]],0)</f>
        <v>0</v>
      </c>
      <c r="BX284">
        <f ca="1">IF(Table1[[#This Row],[Field of Work]]="Healthcare",Table1[[#This Row],[Income]],0)</f>
        <v>0</v>
      </c>
      <c r="BY284">
        <f ca="1">IF(Table1[[#This Row],[Field of Work]]="Agriculture",Table1[[#This Row],[Income]],0)</f>
        <v>0</v>
      </c>
      <c r="BZ284">
        <f ca="1">IF(Table1[[#This Row],[Field of Work]]="Teaching",Table1[[#This Row],[Income]],0)</f>
        <v>0</v>
      </c>
      <c r="CA284">
        <f ca="1">IF(Table1[[#This Row],[Field of Work]]="General Work",Table1[[#This Row],[Income]],0)</f>
        <v>59270</v>
      </c>
      <c r="CB284">
        <f ca="1">IF(Table1[[#This Row],[Field of Work]]="Construction",Table1[[#This Row],[Income]],0)</f>
        <v>0</v>
      </c>
      <c r="CD284" s="2">
        <f ca="1">IF(Table1[[#This Row],[Value of debts ]]&gt;Table1[[#This Row],[Income]],1,0)</f>
        <v>1</v>
      </c>
      <c r="CE284" s="1"/>
      <c r="CG284">
        <f ca="1">IF(Table1[[#This Row],[Net worth of person]]&gt;$CH$3,Table1[[#This Row],[Age]],0)</f>
        <v>0</v>
      </c>
    </row>
    <row r="285" spans="1:85" x14ac:dyDescent="0.3">
      <c r="A285">
        <f t="shared" ca="1" si="132"/>
        <v>1</v>
      </c>
      <c r="B285" t="str">
        <f t="shared" ca="1" si="133"/>
        <v>Women</v>
      </c>
      <c r="C285">
        <f t="shared" ca="1" si="134"/>
        <v>35</v>
      </c>
      <c r="D285">
        <f t="shared" ca="1" si="135"/>
        <v>1</v>
      </c>
      <c r="E285" t="str">
        <f t="shared" ca="1" si="136"/>
        <v>IT</v>
      </c>
      <c r="F285">
        <f t="shared" ca="1" si="137"/>
        <v>1</v>
      </c>
      <c r="G285" t="str">
        <f t="shared" ca="1" si="138"/>
        <v>10th</v>
      </c>
      <c r="H285">
        <f t="shared" ca="1" si="139"/>
        <v>1</v>
      </c>
      <c r="I285">
        <f t="shared" ca="1" si="140"/>
        <v>2</v>
      </c>
      <c r="J285">
        <f t="shared" ca="1" si="141"/>
        <v>46268</v>
      </c>
      <c r="K285">
        <f t="shared" ca="1" si="142"/>
        <v>9</v>
      </c>
      <c r="L285" t="str">
        <f t="shared" ca="1" si="143"/>
        <v>Pune</v>
      </c>
      <c r="M285">
        <f t="shared" ca="1" si="144"/>
        <v>185072</v>
      </c>
      <c r="N285">
        <f t="shared" ca="1" si="145"/>
        <v>142405.41675854102</v>
      </c>
      <c r="O285">
        <f t="shared" ca="1" si="146"/>
        <v>62824.416918075913</v>
      </c>
      <c r="P285">
        <f t="shared" ca="1" si="147"/>
        <v>28623</v>
      </c>
      <c r="Q285">
        <f t="shared" ca="1" si="148"/>
        <v>91798.652146178472</v>
      </c>
      <c r="R285">
        <f t="shared" ca="1" si="149"/>
        <v>20641.260684467492</v>
      </c>
      <c r="S285">
        <f t="shared" ca="1" si="150"/>
        <v>268537.67760254338</v>
      </c>
      <c r="T285">
        <f t="shared" ca="1" si="151"/>
        <v>262827.06890471949</v>
      </c>
      <c r="U285">
        <f t="shared" ca="1" si="130"/>
        <v>5710.6086978238891</v>
      </c>
      <c r="AF285" s="2">
        <f ca="1">IF(Table1[[#This Row],[Gender]]="Women",1,0)</f>
        <v>1</v>
      </c>
      <c r="AG285">
        <f ca="1">IF(Table1[[#This Row],[Gender]]="Men",1,0)</f>
        <v>0</v>
      </c>
      <c r="AI285" s="1"/>
      <c r="AK285" s="2">
        <f ca="1">IF(Table1[[#This Row],[Field of Work]]="IT",1,0)</f>
        <v>1</v>
      </c>
      <c r="AL285">
        <f ca="1">IF(Table1[[#This Row],[Field of Work]]="Agriculture",1,0)</f>
        <v>0</v>
      </c>
      <c r="AM285">
        <f ca="1">IF(Table1[[#This Row],[Field of Work]]="Construction",1,0)</f>
        <v>0</v>
      </c>
      <c r="AN285">
        <f ca="1">IF(Table1[[#This Row],[Field of Work]]="Healthcare",1,0)</f>
        <v>0</v>
      </c>
      <c r="AO285">
        <f ca="1">IF(Table1[[#This Row],[Field of Work]]="General Work",1,0)</f>
        <v>0</v>
      </c>
      <c r="AP285">
        <f ca="1">IF(Table1[[#This Row],[Field of Work]]="Teaching",1,0)</f>
        <v>0</v>
      </c>
      <c r="AV285" s="1"/>
      <c r="AX285" s="2">
        <f ca="1">Table1[[#This Row],[Car Value]]/Table1[[#This Row],[Cars]]</f>
        <v>31412.208459037956</v>
      </c>
      <c r="AY285" s="1"/>
      <c r="AZ285" s="2">
        <f ca="1">IF(Table1[[#This Row],[Value of debts ]]&gt;$BA$3,1,0)</f>
        <v>1</v>
      </c>
      <c r="BA285" s="1"/>
      <c r="BB285" s="1"/>
      <c r="BC285" s="15">
        <f ca="1">Table1[[#This Row],[Mortage Left]]/Table1[[#This Row],[Value of House]]</f>
        <v>0.7694595441695179</v>
      </c>
      <c r="BD285">
        <f t="shared" ca="1" si="131"/>
        <v>0</v>
      </c>
      <c r="BF285" s="1"/>
      <c r="BH285">
        <f ca="1">IF(Table1[[#This Row],[Area]]="Patna",Table1[[#This Row],[Income]],0)</f>
        <v>0</v>
      </c>
      <c r="BI285">
        <f ca="1">IF(Table1[[#This Row],[Area]]="Bangalore",Table1[[#This Row],[Income]],0)</f>
        <v>0</v>
      </c>
      <c r="BJ285">
        <f ca="1">IF(Table1[[#This Row],[Area]]="Lucknow",Table1[[#This Row],[Income]],0)</f>
        <v>0</v>
      </c>
      <c r="BK285">
        <f ca="1">IF(Table1[[#This Row],[Area]]="Hyderabad",Table1[[#This Row],[Income]],0)</f>
        <v>0</v>
      </c>
      <c r="BL285">
        <f ca="1">IF(Table1[[#This Row],[Area]]="Udaipur",Table1[[#This Row],[Income]],0)</f>
        <v>0</v>
      </c>
      <c r="BM285">
        <f ca="1">IF(Table1[[#This Row],[Area]]="Pune",Table1[[#This Row],[Income]],0)</f>
        <v>46268</v>
      </c>
      <c r="BN285">
        <f ca="1">IF(Table1[[#This Row],[Area]]="Kolkata",Table1[[#This Row],[Income]],0)</f>
        <v>0</v>
      </c>
      <c r="BO285">
        <f ca="1">IF(Table1[[#This Row],[Area]]="Ranchi",Table1[[#This Row],[Income]],0)</f>
        <v>0</v>
      </c>
      <c r="BP285">
        <f ca="1">IF(Table1[[#This Row],[Area]]="Dhanbad",Table1[[#This Row],[Income]],0)</f>
        <v>0</v>
      </c>
      <c r="BQ285">
        <f ca="1">IF(Table1[[#This Row],[Area]]="Agra",Table1[[#This Row],[Income]],0)</f>
        <v>0</v>
      </c>
      <c r="BR285">
        <f ca="1">IF(Table1[[#This Row],[Area]]="Mumbai",Table1[[#This Row],[Income]],0)</f>
        <v>0</v>
      </c>
      <c r="BS285">
        <f ca="1">IF(Table1[[#This Row],[Area]]="Srinagar",Table1[[#This Row],[Income]],0)</f>
        <v>0</v>
      </c>
      <c r="BT285">
        <f ca="1">IF(Table1[[#This Row],[Area]]="Delhi",Table1[[#This Row],[Income]],0)</f>
        <v>0</v>
      </c>
      <c r="BU285">
        <f ca="1">IF(Table1[[#This Row],[Area]]="Jaipur",Table1[[#This Row],[Income]],0)</f>
        <v>0</v>
      </c>
      <c r="BW285">
        <f ca="1">IF(Table1[[#This Row],[Field of Work]]="IT",Table1[[#This Row],[Income]],0)</f>
        <v>46268</v>
      </c>
      <c r="BX285">
        <f ca="1">IF(Table1[[#This Row],[Field of Work]]="Healthcare",Table1[[#This Row],[Income]],0)</f>
        <v>0</v>
      </c>
      <c r="BY285">
        <f ca="1">IF(Table1[[#This Row],[Field of Work]]="Agriculture",Table1[[#This Row],[Income]],0)</f>
        <v>0</v>
      </c>
      <c r="BZ285">
        <f ca="1">IF(Table1[[#This Row],[Field of Work]]="Teaching",Table1[[#This Row],[Income]],0)</f>
        <v>0</v>
      </c>
      <c r="CA285">
        <f ca="1">IF(Table1[[#This Row],[Field of Work]]="General Work",Table1[[#This Row],[Income]],0)</f>
        <v>0</v>
      </c>
      <c r="CB285">
        <f ca="1">IF(Table1[[#This Row],[Field of Work]]="Construction",Table1[[#This Row],[Income]],0)</f>
        <v>0</v>
      </c>
      <c r="CD285" s="2">
        <f ca="1">IF(Table1[[#This Row],[Value of debts ]]&gt;Table1[[#This Row],[Income]],1,0)</f>
        <v>1</v>
      </c>
      <c r="CE285" s="1"/>
      <c r="CG285">
        <f ca="1">IF(Table1[[#This Row],[Net worth of person]]&gt;$CH$3,Table1[[#This Row],[Age]],0)</f>
        <v>0</v>
      </c>
    </row>
    <row r="286" spans="1:85" x14ac:dyDescent="0.3">
      <c r="A286">
        <f t="shared" ca="1" si="132"/>
        <v>2</v>
      </c>
      <c r="B286" t="str">
        <f t="shared" ca="1" si="133"/>
        <v>Men</v>
      </c>
      <c r="C286">
        <f t="shared" ca="1" si="134"/>
        <v>28</v>
      </c>
      <c r="D286">
        <f t="shared" ca="1" si="135"/>
        <v>6</v>
      </c>
      <c r="E286" t="str">
        <f t="shared" ca="1" si="136"/>
        <v>General Work</v>
      </c>
      <c r="F286">
        <f t="shared" ca="1" si="137"/>
        <v>5</v>
      </c>
      <c r="G286" t="str">
        <f t="shared" ca="1" si="138"/>
        <v>Others</v>
      </c>
      <c r="H286">
        <f t="shared" ca="1" si="139"/>
        <v>2</v>
      </c>
      <c r="I286">
        <f t="shared" ca="1" si="140"/>
        <v>2</v>
      </c>
      <c r="J286">
        <f t="shared" ca="1" si="141"/>
        <v>55329</v>
      </c>
      <c r="K286">
        <f t="shared" ca="1" si="142"/>
        <v>9</v>
      </c>
      <c r="L286" t="str">
        <f t="shared" ca="1" si="143"/>
        <v>Pune</v>
      </c>
      <c r="M286">
        <f t="shared" ca="1" si="144"/>
        <v>276645</v>
      </c>
      <c r="N286">
        <f t="shared" ca="1" si="145"/>
        <v>169415.64383155125</v>
      </c>
      <c r="O286">
        <f t="shared" ca="1" si="146"/>
        <v>95454.752200295145</v>
      </c>
      <c r="P286">
        <f t="shared" ca="1" si="147"/>
        <v>32555</v>
      </c>
      <c r="Q286">
        <f t="shared" ca="1" si="148"/>
        <v>70194.423911661477</v>
      </c>
      <c r="R286">
        <f t="shared" ca="1" si="149"/>
        <v>24001.985913629109</v>
      </c>
      <c r="S286">
        <f t="shared" ca="1" si="150"/>
        <v>396101.73811392428</v>
      </c>
      <c r="T286">
        <f t="shared" ca="1" si="151"/>
        <v>272165.06774321274</v>
      </c>
      <c r="U286">
        <f t="shared" ca="1" si="130"/>
        <v>123936.67037071154</v>
      </c>
      <c r="AF286" s="2">
        <f ca="1">IF(Table1[[#This Row],[Gender]]="Women",1,0)</f>
        <v>0</v>
      </c>
      <c r="AG286">
        <f ca="1">IF(Table1[[#This Row],[Gender]]="Men",1,0)</f>
        <v>1</v>
      </c>
      <c r="AI286" s="1"/>
      <c r="AK286" s="2">
        <f ca="1">IF(Table1[[#This Row],[Field of Work]]="IT",1,0)</f>
        <v>0</v>
      </c>
      <c r="AL286">
        <f ca="1">IF(Table1[[#This Row],[Field of Work]]="Agriculture",1,0)</f>
        <v>0</v>
      </c>
      <c r="AM286">
        <f ca="1">IF(Table1[[#This Row],[Field of Work]]="Construction",1,0)</f>
        <v>0</v>
      </c>
      <c r="AN286">
        <f ca="1">IF(Table1[[#This Row],[Field of Work]]="Healthcare",1,0)</f>
        <v>0</v>
      </c>
      <c r="AO286">
        <f ca="1">IF(Table1[[#This Row],[Field of Work]]="General Work",1,0)</f>
        <v>1</v>
      </c>
      <c r="AP286">
        <f ca="1">IF(Table1[[#This Row],[Field of Work]]="Teaching",1,0)</f>
        <v>0</v>
      </c>
      <c r="AV286" s="1"/>
      <c r="AX286" s="2">
        <f ca="1">Table1[[#This Row],[Car Value]]/Table1[[#This Row],[Cars]]</f>
        <v>47727.376100147572</v>
      </c>
      <c r="AY286" s="1"/>
      <c r="AZ286" s="2">
        <f ca="1">IF(Table1[[#This Row],[Value of debts ]]&gt;$BA$3,1,0)</f>
        <v>1</v>
      </c>
      <c r="BA286" s="1"/>
      <c r="BB286" s="1"/>
      <c r="BC286" s="15">
        <f ca="1">Table1[[#This Row],[Mortage Left]]/Table1[[#This Row],[Value of House]]</f>
        <v>0.61239365913553923</v>
      </c>
      <c r="BD286">
        <f t="shared" ca="1" si="131"/>
        <v>0</v>
      </c>
      <c r="BF286" s="1"/>
      <c r="BH286">
        <f ca="1">IF(Table1[[#This Row],[Area]]="Patna",Table1[[#This Row],[Income]],0)</f>
        <v>0</v>
      </c>
      <c r="BI286">
        <f ca="1">IF(Table1[[#This Row],[Area]]="Bangalore",Table1[[#This Row],[Income]],0)</f>
        <v>0</v>
      </c>
      <c r="BJ286">
        <f ca="1">IF(Table1[[#This Row],[Area]]="Lucknow",Table1[[#This Row],[Income]],0)</f>
        <v>0</v>
      </c>
      <c r="BK286">
        <f ca="1">IF(Table1[[#This Row],[Area]]="Hyderabad",Table1[[#This Row],[Income]],0)</f>
        <v>0</v>
      </c>
      <c r="BL286">
        <f ca="1">IF(Table1[[#This Row],[Area]]="Udaipur",Table1[[#This Row],[Income]],0)</f>
        <v>0</v>
      </c>
      <c r="BM286">
        <f ca="1">IF(Table1[[#This Row],[Area]]="Pune",Table1[[#This Row],[Income]],0)</f>
        <v>55329</v>
      </c>
      <c r="BN286">
        <f ca="1">IF(Table1[[#This Row],[Area]]="Kolkata",Table1[[#This Row],[Income]],0)</f>
        <v>0</v>
      </c>
      <c r="BO286">
        <f ca="1">IF(Table1[[#This Row],[Area]]="Ranchi",Table1[[#This Row],[Income]],0)</f>
        <v>0</v>
      </c>
      <c r="BP286">
        <f ca="1">IF(Table1[[#This Row],[Area]]="Dhanbad",Table1[[#This Row],[Income]],0)</f>
        <v>0</v>
      </c>
      <c r="BQ286">
        <f ca="1">IF(Table1[[#This Row],[Area]]="Agra",Table1[[#This Row],[Income]],0)</f>
        <v>0</v>
      </c>
      <c r="BR286">
        <f ca="1">IF(Table1[[#This Row],[Area]]="Mumbai",Table1[[#This Row],[Income]],0)</f>
        <v>0</v>
      </c>
      <c r="BS286">
        <f ca="1">IF(Table1[[#This Row],[Area]]="Srinagar",Table1[[#This Row],[Income]],0)</f>
        <v>0</v>
      </c>
      <c r="BT286">
        <f ca="1">IF(Table1[[#This Row],[Area]]="Delhi",Table1[[#This Row],[Income]],0)</f>
        <v>0</v>
      </c>
      <c r="BU286">
        <f ca="1">IF(Table1[[#This Row],[Area]]="Jaipur",Table1[[#This Row],[Income]],0)</f>
        <v>0</v>
      </c>
      <c r="BW286">
        <f ca="1">IF(Table1[[#This Row],[Field of Work]]="IT",Table1[[#This Row],[Income]],0)</f>
        <v>0</v>
      </c>
      <c r="BX286">
        <f ca="1">IF(Table1[[#This Row],[Field of Work]]="Healthcare",Table1[[#This Row],[Income]],0)</f>
        <v>0</v>
      </c>
      <c r="BY286">
        <f ca="1">IF(Table1[[#This Row],[Field of Work]]="Agriculture",Table1[[#This Row],[Income]],0)</f>
        <v>0</v>
      </c>
      <c r="BZ286">
        <f ca="1">IF(Table1[[#This Row],[Field of Work]]="Teaching",Table1[[#This Row],[Income]],0)</f>
        <v>0</v>
      </c>
      <c r="CA286">
        <f ca="1">IF(Table1[[#This Row],[Field of Work]]="General Work",Table1[[#This Row],[Income]],0)</f>
        <v>55329</v>
      </c>
      <c r="CB286">
        <f ca="1">IF(Table1[[#This Row],[Field of Work]]="Construction",Table1[[#This Row],[Income]],0)</f>
        <v>0</v>
      </c>
      <c r="CD286" s="2">
        <f ca="1">IF(Table1[[#This Row],[Value of debts ]]&gt;Table1[[#This Row],[Income]],1,0)</f>
        <v>1</v>
      </c>
      <c r="CE286" s="1"/>
      <c r="CG286">
        <f ca="1">IF(Table1[[#This Row],[Net worth of person]]&gt;$CH$3,Table1[[#This Row],[Age]],0)</f>
        <v>28</v>
      </c>
    </row>
    <row r="287" spans="1:85" x14ac:dyDescent="0.3">
      <c r="A287">
        <f t="shared" ca="1" si="132"/>
        <v>2</v>
      </c>
      <c r="B287" t="str">
        <f t="shared" ca="1" si="133"/>
        <v>Men</v>
      </c>
      <c r="C287">
        <f t="shared" ca="1" si="134"/>
        <v>22</v>
      </c>
      <c r="D287">
        <f t="shared" ca="1" si="135"/>
        <v>4</v>
      </c>
      <c r="E287" t="str">
        <f t="shared" ca="1" si="136"/>
        <v>Teaching</v>
      </c>
      <c r="F287">
        <f t="shared" ca="1" si="137"/>
        <v>5</v>
      </c>
      <c r="G287" t="str">
        <f t="shared" ca="1" si="138"/>
        <v>Others</v>
      </c>
      <c r="H287">
        <f t="shared" ca="1" si="139"/>
        <v>0</v>
      </c>
      <c r="I287">
        <f t="shared" ca="1" si="140"/>
        <v>2</v>
      </c>
      <c r="J287">
        <f t="shared" ca="1" si="141"/>
        <v>67547</v>
      </c>
      <c r="K287">
        <f t="shared" ca="1" si="142"/>
        <v>12</v>
      </c>
      <c r="L287" t="str">
        <f t="shared" ca="1" si="143"/>
        <v>Srinagar</v>
      </c>
      <c r="M287">
        <f t="shared" ca="1" si="144"/>
        <v>202641</v>
      </c>
      <c r="N287">
        <f t="shared" ca="1" si="145"/>
        <v>141068.89837260521</v>
      </c>
      <c r="O287">
        <f t="shared" ca="1" si="146"/>
        <v>76097.344797376703</v>
      </c>
      <c r="P287">
        <f t="shared" ca="1" si="147"/>
        <v>959</v>
      </c>
      <c r="Q287">
        <f t="shared" ca="1" si="148"/>
        <v>20900.681536458855</v>
      </c>
      <c r="R287">
        <f t="shared" ca="1" si="149"/>
        <v>96947.814948107072</v>
      </c>
      <c r="S287">
        <f t="shared" ca="1" si="150"/>
        <v>375686.15974548378</v>
      </c>
      <c r="T287">
        <f t="shared" ca="1" si="151"/>
        <v>162928.57990906405</v>
      </c>
      <c r="U287">
        <f t="shared" ca="1" si="130"/>
        <v>212757.57983641973</v>
      </c>
      <c r="AF287" s="2">
        <f ca="1">IF(Table1[[#This Row],[Gender]]="Women",1,0)</f>
        <v>0</v>
      </c>
      <c r="AG287">
        <f ca="1">IF(Table1[[#This Row],[Gender]]="Men",1,0)</f>
        <v>1</v>
      </c>
      <c r="AI287" s="1"/>
      <c r="AK287" s="2">
        <f ca="1">IF(Table1[[#This Row],[Field of Work]]="IT",1,0)</f>
        <v>0</v>
      </c>
      <c r="AL287">
        <f ca="1">IF(Table1[[#This Row],[Field of Work]]="Agriculture",1,0)</f>
        <v>0</v>
      </c>
      <c r="AM287">
        <f ca="1">IF(Table1[[#This Row],[Field of Work]]="Construction",1,0)</f>
        <v>0</v>
      </c>
      <c r="AN287">
        <f ca="1">IF(Table1[[#This Row],[Field of Work]]="Healthcare",1,0)</f>
        <v>0</v>
      </c>
      <c r="AO287">
        <f ca="1">IF(Table1[[#This Row],[Field of Work]]="General Work",1,0)</f>
        <v>0</v>
      </c>
      <c r="AP287">
        <f ca="1">IF(Table1[[#This Row],[Field of Work]]="Teaching",1,0)</f>
        <v>1</v>
      </c>
      <c r="AV287" s="1"/>
      <c r="AX287" s="2">
        <f ca="1">Table1[[#This Row],[Car Value]]/Table1[[#This Row],[Cars]]</f>
        <v>38048.672398688352</v>
      </c>
      <c r="AY287" s="1"/>
      <c r="AZ287" s="2">
        <f ca="1">IF(Table1[[#This Row],[Value of debts ]]&gt;$BA$3,1,0)</f>
        <v>1</v>
      </c>
      <c r="BA287" s="1"/>
      <c r="BB287" s="1"/>
      <c r="BC287" s="15">
        <f ca="1">Table1[[#This Row],[Mortage Left]]/Table1[[#This Row],[Value of House]]</f>
        <v>0.69615180724831205</v>
      </c>
      <c r="BD287">
        <f t="shared" ca="1" si="131"/>
        <v>0</v>
      </c>
      <c r="BF287" s="1"/>
      <c r="BH287">
        <f ca="1">IF(Table1[[#This Row],[Area]]="Patna",Table1[[#This Row],[Income]],0)</f>
        <v>0</v>
      </c>
      <c r="BI287">
        <f ca="1">IF(Table1[[#This Row],[Area]]="Bangalore",Table1[[#This Row],[Income]],0)</f>
        <v>0</v>
      </c>
      <c r="BJ287">
        <f ca="1">IF(Table1[[#This Row],[Area]]="Lucknow",Table1[[#This Row],[Income]],0)</f>
        <v>0</v>
      </c>
      <c r="BK287">
        <f ca="1">IF(Table1[[#This Row],[Area]]="Hyderabad",Table1[[#This Row],[Income]],0)</f>
        <v>0</v>
      </c>
      <c r="BL287">
        <f ca="1">IF(Table1[[#This Row],[Area]]="Udaipur",Table1[[#This Row],[Income]],0)</f>
        <v>0</v>
      </c>
      <c r="BM287">
        <f ca="1">IF(Table1[[#This Row],[Area]]="Pune",Table1[[#This Row],[Income]],0)</f>
        <v>0</v>
      </c>
      <c r="BN287">
        <f ca="1">IF(Table1[[#This Row],[Area]]="Kolkata",Table1[[#This Row],[Income]],0)</f>
        <v>0</v>
      </c>
      <c r="BO287">
        <f ca="1">IF(Table1[[#This Row],[Area]]="Ranchi",Table1[[#This Row],[Income]],0)</f>
        <v>0</v>
      </c>
      <c r="BP287">
        <f ca="1">IF(Table1[[#This Row],[Area]]="Dhanbad",Table1[[#This Row],[Income]],0)</f>
        <v>0</v>
      </c>
      <c r="BQ287">
        <f ca="1">IF(Table1[[#This Row],[Area]]="Agra",Table1[[#This Row],[Income]],0)</f>
        <v>0</v>
      </c>
      <c r="BR287">
        <f ca="1">IF(Table1[[#This Row],[Area]]="Mumbai",Table1[[#This Row],[Income]],0)</f>
        <v>0</v>
      </c>
      <c r="BS287">
        <f ca="1">IF(Table1[[#This Row],[Area]]="Srinagar",Table1[[#This Row],[Income]],0)</f>
        <v>67547</v>
      </c>
      <c r="BT287">
        <f ca="1">IF(Table1[[#This Row],[Area]]="Delhi",Table1[[#This Row],[Income]],0)</f>
        <v>0</v>
      </c>
      <c r="BU287">
        <f ca="1">IF(Table1[[#This Row],[Area]]="Jaipur",Table1[[#This Row],[Income]],0)</f>
        <v>0</v>
      </c>
      <c r="BW287">
        <f ca="1">IF(Table1[[#This Row],[Field of Work]]="IT",Table1[[#This Row],[Income]],0)</f>
        <v>0</v>
      </c>
      <c r="BX287">
        <f ca="1">IF(Table1[[#This Row],[Field of Work]]="Healthcare",Table1[[#This Row],[Income]],0)</f>
        <v>0</v>
      </c>
      <c r="BY287">
        <f ca="1">IF(Table1[[#This Row],[Field of Work]]="Agriculture",Table1[[#This Row],[Income]],0)</f>
        <v>0</v>
      </c>
      <c r="BZ287">
        <f ca="1">IF(Table1[[#This Row],[Field of Work]]="Teaching",Table1[[#This Row],[Income]],0)</f>
        <v>67547</v>
      </c>
      <c r="CA287">
        <f ca="1">IF(Table1[[#This Row],[Field of Work]]="General Work",Table1[[#This Row],[Income]],0)</f>
        <v>0</v>
      </c>
      <c r="CB287">
        <f ca="1">IF(Table1[[#This Row],[Field of Work]]="Construction",Table1[[#This Row],[Income]],0)</f>
        <v>0</v>
      </c>
      <c r="CD287" s="2">
        <f ca="1">IF(Table1[[#This Row],[Value of debts ]]&gt;Table1[[#This Row],[Income]],1,0)</f>
        <v>1</v>
      </c>
      <c r="CE287" s="1"/>
      <c r="CG287">
        <f ca="1">IF(Table1[[#This Row],[Net worth of person]]&gt;$CH$3,Table1[[#This Row],[Age]],0)</f>
        <v>22</v>
      </c>
    </row>
    <row r="288" spans="1:85" x14ac:dyDescent="0.3">
      <c r="A288">
        <f t="shared" ca="1" si="132"/>
        <v>1</v>
      </c>
      <c r="B288" t="str">
        <f t="shared" ca="1" si="133"/>
        <v>Women</v>
      </c>
      <c r="C288">
        <f t="shared" ca="1" si="134"/>
        <v>21</v>
      </c>
      <c r="D288">
        <f t="shared" ca="1" si="135"/>
        <v>1</v>
      </c>
      <c r="E288" t="str">
        <f t="shared" ca="1" si="136"/>
        <v>IT</v>
      </c>
      <c r="F288">
        <f t="shared" ca="1" si="137"/>
        <v>1</v>
      </c>
      <c r="G288" t="str">
        <f t="shared" ca="1" si="138"/>
        <v>10th</v>
      </c>
      <c r="H288">
        <f t="shared" ca="1" si="139"/>
        <v>1</v>
      </c>
      <c r="I288">
        <f t="shared" ca="1" si="140"/>
        <v>2</v>
      </c>
      <c r="J288">
        <f t="shared" ca="1" si="141"/>
        <v>38318</v>
      </c>
      <c r="K288">
        <f t="shared" ca="1" si="142"/>
        <v>13</v>
      </c>
      <c r="L288" t="str">
        <f t="shared" ca="1" si="143"/>
        <v>Hyderabad</v>
      </c>
      <c r="M288">
        <f t="shared" ca="1" si="144"/>
        <v>191590</v>
      </c>
      <c r="N288">
        <f t="shared" ca="1" si="145"/>
        <v>163213.08235745403</v>
      </c>
      <c r="O288">
        <f t="shared" ca="1" si="146"/>
        <v>28556.872329340269</v>
      </c>
      <c r="P288">
        <f t="shared" ca="1" si="147"/>
        <v>4458</v>
      </c>
      <c r="Q288">
        <f t="shared" ca="1" si="148"/>
        <v>28636.973192886377</v>
      </c>
      <c r="R288">
        <f t="shared" ca="1" si="149"/>
        <v>57102.662099851957</v>
      </c>
      <c r="S288">
        <f t="shared" ca="1" si="150"/>
        <v>277249.53442919219</v>
      </c>
      <c r="T288">
        <f t="shared" ca="1" si="151"/>
        <v>196308.05555034039</v>
      </c>
      <c r="U288">
        <f t="shared" ca="1" si="130"/>
        <v>80941.478878851805</v>
      </c>
      <c r="AF288" s="2">
        <f ca="1">IF(Table1[[#This Row],[Gender]]="Women",1,0)</f>
        <v>1</v>
      </c>
      <c r="AG288">
        <f ca="1">IF(Table1[[#This Row],[Gender]]="Men",1,0)</f>
        <v>0</v>
      </c>
      <c r="AI288" s="1"/>
      <c r="AK288" s="2">
        <f ca="1">IF(Table1[[#This Row],[Field of Work]]="IT",1,0)</f>
        <v>1</v>
      </c>
      <c r="AL288">
        <f ca="1">IF(Table1[[#This Row],[Field of Work]]="Agriculture",1,0)</f>
        <v>0</v>
      </c>
      <c r="AM288">
        <f ca="1">IF(Table1[[#This Row],[Field of Work]]="Construction",1,0)</f>
        <v>0</v>
      </c>
      <c r="AN288">
        <f ca="1">IF(Table1[[#This Row],[Field of Work]]="Healthcare",1,0)</f>
        <v>0</v>
      </c>
      <c r="AO288">
        <f ca="1">IF(Table1[[#This Row],[Field of Work]]="General Work",1,0)</f>
        <v>0</v>
      </c>
      <c r="AP288">
        <f ca="1">IF(Table1[[#This Row],[Field of Work]]="Teaching",1,0)</f>
        <v>0</v>
      </c>
      <c r="AV288" s="1"/>
      <c r="AX288" s="2">
        <f ca="1">Table1[[#This Row],[Car Value]]/Table1[[#This Row],[Cars]]</f>
        <v>14278.436164670135</v>
      </c>
      <c r="AY288" s="1"/>
      <c r="AZ288" s="2">
        <f ca="1">IF(Table1[[#This Row],[Value of debts ]]&gt;$BA$3,1,0)</f>
        <v>1</v>
      </c>
      <c r="BA288" s="1"/>
      <c r="BB288" s="1"/>
      <c r="BC288" s="15">
        <f ca="1">Table1[[#This Row],[Mortage Left]]/Table1[[#This Row],[Value of House]]</f>
        <v>0.85188727155620869</v>
      </c>
      <c r="BD288">
        <f t="shared" ca="1" si="131"/>
        <v>0</v>
      </c>
      <c r="BF288" s="1"/>
      <c r="BH288">
        <f ca="1">IF(Table1[[#This Row],[Area]]="Patna",Table1[[#This Row],[Income]],0)</f>
        <v>0</v>
      </c>
      <c r="BI288">
        <f ca="1">IF(Table1[[#This Row],[Area]]="Bangalore",Table1[[#This Row],[Income]],0)</f>
        <v>0</v>
      </c>
      <c r="BJ288">
        <f ca="1">IF(Table1[[#This Row],[Area]]="Lucknow",Table1[[#This Row],[Income]],0)</f>
        <v>0</v>
      </c>
      <c r="BK288">
        <f ca="1">IF(Table1[[#This Row],[Area]]="Hyderabad",Table1[[#This Row],[Income]],0)</f>
        <v>38318</v>
      </c>
      <c r="BL288">
        <f ca="1">IF(Table1[[#This Row],[Area]]="Udaipur",Table1[[#This Row],[Income]],0)</f>
        <v>0</v>
      </c>
      <c r="BM288">
        <f ca="1">IF(Table1[[#This Row],[Area]]="Pune",Table1[[#This Row],[Income]],0)</f>
        <v>0</v>
      </c>
      <c r="BN288">
        <f ca="1">IF(Table1[[#This Row],[Area]]="Kolkata",Table1[[#This Row],[Income]],0)</f>
        <v>0</v>
      </c>
      <c r="BO288">
        <f ca="1">IF(Table1[[#This Row],[Area]]="Ranchi",Table1[[#This Row],[Income]],0)</f>
        <v>0</v>
      </c>
      <c r="BP288">
        <f ca="1">IF(Table1[[#This Row],[Area]]="Dhanbad",Table1[[#This Row],[Income]],0)</f>
        <v>0</v>
      </c>
      <c r="BQ288">
        <f ca="1">IF(Table1[[#This Row],[Area]]="Agra",Table1[[#This Row],[Income]],0)</f>
        <v>0</v>
      </c>
      <c r="BR288">
        <f ca="1">IF(Table1[[#This Row],[Area]]="Mumbai",Table1[[#This Row],[Income]],0)</f>
        <v>0</v>
      </c>
      <c r="BS288">
        <f ca="1">IF(Table1[[#This Row],[Area]]="Srinagar",Table1[[#This Row],[Income]],0)</f>
        <v>0</v>
      </c>
      <c r="BT288">
        <f ca="1">IF(Table1[[#This Row],[Area]]="Delhi",Table1[[#This Row],[Income]],0)</f>
        <v>0</v>
      </c>
      <c r="BU288">
        <f ca="1">IF(Table1[[#This Row],[Area]]="Jaipur",Table1[[#This Row],[Income]],0)</f>
        <v>0</v>
      </c>
      <c r="BW288">
        <f ca="1">IF(Table1[[#This Row],[Field of Work]]="IT",Table1[[#This Row],[Income]],0)</f>
        <v>38318</v>
      </c>
      <c r="BX288">
        <f ca="1">IF(Table1[[#This Row],[Field of Work]]="Healthcare",Table1[[#This Row],[Income]],0)</f>
        <v>0</v>
      </c>
      <c r="BY288">
        <f ca="1">IF(Table1[[#This Row],[Field of Work]]="Agriculture",Table1[[#This Row],[Income]],0)</f>
        <v>0</v>
      </c>
      <c r="BZ288">
        <f ca="1">IF(Table1[[#This Row],[Field of Work]]="Teaching",Table1[[#This Row],[Income]],0)</f>
        <v>0</v>
      </c>
      <c r="CA288">
        <f ca="1">IF(Table1[[#This Row],[Field of Work]]="General Work",Table1[[#This Row],[Income]],0)</f>
        <v>0</v>
      </c>
      <c r="CB288">
        <f ca="1">IF(Table1[[#This Row],[Field of Work]]="Construction",Table1[[#This Row],[Income]],0)</f>
        <v>0</v>
      </c>
      <c r="CD288" s="2">
        <f ca="1">IF(Table1[[#This Row],[Value of debts ]]&gt;Table1[[#This Row],[Income]],1,0)</f>
        <v>1</v>
      </c>
      <c r="CE288" s="1"/>
      <c r="CG288">
        <f ca="1">IF(Table1[[#This Row],[Net worth of person]]&gt;$CH$3,Table1[[#This Row],[Age]],0)</f>
        <v>21</v>
      </c>
    </row>
    <row r="289" spans="1:85" x14ac:dyDescent="0.3">
      <c r="A289">
        <f t="shared" ca="1" si="132"/>
        <v>2</v>
      </c>
      <c r="B289" t="str">
        <f t="shared" ca="1" si="133"/>
        <v>Men</v>
      </c>
      <c r="C289">
        <f t="shared" ca="1" si="134"/>
        <v>25</v>
      </c>
      <c r="D289">
        <f t="shared" ca="1" si="135"/>
        <v>2</v>
      </c>
      <c r="E289" t="str">
        <f t="shared" ca="1" si="136"/>
        <v>Construction</v>
      </c>
      <c r="F289">
        <f t="shared" ca="1" si="137"/>
        <v>4</v>
      </c>
      <c r="G289" t="str">
        <f t="shared" ca="1" si="138"/>
        <v>Masters</v>
      </c>
      <c r="H289">
        <f t="shared" ca="1" si="139"/>
        <v>3</v>
      </c>
      <c r="I289">
        <f t="shared" ca="1" si="140"/>
        <v>2</v>
      </c>
      <c r="J289">
        <f t="shared" ca="1" si="141"/>
        <v>63498</v>
      </c>
      <c r="K289">
        <f t="shared" ca="1" si="142"/>
        <v>9</v>
      </c>
      <c r="L289" t="str">
        <f t="shared" ca="1" si="143"/>
        <v>Pune</v>
      </c>
      <c r="M289">
        <f t="shared" ca="1" si="144"/>
        <v>190494</v>
      </c>
      <c r="N289">
        <f t="shared" ca="1" si="145"/>
        <v>152692.3119904568</v>
      </c>
      <c r="O289">
        <f t="shared" ca="1" si="146"/>
        <v>27685.779441451785</v>
      </c>
      <c r="P289">
        <f t="shared" ca="1" si="147"/>
        <v>24343</v>
      </c>
      <c r="Q289">
        <f t="shared" ca="1" si="148"/>
        <v>71755.035160892323</v>
      </c>
      <c r="R289">
        <f t="shared" ca="1" si="149"/>
        <v>17085.338620068931</v>
      </c>
      <c r="S289">
        <f t="shared" ca="1" si="150"/>
        <v>235265.11806152071</v>
      </c>
      <c r="T289">
        <f t="shared" ca="1" si="151"/>
        <v>248790.34715134912</v>
      </c>
      <c r="U289">
        <f t="shared" ca="1" si="130"/>
        <v>-13525.229089828412</v>
      </c>
      <c r="AF289" s="2">
        <f ca="1">IF(Table1[[#This Row],[Gender]]="Women",1,0)</f>
        <v>0</v>
      </c>
      <c r="AG289">
        <f ca="1">IF(Table1[[#This Row],[Gender]]="Men",1,0)</f>
        <v>1</v>
      </c>
      <c r="AI289" s="1"/>
      <c r="AK289" s="2">
        <f ca="1">IF(Table1[[#This Row],[Field of Work]]="IT",1,0)</f>
        <v>0</v>
      </c>
      <c r="AL289">
        <f ca="1">IF(Table1[[#This Row],[Field of Work]]="Agriculture",1,0)</f>
        <v>0</v>
      </c>
      <c r="AM289">
        <f ca="1">IF(Table1[[#This Row],[Field of Work]]="Construction",1,0)</f>
        <v>1</v>
      </c>
      <c r="AN289">
        <f ca="1">IF(Table1[[#This Row],[Field of Work]]="Healthcare",1,0)</f>
        <v>0</v>
      </c>
      <c r="AO289">
        <f ca="1">IF(Table1[[#This Row],[Field of Work]]="General Work",1,0)</f>
        <v>0</v>
      </c>
      <c r="AP289">
        <f ca="1">IF(Table1[[#This Row],[Field of Work]]="Teaching",1,0)</f>
        <v>0</v>
      </c>
      <c r="AV289" s="1"/>
      <c r="AX289" s="2">
        <f ca="1">Table1[[#This Row],[Car Value]]/Table1[[#This Row],[Cars]]</f>
        <v>13842.889720725892</v>
      </c>
      <c r="AY289" s="1"/>
      <c r="AZ289" s="2">
        <f ca="1">IF(Table1[[#This Row],[Value of debts ]]&gt;$BA$3,1,0)</f>
        <v>1</v>
      </c>
      <c r="BA289" s="1"/>
      <c r="BB289" s="1"/>
      <c r="BC289" s="15">
        <f ca="1">Table1[[#This Row],[Mortage Left]]/Table1[[#This Row],[Value of House]]</f>
        <v>0.80155969211868516</v>
      </c>
      <c r="BD289">
        <f t="shared" ca="1" si="131"/>
        <v>0</v>
      </c>
      <c r="BF289" s="1"/>
      <c r="BH289">
        <f ca="1">IF(Table1[[#This Row],[Area]]="Patna",Table1[[#This Row],[Income]],0)</f>
        <v>0</v>
      </c>
      <c r="BI289">
        <f ca="1">IF(Table1[[#This Row],[Area]]="Bangalore",Table1[[#This Row],[Income]],0)</f>
        <v>0</v>
      </c>
      <c r="BJ289">
        <f ca="1">IF(Table1[[#This Row],[Area]]="Lucknow",Table1[[#This Row],[Income]],0)</f>
        <v>0</v>
      </c>
      <c r="BK289">
        <f ca="1">IF(Table1[[#This Row],[Area]]="Hyderabad",Table1[[#This Row],[Income]],0)</f>
        <v>0</v>
      </c>
      <c r="BL289">
        <f ca="1">IF(Table1[[#This Row],[Area]]="Udaipur",Table1[[#This Row],[Income]],0)</f>
        <v>0</v>
      </c>
      <c r="BM289">
        <f ca="1">IF(Table1[[#This Row],[Area]]="Pune",Table1[[#This Row],[Income]],0)</f>
        <v>63498</v>
      </c>
      <c r="BN289">
        <f ca="1">IF(Table1[[#This Row],[Area]]="Kolkata",Table1[[#This Row],[Income]],0)</f>
        <v>0</v>
      </c>
      <c r="BO289">
        <f ca="1">IF(Table1[[#This Row],[Area]]="Ranchi",Table1[[#This Row],[Income]],0)</f>
        <v>0</v>
      </c>
      <c r="BP289">
        <f ca="1">IF(Table1[[#This Row],[Area]]="Dhanbad",Table1[[#This Row],[Income]],0)</f>
        <v>0</v>
      </c>
      <c r="BQ289">
        <f ca="1">IF(Table1[[#This Row],[Area]]="Agra",Table1[[#This Row],[Income]],0)</f>
        <v>0</v>
      </c>
      <c r="BR289">
        <f ca="1">IF(Table1[[#This Row],[Area]]="Mumbai",Table1[[#This Row],[Income]],0)</f>
        <v>0</v>
      </c>
      <c r="BS289">
        <f ca="1">IF(Table1[[#This Row],[Area]]="Srinagar",Table1[[#This Row],[Income]],0)</f>
        <v>0</v>
      </c>
      <c r="BT289">
        <f ca="1">IF(Table1[[#This Row],[Area]]="Delhi",Table1[[#This Row],[Income]],0)</f>
        <v>0</v>
      </c>
      <c r="BU289">
        <f ca="1">IF(Table1[[#This Row],[Area]]="Jaipur",Table1[[#This Row],[Income]],0)</f>
        <v>0</v>
      </c>
      <c r="BW289">
        <f ca="1">IF(Table1[[#This Row],[Field of Work]]="IT",Table1[[#This Row],[Income]],0)</f>
        <v>0</v>
      </c>
      <c r="BX289">
        <f ca="1">IF(Table1[[#This Row],[Field of Work]]="Healthcare",Table1[[#This Row],[Income]],0)</f>
        <v>0</v>
      </c>
      <c r="BY289">
        <f ca="1">IF(Table1[[#This Row],[Field of Work]]="Agriculture",Table1[[#This Row],[Income]],0)</f>
        <v>0</v>
      </c>
      <c r="BZ289">
        <f ca="1">IF(Table1[[#This Row],[Field of Work]]="Teaching",Table1[[#This Row],[Income]],0)</f>
        <v>0</v>
      </c>
      <c r="CA289">
        <f ca="1">IF(Table1[[#This Row],[Field of Work]]="General Work",Table1[[#This Row],[Income]],0)</f>
        <v>0</v>
      </c>
      <c r="CB289">
        <f ca="1">IF(Table1[[#This Row],[Field of Work]]="Construction",Table1[[#This Row],[Income]],0)</f>
        <v>63498</v>
      </c>
      <c r="CD289" s="2">
        <f ca="1">IF(Table1[[#This Row],[Value of debts ]]&gt;Table1[[#This Row],[Income]],1,0)</f>
        <v>1</v>
      </c>
      <c r="CE289" s="1"/>
      <c r="CG289">
        <f ca="1">IF(Table1[[#This Row],[Net worth of person]]&gt;$CH$3,Table1[[#This Row],[Age]],0)</f>
        <v>0</v>
      </c>
    </row>
    <row r="290" spans="1:85" x14ac:dyDescent="0.3">
      <c r="A290">
        <f t="shared" ca="1" si="132"/>
        <v>1</v>
      </c>
      <c r="B290" t="str">
        <f t="shared" ca="1" si="133"/>
        <v>Women</v>
      </c>
      <c r="C290">
        <f t="shared" ca="1" si="134"/>
        <v>20</v>
      </c>
      <c r="D290">
        <f t="shared" ca="1" si="135"/>
        <v>4</v>
      </c>
      <c r="E290" t="str">
        <f t="shared" ca="1" si="136"/>
        <v>Teaching</v>
      </c>
      <c r="F290">
        <f t="shared" ca="1" si="137"/>
        <v>2</v>
      </c>
      <c r="G290" t="str">
        <f t="shared" ca="1" si="138"/>
        <v>12th</v>
      </c>
      <c r="H290">
        <f t="shared" ca="1" si="139"/>
        <v>4</v>
      </c>
      <c r="I290">
        <f t="shared" ca="1" si="140"/>
        <v>2</v>
      </c>
      <c r="J290">
        <f t="shared" ca="1" si="141"/>
        <v>46547</v>
      </c>
      <c r="K290">
        <f t="shared" ca="1" si="142"/>
        <v>1</v>
      </c>
      <c r="L290" t="str">
        <f t="shared" ca="1" si="143"/>
        <v>Patna</v>
      </c>
      <c r="M290">
        <f t="shared" ca="1" si="144"/>
        <v>279282</v>
      </c>
      <c r="N290">
        <f t="shared" ca="1" si="145"/>
        <v>97054.405309501293</v>
      </c>
      <c r="O290">
        <f t="shared" ca="1" si="146"/>
        <v>26762.513271916818</v>
      </c>
      <c r="P290">
        <f t="shared" ca="1" si="147"/>
        <v>5982</v>
      </c>
      <c r="Q290">
        <f t="shared" ca="1" si="148"/>
        <v>583.38590677689126</v>
      </c>
      <c r="R290">
        <f t="shared" ca="1" si="149"/>
        <v>64027.524935120397</v>
      </c>
      <c r="S290">
        <f t="shared" ca="1" si="150"/>
        <v>370072.03820703726</v>
      </c>
      <c r="T290">
        <f t="shared" ca="1" si="151"/>
        <v>103619.79121627819</v>
      </c>
      <c r="U290">
        <f t="shared" ca="1" si="130"/>
        <v>266452.24699075904</v>
      </c>
      <c r="AF290" s="2">
        <f ca="1">IF(Table1[[#This Row],[Gender]]="Women",1,0)</f>
        <v>1</v>
      </c>
      <c r="AG290">
        <f ca="1">IF(Table1[[#This Row],[Gender]]="Men",1,0)</f>
        <v>0</v>
      </c>
      <c r="AI290" s="1"/>
      <c r="AK290" s="2">
        <f ca="1">IF(Table1[[#This Row],[Field of Work]]="IT",1,0)</f>
        <v>0</v>
      </c>
      <c r="AL290">
        <f ca="1">IF(Table1[[#This Row],[Field of Work]]="Agriculture",1,0)</f>
        <v>0</v>
      </c>
      <c r="AM290">
        <f ca="1">IF(Table1[[#This Row],[Field of Work]]="Construction",1,0)</f>
        <v>0</v>
      </c>
      <c r="AN290">
        <f ca="1">IF(Table1[[#This Row],[Field of Work]]="Healthcare",1,0)</f>
        <v>0</v>
      </c>
      <c r="AO290">
        <f ca="1">IF(Table1[[#This Row],[Field of Work]]="General Work",1,0)</f>
        <v>0</v>
      </c>
      <c r="AP290">
        <f ca="1">IF(Table1[[#This Row],[Field of Work]]="Teaching",1,0)</f>
        <v>1</v>
      </c>
      <c r="AV290" s="1"/>
      <c r="AX290" s="2">
        <f ca="1">Table1[[#This Row],[Car Value]]/Table1[[#This Row],[Cars]]</f>
        <v>13381.256635958409</v>
      </c>
      <c r="AY290" s="1"/>
      <c r="AZ290" s="2">
        <f ca="1">IF(Table1[[#This Row],[Value of debts ]]&gt;$BA$3,1,0)</f>
        <v>1</v>
      </c>
      <c r="BA290" s="1"/>
      <c r="BB290" s="1"/>
      <c r="BC290" s="15">
        <f ca="1">Table1[[#This Row],[Mortage Left]]/Table1[[#This Row],[Value of House]]</f>
        <v>0.34751400129439525</v>
      </c>
      <c r="BD290">
        <f t="shared" ca="1" si="131"/>
        <v>0</v>
      </c>
      <c r="BF290" s="1"/>
      <c r="BH290">
        <f ca="1">IF(Table1[[#This Row],[Area]]="Patna",Table1[[#This Row],[Income]],0)</f>
        <v>46547</v>
      </c>
      <c r="BI290">
        <f ca="1">IF(Table1[[#This Row],[Area]]="Bangalore",Table1[[#This Row],[Income]],0)</f>
        <v>0</v>
      </c>
      <c r="BJ290">
        <f ca="1">IF(Table1[[#This Row],[Area]]="Lucknow",Table1[[#This Row],[Income]],0)</f>
        <v>0</v>
      </c>
      <c r="BK290">
        <f ca="1">IF(Table1[[#This Row],[Area]]="Hyderabad",Table1[[#This Row],[Income]],0)</f>
        <v>0</v>
      </c>
      <c r="BL290">
        <f ca="1">IF(Table1[[#This Row],[Area]]="Udaipur",Table1[[#This Row],[Income]],0)</f>
        <v>0</v>
      </c>
      <c r="BM290">
        <f ca="1">IF(Table1[[#This Row],[Area]]="Pune",Table1[[#This Row],[Income]],0)</f>
        <v>0</v>
      </c>
      <c r="BN290">
        <f ca="1">IF(Table1[[#This Row],[Area]]="Kolkata",Table1[[#This Row],[Income]],0)</f>
        <v>0</v>
      </c>
      <c r="BO290">
        <f ca="1">IF(Table1[[#This Row],[Area]]="Ranchi",Table1[[#This Row],[Income]],0)</f>
        <v>0</v>
      </c>
      <c r="BP290">
        <f ca="1">IF(Table1[[#This Row],[Area]]="Dhanbad",Table1[[#This Row],[Income]],0)</f>
        <v>0</v>
      </c>
      <c r="BQ290">
        <f ca="1">IF(Table1[[#This Row],[Area]]="Agra",Table1[[#This Row],[Income]],0)</f>
        <v>0</v>
      </c>
      <c r="BR290">
        <f ca="1">IF(Table1[[#This Row],[Area]]="Mumbai",Table1[[#This Row],[Income]],0)</f>
        <v>0</v>
      </c>
      <c r="BS290">
        <f ca="1">IF(Table1[[#This Row],[Area]]="Srinagar",Table1[[#This Row],[Income]],0)</f>
        <v>0</v>
      </c>
      <c r="BT290">
        <f ca="1">IF(Table1[[#This Row],[Area]]="Delhi",Table1[[#This Row],[Income]],0)</f>
        <v>0</v>
      </c>
      <c r="BU290">
        <f ca="1">IF(Table1[[#This Row],[Area]]="Jaipur",Table1[[#This Row],[Income]],0)</f>
        <v>0</v>
      </c>
      <c r="BW290">
        <f ca="1">IF(Table1[[#This Row],[Field of Work]]="IT",Table1[[#This Row],[Income]],0)</f>
        <v>0</v>
      </c>
      <c r="BX290">
        <f ca="1">IF(Table1[[#This Row],[Field of Work]]="Healthcare",Table1[[#This Row],[Income]],0)</f>
        <v>0</v>
      </c>
      <c r="BY290">
        <f ca="1">IF(Table1[[#This Row],[Field of Work]]="Agriculture",Table1[[#This Row],[Income]],0)</f>
        <v>0</v>
      </c>
      <c r="BZ290">
        <f ca="1">IF(Table1[[#This Row],[Field of Work]]="Teaching",Table1[[#This Row],[Income]],0)</f>
        <v>46547</v>
      </c>
      <c r="CA290">
        <f ca="1">IF(Table1[[#This Row],[Field of Work]]="General Work",Table1[[#This Row],[Income]],0)</f>
        <v>0</v>
      </c>
      <c r="CB290">
        <f ca="1">IF(Table1[[#This Row],[Field of Work]]="Construction",Table1[[#This Row],[Income]],0)</f>
        <v>0</v>
      </c>
      <c r="CD290" s="2">
        <f ca="1">IF(Table1[[#This Row],[Value of debts ]]&gt;Table1[[#This Row],[Income]],1,0)</f>
        <v>1</v>
      </c>
      <c r="CE290" s="1"/>
      <c r="CG290">
        <f ca="1">IF(Table1[[#This Row],[Net worth of person]]&gt;$CH$3,Table1[[#This Row],[Age]],0)</f>
        <v>20</v>
      </c>
    </row>
    <row r="291" spans="1:85" x14ac:dyDescent="0.3">
      <c r="A291">
        <f t="shared" ca="1" si="132"/>
        <v>1</v>
      </c>
      <c r="B291" t="str">
        <f t="shared" ca="1" si="133"/>
        <v>Women</v>
      </c>
      <c r="C291">
        <f t="shared" ca="1" si="134"/>
        <v>26</v>
      </c>
      <c r="D291">
        <f t="shared" ca="1" si="135"/>
        <v>5</v>
      </c>
      <c r="E291" t="str">
        <f t="shared" ca="1" si="136"/>
        <v>Agriculture</v>
      </c>
      <c r="F291">
        <f t="shared" ca="1" si="137"/>
        <v>2</v>
      </c>
      <c r="G291" t="str">
        <f t="shared" ca="1" si="138"/>
        <v>12th</v>
      </c>
      <c r="H291">
        <f t="shared" ca="1" si="139"/>
        <v>0</v>
      </c>
      <c r="I291">
        <f t="shared" ca="1" si="140"/>
        <v>1</v>
      </c>
      <c r="J291">
        <f t="shared" ca="1" si="141"/>
        <v>63956</v>
      </c>
      <c r="K291">
        <f t="shared" ca="1" si="142"/>
        <v>1</v>
      </c>
      <c r="L291" t="str">
        <f t="shared" ca="1" si="143"/>
        <v>Patna</v>
      </c>
      <c r="M291">
        <f t="shared" ca="1" si="144"/>
        <v>319780</v>
      </c>
      <c r="N291">
        <f t="shared" ca="1" si="145"/>
        <v>75144.991486549508</v>
      </c>
      <c r="O291">
        <f t="shared" ca="1" si="146"/>
        <v>4329.049293150164</v>
      </c>
      <c r="P291">
        <f t="shared" ca="1" si="147"/>
        <v>4319</v>
      </c>
      <c r="Q291">
        <f t="shared" ca="1" si="148"/>
        <v>2519.7571611919948</v>
      </c>
      <c r="R291">
        <f t="shared" ca="1" si="149"/>
        <v>7650.2017289243431</v>
      </c>
      <c r="S291">
        <f t="shared" ca="1" si="150"/>
        <v>331759.25102207449</v>
      </c>
      <c r="T291">
        <f t="shared" ca="1" si="151"/>
        <v>81983.748647741508</v>
      </c>
      <c r="U291">
        <f t="shared" ca="1" si="130"/>
        <v>249775.50237433298</v>
      </c>
      <c r="AF291" s="2">
        <f ca="1">IF(Table1[[#This Row],[Gender]]="Women",1,0)</f>
        <v>1</v>
      </c>
      <c r="AG291">
        <f ca="1">IF(Table1[[#This Row],[Gender]]="Men",1,0)</f>
        <v>0</v>
      </c>
      <c r="AI291" s="1"/>
      <c r="AK291" s="2">
        <f ca="1">IF(Table1[[#This Row],[Field of Work]]="IT",1,0)</f>
        <v>0</v>
      </c>
      <c r="AL291">
        <f ca="1">IF(Table1[[#This Row],[Field of Work]]="Agriculture",1,0)</f>
        <v>1</v>
      </c>
      <c r="AM291">
        <f ca="1">IF(Table1[[#This Row],[Field of Work]]="Construction",1,0)</f>
        <v>0</v>
      </c>
      <c r="AN291">
        <f ca="1">IF(Table1[[#This Row],[Field of Work]]="Healthcare",1,0)</f>
        <v>0</v>
      </c>
      <c r="AO291">
        <f ca="1">IF(Table1[[#This Row],[Field of Work]]="General Work",1,0)</f>
        <v>0</v>
      </c>
      <c r="AP291">
        <f ca="1">IF(Table1[[#This Row],[Field of Work]]="Teaching",1,0)</f>
        <v>0</v>
      </c>
      <c r="AV291" s="1"/>
      <c r="AX291" s="2">
        <f ca="1">Table1[[#This Row],[Car Value]]/Table1[[#This Row],[Cars]]</f>
        <v>4329.049293150164</v>
      </c>
      <c r="AY291" s="1"/>
      <c r="AZ291" s="2">
        <f ca="1">IF(Table1[[#This Row],[Value of debts ]]&gt;$BA$3,1,0)</f>
        <v>1</v>
      </c>
      <c r="BA291" s="1"/>
      <c r="BB291" s="1"/>
      <c r="BC291" s="15">
        <f ca="1">Table1[[#This Row],[Mortage Left]]/Table1[[#This Row],[Value of House]]</f>
        <v>0.23498965378244263</v>
      </c>
      <c r="BD291">
        <f t="shared" ca="1" si="131"/>
        <v>0</v>
      </c>
      <c r="BF291" s="1"/>
      <c r="BH291">
        <f ca="1">IF(Table1[[#This Row],[Area]]="Patna",Table1[[#This Row],[Income]],0)</f>
        <v>63956</v>
      </c>
      <c r="BI291">
        <f ca="1">IF(Table1[[#This Row],[Area]]="Bangalore",Table1[[#This Row],[Income]],0)</f>
        <v>0</v>
      </c>
      <c r="BJ291">
        <f ca="1">IF(Table1[[#This Row],[Area]]="Lucknow",Table1[[#This Row],[Income]],0)</f>
        <v>0</v>
      </c>
      <c r="BK291">
        <f ca="1">IF(Table1[[#This Row],[Area]]="Hyderabad",Table1[[#This Row],[Income]],0)</f>
        <v>0</v>
      </c>
      <c r="BL291">
        <f ca="1">IF(Table1[[#This Row],[Area]]="Udaipur",Table1[[#This Row],[Income]],0)</f>
        <v>0</v>
      </c>
      <c r="BM291">
        <f ca="1">IF(Table1[[#This Row],[Area]]="Pune",Table1[[#This Row],[Income]],0)</f>
        <v>0</v>
      </c>
      <c r="BN291">
        <f ca="1">IF(Table1[[#This Row],[Area]]="Kolkata",Table1[[#This Row],[Income]],0)</f>
        <v>0</v>
      </c>
      <c r="BO291">
        <f ca="1">IF(Table1[[#This Row],[Area]]="Ranchi",Table1[[#This Row],[Income]],0)</f>
        <v>0</v>
      </c>
      <c r="BP291">
        <f ca="1">IF(Table1[[#This Row],[Area]]="Dhanbad",Table1[[#This Row],[Income]],0)</f>
        <v>0</v>
      </c>
      <c r="BQ291">
        <f ca="1">IF(Table1[[#This Row],[Area]]="Agra",Table1[[#This Row],[Income]],0)</f>
        <v>0</v>
      </c>
      <c r="BR291">
        <f ca="1">IF(Table1[[#This Row],[Area]]="Mumbai",Table1[[#This Row],[Income]],0)</f>
        <v>0</v>
      </c>
      <c r="BS291">
        <f ca="1">IF(Table1[[#This Row],[Area]]="Srinagar",Table1[[#This Row],[Income]],0)</f>
        <v>0</v>
      </c>
      <c r="BT291">
        <f ca="1">IF(Table1[[#This Row],[Area]]="Delhi",Table1[[#This Row],[Income]],0)</f>
        <v>0</v>
      </c>
      <c r="BU291">
        <f ca="1">IF(Table1[[#This Row],[Area]]="Jaipur",Table1[[#This Row],[Income]],0)</f>
        <v>0</v>
      </c>
      <c r="BW291">
        <f ca="1">IF(Table1[[#This Row],[Field of Work]]="IT",Table1[[#This Row],[Income]],0)</f>
        <v>0</v>
      </c>
      <c r="BX291">
        <f ca="1">IF(Table1[[#This Row],[Field of Work]]="Healthcare",Table1[[#This Row],[Income]],0)</f>
        <v>0</v>
      </c>
      <c r="BY291">
        <f ca="1">IF(Table1[[#This Row],[Field of Work]]="Agriculture",Table1[[#This Row],[Income]],0)</f>
        <v>63956</v>
      </c>
      <c r="BZ291">
        <f ca="1">IF(Table1[[#This Row],[Field of Work]]="Teaching",Table1[[#This Row],[Income]],0)</f>
        <v>0</v>
      </c>
      <c r="CA291">
        <f ca="1">IF(Table1[[#This Row],[Field of Work]]="General Work",Table1[[#This Row],[Income]],0)</f>
        <v>0</v>
      </c>
      <c r="CB291">
        <f ca="1">IF(Table1[[#This Row],[Field of Work]]="Construction",Table1[[#This Row],[Income]],0)</f>
        <v>0</v>
      </c>
      <c r="CD291" s="2">
        <f ca="1">IF(Table1[[#This Row],[Value of debts ]]&gt;Table1[[#This Row],[Income]],1,0)</f>
        <v>1</v>
      </c>
      <c r="CE291" s="1"/>
      <c r="CG291">
        <f ca="1">IF(Table1[[#This Row],[Net worth of person]]&gt;$CH$3,Table1[[#This Row],[Age]],0)</f>
        <v>26</v>
      </c>
    </row>
    <row r="292" spans="1:85" x14ac:dyDescent="0.3">
      <c r="A292">
        <f t="shared" ca="1" si="132"/>
        <v>1</v>
      </c>
      <c r="B292" t="str">
        <f t="shared" ca="1" si="133"/>
        <v>Women</v>
      </c>
      <c r="C292">
        <f t="shared" ca="1" si="134"/>
        <v>23</v>
      </c>
      <c r="D292">
        <f t="shared" ca="1" si="135"/>
        <v>4</v>
      </c>
      <c r="E292" t="str">
        <f t="shared" ca="1" si="136"/>
        <v>Teaching</v>
      </c>
      <c r="F292">
        <f t="shared" ca="1" si="137"/>
        <v>5</v>
      </c>
      <c r="G292" t="str">
        <f t="shared" ca="1" si="138"/>
        <v>Others</v>
      </c>
      <c r="H292">
        <f t="shared" ca="1" si="139"/>
        <v>0</v>
      </c>
      <c r="I292">
        <f t="shared" ca="1" si="140"/>
        <v>3</v>
      </c>
      <c r="J292">
        <f t="shared" ca="1" si="141"/>
        <v>71949</v>
      </c>
      <c r="K292">
        <f t="shared" ca="1" si="142"/>
        <v>6</v>
      </c>
      <c r="L292" t="str">
        <f t="shared" ca="1" si="143"/>
        <v>Ranchi</v>
      </c>
      <c r="M292">
        <f t="shared" ca="1" si="144"/>
        <v>431694</v>
      </c>
      <c r="N292">
        <f t="shared" ca="1" si="145"/>
        <v>52868.183443593778</v>
      </c>
      <c r="O292">
        <f t="shared" ca="1" si="146"/>
        <v>28922.498252286721</v>
      </c>
      <c r="P292">
        <f t="shared" ca="1" si="147"/>
        <v>9742</v>
      </c>
      <c r="Q292">
        <f t="shared" ca="1" si="148"/>
        <v>14901.355556226239</v>
      </c>
      <c r="R292">
        <f t="shared" ca="1" si="149"/>
        <v>63344.487185566613</v>
      </c>
      <c r="S292">
        <f t="shared" ca="1" si="150"/>
        <v>523960.98543785332</v>
      </c>
      <c r="T292">
        <f t="shared" ca="1" si="151"/>
        <v>77511.538999820012</v>
      </c>
      <c r="U292">
        <f t="shared" ca="1" si="130"/>
        <v>446449.44643803331</v>
      </c>
      <c r="AF292" s="2">
        <f ca="1">IF(Table1[[#This Row],[Gender]]="Women",1,0)</f>
        <v>1</v>
      </c>
      <c r="AG292">
        <f ca="1">IF(Table1[[#This Row],[Gender]]="Men",1,0)</f>
        <v>0</v>
      </c>
      <c r="AI292" s="1"/>
      <c r="AK292" s="2">
        <f ca="1">IF(Table1[[#This Row],[Field of Work]]="IT",1,0)</f>
        <v>0</v>
      </c>
      <c r="AL292">
        <f ca="1">IF(Table1[[#This Row],[Field of Work]]="Agriculture",1,0)</f>
        <v>0</v>
      </c>
      <c r="AM292">
        <f ca="1">IF(Table1[[#This Row],[Field of Work]]="Construction",1,0)</f>
        <v>0</v>
      </c>
      <c r="AN292">
        <f ca="1">IF(Table1[[#This Row],[Field of Work]]="Healthcare",1,0)</f>
        <v>0</v>
      </c>
      <c r="AO292">
        <f ca="1">IF(Table1[[#This Row],[Field of Work]]="General Work",1,0)</f>
        <v>0</v>
      </c>
      <c r="AP292">
        <f ca="1">IF(Table1[[#This Row],[Field of Work]]="Teaching",1,0)</f>
        <v>1</v>
      </c>
      <c r="AV292" s="1"/>
      <c r="AX292" s="2">
        <f ca="1">Table1[[#This Row],[Car Value]]/Table1[[#This Row],[Cars]]</f>
        <v>9640.8327507622398</v>
      </c>
      <c r="AY292" s="1"/>
      <c r="AZ292" s="2">
        <f ca="1">IF(Table1[[#This Row],[Value of debts ]]&gt;$BA$3,1,0)</f>
        <v>1</v>
      </c>
      <c r="BA292" s="1"/>
      <c r="BB292" s="1"/>
      <c r="BC292" s="15">
        <f ca="1">Table1[[#This Row],[Mortage Left]]/Table1[[#This Row],[Value of House]]</f>
        <v>0.12246680158536782</v>
      </c>
      <c r="BD292">
        <f t="shared" ca="1" si="131"/>
        <v>1</v>
      </c>
      <c r="BF292" s="1"/>
      <c r="BH292">
        <f ca="1">IF(Table1[[#This Row],[Area]]="Patna",Table1[[#This Row],[Income]],0)</f>
        <v>0</v>
      </c>
      <c r="BI292">
        <f ca="1">IF(Table1[[#This Row],[Area]]="Bangalore",Table1[[#This Row],[Income]],0)</f>
        <v>0</v>
      </c>
      <c r="BJ292">
        <f ca="1">IF(Table1[[#This Row],[Area]]="Lucknow",Table1[[#This Row],[Income]],0)</f>
        <v>0</v>
      </c>
      <c r="BK292">
        <f ca="1">IF(Table1[[#This Row],[Area]]="Hyderabad",Table1[[#This Row],[Income]],0)</f>
        <v>0</v>
      </c>
      <c r="BL292">
        <f ca="1">IF(Table1[[#This Row],[Area]]="Udaipur",Table1[[#This Row],[Income]],0)</f>
        <v>0</v>
      </c>
      <c r="BM292">
        <f ca="1">IF(Table1[[#This Row],[Area]]="Pune",Table1[[#This Row],[Income]],0)</f>
        <v>0</v>
      </c>
      <c r="BN292">
        <f ca="1">IF(Table1[[#This Row],[Area]]="Kolkata",Table1[[#This Row],[Income]],0)</f>
        <v>0</v>
      </c>
      <c r="BO292">
        <f ca="1">IF(Table1[[#This Row],[Area]]="Ranchi",Table1[[#This Row],[Income]],0)</f>
        <v>71949</v>
      </c>
      <c r="BP292">
        <f ca="1">IF(Table1[[#This Row],[Area]]="Dhanbad",Table1[[#This Row],[Income]],0)</f>
        <v>0</v>
      </c>
      <c r="BQ292">
        <f ca="1">IF(Table1[[#This Row],[Area]]="Agra",Table1[[#This Row],[Income]],0)</f>
        <v>0</v>
      </c>
      <c r="BR292">
        <f ca="1">IF(Table1[[#This Row],[Area]]="Mumbai",Table1[[#This Row],[Income]],0)</f>
        <v>0</v>
      </c>
      <c r="BS292">
        <f ca="1">IF(Table1[[#This Row],[Area]]="Srinagar",Table1[[#This Row],[Income]],0)</f>
        <v>0</v>
      </c>
      <c r="BT292">
        <f ca="1">IF(Table1[[#This Row],[Area]]="Delhi",Table1[[#This Row],[Income]],0)</f>
        <v>0</v>
      </c>
      <c r="BU292">
        <f ca="1">IF(Table1[[#This Row],[Area]]="Jaipur",Table1[[#This Row],[Income]],0)</f>
        <v>0</v>
      </c>
      <c r="BW292">
        <f ca="1">IF(Table1[[#This Row],[Field of Work]]="IT",Table1[[#This Row],[Income]],0)</f>
        <v>0</v>
      </c>
      <c r="BX292">
        <f ca="1">IF(Table1[[#This Row],[Field of Work]]="Healthcare",Table1[[#This Row],[Income]],0)</f>
        <v>0</v>
      </c>
      <c r="BY292">
        <f ca="1">IF(Table1[[#This Row],[Field of Work]]="Agriculture",Table1[[#This Row],[Income]],0)</f>
        <v>0</v>
      </c>
      <c r="BZ292">
        <f ca="1">IF(Table1[[#This Row],[Field of Work]]="Teaching",Table1[[#This Row],[Income]],0)</f>
        <v>71949</v>
      </c>
      <c r="CA292">
        <f ca="1">IF(Table1[[#This Row],[Field of Work]]="General Work",Table1[[#This Row],[Income]],0)</f>
        <v>0</v>
      </c>
      <c r="CB292">
        <f ca="1">IF(Table1[[#This Row],[Field of Work]]="Construction",Table1[[#This Row],[Income]],0)</f>
        <v>0</v>
      </c>
      <c r="CD292" s="2">
        <f ca="1">IF(Table1[[#This Row],[Value of debts ]]&gt;Table1[[#This Row],[Income]],1,0)</f>
        <v>1</v>
      </c>
      <c r="CE292" s="1"/>
      <c r="CG292">
        <f ca="1">IF(Table1[[#This Row],[Net worth of person]]&gt;$CH$3,Table1[[#This Row],[Age]],0)</f>
        <v>23</v>
      </c>
    </row>
    <row r="293" spans="1:85" x14ac:dyDescent="0.3">
      <c r="A293">
        <f t="shared" ca="1" si="132"/>
        <v>2</v>
      </c>
      <c r="B293" t="str">
        <f t="shared" ca="1" si="133"/>
        <v>Men</v>
      </c>
      <c r="C293">
        <f t="shared" ca="1" si="134"/>
        <v>40</v>
      </c>
      <c r="D293">
        <f t="shared" ca="1" si="135"/>
        <v>4</v>
      </c>
      <c r="E293" t="str">
        <f t="shared" ca="1" si="136"/>
        <v>Teaching</v>
      </c>
      <c r="F293">
        <f t="shared" ca="1" si="137"/>
        <v>3</v>
      </c>
      <c r="G293" t="str">
        <f t="shared" ca="1" si="138"/>
        <v>Bachelors</v>
      </c>
      <c r="H293">
        <f t="shared" ca="1" si="139"/>
        <v>2</v>
      </c>
      <c r="I293">
        <f t="shared" ca="1" si="140"/>
        <v>1</v>
      </c>
      <c r="J293">
        <f t="shared" ca="1" si="141"/>
        <v>35250</v>
      </c>
      <c r="K293">
        <f t="shared" ca="1" si="142"/>
        <v>7</v>
      </c>
      <c r="L293" t="str">
        <f t="shared" ca="1" si="143"/>
        <v>Delhi</v>
      </c>
      <c r="M293">
        <f t="shared" ca="1" si="144"/>
        <v>141000</v>
      </c>
      <c r="N293">
        <f t="shared" ca="1" si="145"/>
        <v>98699.95902231404</v>
      </c>
      <c r="O293">
        <f t="shared" ca="1" si="146"/>
        <v>20976.174702972225</v>
      </c>
      <c r="P293">
        <f t="shared" ca="1" si="147"/>
        <v>9799</v>
      </c>
      <c r="Q293">
        <f t="shared" ca="1" si="148"/>
        <v>54984.685245493507</v>
      </c>
      <c r="R293">
        <f t="shared" ca="1" si="149"/>
        <v>26830.458155075619</v>
      </c>
      <c r="S293">
        <f t="shared" ca="1" si="150"/>
        <v>188806.63285804784</v>
      </c>
      <c r="T293">
        <f t="shared" ca="1" si="151"/>
        <v>163483.64426780754</v>
      </c>
      <c r="U293">
        <f t="shared" ca="1" si="130"/>
        <v>25322.988590240304</v>
      </c>
      <c r="AF293" s="2">
        <f ca="1">IF(Table1[[#This Row],[Gender]]="Women",1,0)</f>
        <v>0</v>
      </c>
      <c r="AG293">
        <f ca="1">IF(Table1[[#This Row],[Gender]]="Men",1,0)</f>
        <v>1</v>
      </c>
      <c r="AI293" s="1"/>
      <c r="AK293" s="2">
        <f ca="1">IF(Table1[[#This Row],[Field of Work]]="IT",1,0)</f>
        <v>0</v>
      </c>
      <c r="AL293">
        <f ca="1">IF(Table1[[#This Row],[Field of Work]]="Agriculture",1,0)</f>
        <v>0</v>
      </c>
      <c r="AM293">
        <f ca="1">IF(Table1[[#This Row],[Field of Work]]="Construction",1,0)</f>
        <v>0</v>
      </c>
      <c r="AN293">
        <f ca="1">IF(Table1[[#This Row],[Field of Work]]="Healthcare",1,0)</f>
        <v>0</v>
      </c>
      <c r="AO293">
        <f ca="1">IF(Table1[[#This Row],[Field of Work]]="General Work",1,0)</f>
        <v>0</v>
      </c>
      <c r="AP293">
        <f ca="1">IF(Table1[[#This Row],[Field of Work]]="Teaching",1,0)</f>
        <v>1</v>
      </c>
      <c r="AV293" s="1"/>
      <c r="AX293" s="2">
        <f ca="1">Table1[[#This Row],[Car Value]]/Table1[[#This Row],[Cars]]</f>
        <v>20976.174702972225</v>
      </c>
      <c r="AY293" s="1"/>
      <c r="AZ293" s="2">
        <f ca="1">IF(Table1[[#This Row],[Value of debts ]]&gt;$BA$3,1,0)</f>
        <v>1</v>
      </c>
      <c r="BA293" s="1"/>
      <c r="BB293" s="1"/>
      <c r="BC293" s="15">
        <f ca="1">Table1[[#This Row],[Mortage Left]]/Table1[[#This Row],[Value of House]]</f>
        <v>0.69999970937811373</v>
      </c>
      <c r="BD293">
        <f t="shared" ca="1" si="131"/>
        <v>0</v>
      </c>
      <c r="BF293" s="1"/>
      <c r="BH293">
        <f ca="1">IF(Table1[[#This Row],[Area]]="Patna",Table1[[#This Row],[Income]],0)</f>
        <v>0</v>
      </c>
      <c r="BI293">
        <f ca="1">IF(Table1[[#This Row],[Area]]="Bangalore",Table1[[#This Row],[Income]],0)</f>
        <v>0</v>
      </c>
      <c r="BJ293">
        <f ca="1">IF(Table1[[#This Row],[Area]]="Lucknow",Table1[[#This Row],[Income]],0)</f>
        <v>0</v>
      </c>
      <c r="BK293">
        <f ca="1">IF(Table1[[#This Row],[Area]]="Hyderabad",Table1[[#This Row],[Income]],0)</f>
        <v>0</v>
      </c>
      <c r="BL293">
        <f ca="1">IF(Table1[[#This Row],[Area]]="Udaipur",Table1[[#This Row],[Income]],0)</f>
        <v>0</v>
      </c>
      <c r="BM293">
        <f ca="1">IF(Table1[[#This Row],[Area]]="Pune",Table1[[#This Row],[Income]],0)</f>
        <v>0</v>
      </c>
      <c r="BN293">
        <f ca="1">IF(Table1[[#This Row],[Area]]="Kolkata",Table1[[#This Row],[Income]],0)</f>
        <v>0</v>
      </c>
      <c r="BO293">
        <f ca="1">IF(Table1[[#This Row],[Area]]="Ranchi",Table1[[#This Row],[Income]],0)</f>
        <v>0</v>
      </c>
      <c r="BP293">
        <f ca="1">IF(Table1[[#This Row],[Area]]="Dhanbad",Table1[[#This Row],[Income]],0)</f>
        <v>0</v>
      </c>
      <c r="BQ293">
        <f ca="1">IF(Table1[[#This Row],[Area]]="Agra",Table1[[#This Row],[Income]],0)</f>
        <v>0</v>
      </c>
      <c r="BR293">
        <f ca="1">IF(Table1[[#This Row],[Area]]="Mumbai",Table1[[#This Row],[Income]],0)</f>
        <v>0</v>
      </c>
      <c r="BS293">
        <f ca="1">IF(Table1[[#This Row],[Area]]="Srinagar",Table1[[#This Row],[Income]],0)</f>
        <v>0</v>
      </c>
      <c r="BT293">
        <f ca="1">IF(Table1[[#This Row],[Area]]="Delhi",Table1[[#This Row],[Income]],0)</f>
        <v>35250</v>
      </c>
      <c r="BU293">
        <f ca="1">IF(Table1[[#This Row],[Area]]="Jaipur",Table1[[#This Row],[Income]],0)</f>
        <v>0</v>
      </c>
      <c r="BW293">
        <f ca="1">IF(Table1[[#This Row],[Field of Work]]="IT",Table1[[#This Row],[Income]],0)</f>
        <v>0</v>
      </c>
      <c r="BX293">
        <f ca="1">IF(Table1[[#This Row],[Field of Work]]="Healthcare",Table1[[#This Row],[Income]],0)</f>
        <v>0</v>
      </c>
      <c r="BY293">
        <f ca="1">IF(Table1[[#This Row],[Field of Work]]="Agriculture",Table1[[#This Row],[Income]],0)</f>
        <v>0</v>
      </c>
      <c r="BZ293">
        <f ca="1">IF(Table1[[#This Row],[Field of Work]]="Teaching",Table1[[#This Row],[Income]],0)</f>
        <v>35250</v>
      </c>
      <c r="CA293">
        <f ca="1">IF(Table1[[#This Row],[Field of Work]]="General Work",Table1[[#This Row],[Income]],0)</f>
        <v>0</v>
      </c>
      <c r="CB293">
        <f ca="1">IF(Table1[[#This Row],[Field of Work]]="Construction",Table1[[#This Row],[Income]],0)</f>
        <v>0</v>
      </c>
      <c r="CD293" s="2">
        <f ca="1">IF(Table1[[#This Row],[Value of debts ]]&gt;Table1[[#This Row],[Income]],1,0)</f>
        <v>1</v>
      </c>
      <c r="CE293" s="1"/>
      <c r="CG293">
        <f ca="1">IF(Table1[[#This Row],[Net worth of person]]&gt;$CH$3,Table1[[#This Row],[Age]],0)</f>
        <v>0</v>
      </c>
    </row>
    <row r="294" spans="1:85" x14ac:dyDescent="0.3">
      <c r="A294">
        <f t="shared" ca="1" si="132"/>
        <v>2</v>
      </c>
      <c r="B294" t="str">
        <f t="shared" ca="1" si="133"/>
        <v>Men</v>
      </c>
      <c r="C294">
        <f t="shared" ca="1" si="134"/>
        <v>24</v>
      </c>
      <c r="D294">
        <f t="shared" ca="1" si="135"/>
        <v>3</v>
      </c>
      <c r="E294" t="str">
        <f t="shared" ca="1" si="136"/>
        <v>Healthcare</v>
      </c>
      <c r="F294">
        <f t="shared" ca="1" si="137"/>
        <v>3</v>
      </c>
      <c r="G294" t="str">
        <f t="shared" ca="1" si="138"/>
        <v>Bachelors</v>
      </c>
      <c r="H294">
        <f t="shared" ca="1" si="139"/>
        <v>1</v>
      </c>
      <c r="I294">
        <f t="shared" ca="1" si="140"/>
        <v>3</v>
      </c>
      <c r="J294">
        <f t="shared" ca="1" si="141"/>
        <v>72919</v>
      </c>
      <c r="K294">
        <f t="shared" ca="1" si="142"/>
        <v>12</v>
      </c>
      <c r="L294" t="str">
        <f t="shared" ca="1" si="143"/>
        <v>Srinagar</v>
      </c>
      <c r="M294">
        <f t="shared" ca="1" si="144"/>
        <v>218757</v>
      </c>
      <c r="N294">
        <f t="shared" ca="1" si="145"/>
        <v>1281.407373190734</v>
      </c>
      <c r="O294">
        <f t="shared" ca="1" si="146"/>
        <v>20253.398044716752</v>
      </c>
      <c r="P294">
        <f t="shared" ca="1" si="147"/>
        <v>3075</v>
      </c>
      <c r="Q294">
        <f t="shared" ca="1" si="148"/>
        <v>124734.51811679434</v>
      </c>
      <c r="R294">
        <f t="shared" ca="1" si="149"/>
        <v>7041.9844542160026</v>
      </c>
      <c r="S294">
        <f t="shared" ca="1" si="150"/>
        <v>246052.38249893274</v>
      </c>
      <c r="T294">
        <f t="shared" ca="1" si="151"/>
        <v>129090.92548998506</v>
      </c>
      <c r="U294">
        <f t="shared" ca="1" si="130"/>
        <v>116961.45700894768</v>
      </c>
      <c r="AF294" s="2">
        <f ca="1">IF(Table1[[#This Row],[Gender]]="Women",1,0)</f>
        <v>0</v>
      </c>
      <c r="AG294">
        <f ca="1">IF(Table1[[#This Row],[Gender]]="Men",1,0)</f>
        <v>1</v>
      </c>
      <c r="AI294" s="1"/>
      <c r="AK294" s="2">
        <f ca="1">IF(Table1[[#This Row],[Field of Work]]="IT",1,0)</f>
        <v>0</v>
      </c>
      <c r="AL294">
        <f ca="1">IF(Table1[[#This Row],[Field of Work]]="Agriculture",1,0)</f>
        <v>0</v>
      </c>
      <c r="AM294">
        <f ca="1">IF(Table1[[#This Row],[Field of Work]]="Construction",1,0)</f>
        <v>0</v>
      </c>
      <c r="AN294">
        <f ca="1">IF(Table1[[#This Row],[Field of Work]]="Healthcare",1,0)</f>
        <v>1</v>
      </c>
      <c r="AO294">
        <f ca="1">IF(Table1[[#This Row],[Field of Work]]="General Work",1,0)</f>
        <v>0</v>
      </c>
      <c r="AP294">
        <f ca="1">IF(Table1[[#This Row],[Field of Work]]="Teaching",1,0)</f>
        <v>0</v>
      </c>
      <c r="AV294" s="1"/>
      <c r="AX294" s="2">
        <f ca="1">Table1[[#This Row],[Car Value]]/Table1[[#This Row],[Cars]]</f>
        <v>6751.1326815722505</v>
      </c>
      <c r="AY294" s="1"/>
      <c r="AZ294" s="2">
        <f ca="1">IF(Table1[[#This Row],[Value of debts ]]&gt;$BA$3,1,0)</f>
        <v>1</v>
      </c>
      <c r="BA294" s="1"/>
      <c r="BB294" s="1"/>
      <c r="BC294" s="15">
        <f ca="1">Table1[[#This Row],[Mortage Left]]/Table1[[#This Row],[Value of House]]</f>
        <v>5.8576748318487359E-3</v>
      </c>
      <c r="BD294">
        <f t="shared" ca="1" si="131"/>
        <v>1</v>
      </c>
      <c r="BF294" s="1"/>
      <c r="BH294">
        <f ca="1">IF(Table1[[#This Row],[Area]]="Patna",Table1[[#This Row],[Income]],0)</f>
        <v>0</v>
      </c>
      <c r="BI294">
        <f ca="1">IF(Table1[[#This Row],[Area]]="Bangalore",Table1[[#This Row],[Income]],0)</f>
        <v>0</v>
      </c>
      <c r="BJ294">
        <f ca="1">IF(Table1[[#This Row],[Area]]="Lucknow",Table1[[#This Row],[Income]],0)</f>
        <v>0</v>
      </c>
      <c r="BK294">
        <f ca="1">IF(Table1[[#This Row],[Area]]="Hyderabad",Table1[[#This Row],[Income]],0)</f>
        <v>0</v>
      </c>
      <c r="BL294">
        <f ca="1">IF(Table1[[#This Row],[Area]]="Udaipur",Table1[[#This Row],[Income]],0)</f>
        <v>0</v>
      </c>
      <c r="BM294">
        <f ca="1">IF(Table1[[#This Row],[Area]]="Pune",Table1[[#This Row],[Income]],0)</f>
        <v>0</v>
      </c>
      <c r="BN294">
        <f ca="1">IF(Table1[[#This Row],[Area]]="Kolkata",Table1[[#This Row],[Income]],0)</f>
        <v>0</v>
      </c>
      <c r="BO294">
        <f ca="1">IF(Table1[[#This Row],[Area]]="Ranchi",Table1[[#This Row],[Income]],0)</f>
        <v>0</v>
      </c>
      <c r="BP294">
        <f ca="1">IF(Table1[[#This Row],[Area]]="Dhanbad",Table1[[#This Row],[Income]],0)</f>
        <v>0</v>
      </c>
      <c r="BQ294">
        <f ca="1">IF(Table1[[#This Row],[Area]]="Agra",Table1[[#This Row],[Income]],0)</f>
        <v>0</v>
      </c>
      <c r="BR294">
        <f ca="1">IF(Table1[[#This Row],[Area]]="Mumbai",Table1[[#This Row],[Income]],0)</f>
        <v>0</v>
      </c>
      <c r="BS294">
        <f ca="1">IF(Table1[[#This Row],[Area]]="Srinagar",Table1[[#This Row],[Income]],0)</f>
        <v>72919</v>
      </c>
      <c r="BT294">
        <f ca="1">IF(Table1[[#This Row],[Area]]="Delhi",Table1[[#This Row],[Income]],0)</f>
        <v>0</v>
      </c>
      <c r="BU294">
        <f ca="1">IF(Table1[[#This Row],[Area]]="Jaipur",Table1[[#This Row],[Income]],0)</f>
        <v>0</v>
      </c>
      <c r="BW294">
        <f ca="1">IF(Table1[[#This Row],[Field of Work]]="IT",Table1[[#This Row],[Income]],0)</f>
        <v>0</v>
      </c>
      <c r="BX294">
        <f ca="1">IF(Table1[[#This Row],[Field of Work]]="Healthcare",Table1[[#This Row],[Income]],0)</f>
        <v>72919</v>
      </c>
      <c r="BY294">
        <f ca="1">IF(Table1[[#This Row],[Field of Work]]="Agriculture",Table1[[#This Row],[Income]],0)</f>
        <v>0</v>
      </c>
      <c r="BZ294">
        <f ca="1">IF(Table1[[#This Row],[Field of Work]]="Teaching",Table1[[#This Row],[Income]],0)</f>
        <v>0</v>
      </c>
      <c r="CA294">
        <f ca="1">IF(Table1[[#This Row],[Field of Work]]="General Work",Table1[[#This Row],[Income]],0)</f>
        <v>0</v>
      </c>
      <c r="CB294">
        <f ca="1">IF(Table1[[#This Row],[Field of Work]]="Construction",Table1[[#This Row],[Income]],0)</f>
        <v>0</v>
      </c>
      <c r="CD294" s="2">
        <f ca="1">IF(Table1[[#This Row],[Value of debts ]]&gt;Table1[[#This Row],[Income]],1,0)</f>
        <v>1</v>
      </c>
      <c r="CE294" s="1"/>
      <c r="CG294">
        <f ca="1">IF(Table1[[#This Row],[Net worth of person]]&gt;$CH$3,Table1[[#This Row],[Age]],0)</f>
        <v>24</v>
      </c>
    </row>
    <row r="295" spans="1:85" x14ac:dyDescent="0.3">
      <c r="A295">
        <f t="shared" ca="1" si="132"/>
        <v>1</v>
      </c>
      <c r="B295" t="str">
        <f t="shared" ca="1" si="133"/>
        <v>Women</v>
      </c>
      <c r="C295">
        <f t="shared" ca="1" si="134"/>
        <v>26</v>
      </c>
      <c r="D295">
        <f t="shared" ca="1" si="135"/>
        <v>1</v>
      </c>
      <c r="E295" t="str">
        <f t="shared" ca="1" si="136"/>
        <v>IT</v>
      </c>
      <c r="F295">
        <f t="shared" ca="1" si="137"/>
        <v>5</v>
      </c>
      <c r="G295" t="str">
        <f t="shared" ca="1" si="138"/>
        <v>Others</v>
      </c>
      <c r="H295">
        <f t="shared" ca="1" si="139"/>
        <v>4</v>
      </c>
      <c r="I295">
        <f t="shared" ca="1" si="140"/>
        <v>2</v>
      </c>
      <c r="J295">
        <f t="shared" ca="1" si="141"/>
        <v>38609</v>
      </c>
      <c r="K295">
        <f t="shared" ca="1" si="142"/>
        <v>10</v>
      </c>
      <c r="L295" t="str">
        <f t="shared" ca="1" si="143"/>
        <v>Kolkata</v>
      </c>
      <c r="M295">
        <f t="shared" ca="1" si="144"/>
        <v>193045</v>
      </c>
      <c r="N295">
        <f t="shared" ca="1" si="145"/>
        <v>150600.16602086849</v>
      </c>
      <c r="O295">
        <f t="shared" ca="1" si="146"/>
        <v>57550.740130518221</v>
      </c>
      <c r="P295">
        <f t="shared" ca="1" si="147"/>
        <v>36001</v>
      </c>
      <c r="Q295">
        <f t="shared" ca="1" si="148"/>
        <v>58172.993095473706</v>
      </c>
      <c r="R295">
        <f t="shared" ca="1" si="149"/>
        <v>45936.687785440663</v>
      </c>
      <c r="S295">
        <f t="shared" ca="1" si="150"/>
        <v>296532.42791595886</v>
      </c>
      <c r="T295">
        <f t="shared" ca="1" si="151"/>
        <v>244774.1591163422</v>
      </c>
      <c r="U295">
        <f t="shared" ca="1" si="130"/>
        <v>51758.268799616664</v>
      </c>
      <c r="AF295" s="2">
        <f ca="1">IF(Table1[[#This Row],[Gender]]="Women",1,0)</f>
        <v>1</v>
      </c>
      <c r="AG295">
        <f ca="1">IF(Table1[[#This Row],[Gender]]="Men",1,0)</f>
        <v>0</v>
      </c>
      <c r="AI295" s="1"/>
      <c r="AK295" s="2">
        <f ca="1">IF(Table1[[#This Row],[Field of Work]]="IT",1,0)</f>
        <v>1</v>
      </c>
      <c r="AL295">
        <f ca="1">IF(Table1[[#This Row],[Field of Work]]="Agriculture",1,0)</f>
        <v>0</v>
      </c>
      <c r="AM295">
        <f ca="1">IF(Table1[[#This Row],[Field of Work]]="Construction",1,0)</f>
        <v>0</v>
      </c>
      <c r="AN295">
        <f ca="1">IF(Table1[[#This Row],[Field of Work]]="Healthcare",1,0)</f>
        <v>0</v>
      </c>
      <c r="AO295">
        <f ca="1">IF(Table1[[#This Row],[Field of Work]]="General Work",1,0)</f>
        <v>0</v>
      </c>
      <c r="AP295">
        <f ca="1">IF(Table1[[#This Row],[Field of Work]]="Teaching",1,0)</f>
        <v>0</v>
      </c>
      <c r="AV295" s="1"/>
      <c r="AX295" s="2">
        <f ca="1">Table1[[#This Row],[Car Value]]/Table1[[#This Row],[Cars]]</f>
        <v>28775.370065259111</v>
      </c>
      <c r="AY295" s="1"/>
      <c r="AZ295" s="2">
        <f ca="1">IF(Table1[[#This Row],[Value of debts ]]&gt;$BA$3,1,0)</f>
        <v>1</v>
      </c>
      <c r="BA295" s="1"/>
      <c r="BB295" s="1"/>
      <c r="BC295" s="15">
        <f ca="1">Table1[[#This Row],[Mortage Left]]/Table1[[#This Row],[Value of House]]</f>
        <v>0.78012984548094222</v>
      </c>
      <c r="BD295">
        <f t="shared" ca="1" si="131"/>
        <v>0</v>
      </c>
      <c r="BF295" s="1"/>
      <c r="BH295">
        <f ca="1">IF(Table1[[#This Row],[Area]]="Patna",Table1[[#This Row],[Income]],0)</f>
        <v>0</v>
      </c>
      <c r="BI295">
        <f ca="1">IF(Table1[[#This Row],[Area]]="Bangalore",Table1[[#This Row],[Income]],0)</f>
        <v>0</v>
      </c>
      <c r="BJ295">
        <f ca="1">IF(Table1[[#This Row],[Area]]="Lucknow",Table1[[#This Row],[Income]],0)</f>
        <v>0</v>
      </c>
      <c r="BK295">
        <f ca="1">IF(Table1[[#This Row],[Area]]="Hyderabad",Table1[[#This Row],[Income]],0)</f>
        <v>0</v>
      </c>
      <c r="BL295">
        <f ca="1">IF(Table1[[#This Row],[Area]]="Udaipur",Table1[[#This Row],[Income]],0)</f>
        <v>0</v>
      </c>
      <c r="BM295">
        <f ca="1">IF(Table1[[#This Row],[Area]]="Pune",Table1[[#This Row],[Income]],0)</f>
        <v>0</v>
      </c>
      <c r="BN295">
        <f ca="1">IF(Table1[[#This Row],[Area]]="Kolkata",Table1[[#This Row],[Income]],0)</f>
        <v>38609</v>
      </c>
      <c r="BO295">
        <f ca="1">IF(Table1[[#This Row],[Area]]="Ranchi",Table1[[#This Row],[Income]],0)</f>
        <v>0</v>
      </c>
      <c r="BP295">
        <f ca="1">IF(Table1[[#This Row],[Area]]="Dhanbad",Table1[[#This Row],[Income]],0)</f>
        <v>0</v>
      </c>
      <c r="BQ295">
        <f ca="1">IF(Table1[[#This Row],[Area]]="Agra",Table1[[#This Row],[Income]],0)</f>
        <v>0</v>
      </c>
      <c r="BR295">
        <f ca="1">IF(Table1[[#This Row],[Area]]="Mumbai",Table1[[#This Row],[Income]],0)</f>
        <v>0</v>
      </c>
      <c r="BS295">
        <f ca="1">IF(Table1[[#This Row],[Area]]="Srinagar",Table1[[#This Row],[Income]],0)</f>
        <v>0</v>
      </c>
      <c r="BT295">
        <f ca="1">IF(Table1[[#This Row],[Area]]="Delhi",Table1[[#This Row],[Income]],0)</f>
        <v>0</v>
      </c>
      <c r="BU295">
        <f ca="1">IF(Table1[[#This Row],[Area]]="Jaipur",Table1[[#This Row],[Income]],0)</f>
        <v>0</v>
      </c>
      <c r="BW295">
        <f ca="1">IF(Table1[[#This Row],[Field of Work]]="IT",Table1[[#This Row],[Income]],0)</f>
        <v>38609</v>
      </c>
      <c r="BX295">
        <f ca="1">IF(Table1[[#This Row],[Field of Work]]="Healthcare",Table1[[#This Row],[Income]],0)</f>
        <v>0</v>
      </c>
      <c r="BY295">
        <f ca="1">IF(Table1[[#This Row],[Field of Work]]="Agriculture",Table1[[#This Row],[Income]],0)</f>
        <v>0</v>
      </c>
      <c r="BZ295">
        <f ca="1">IF(Table1[[#This Row],[Field of Work]]="Teaching",Table1[[#This Row],[Income]],0)</f>
        <v>0</v>
      </c>
      <c r="CA295">
        <f ca="1">IF(Table1[[#This Row],[Field of Work]]="General Work",Table1[[#This Row],[Income]],0)</f>
        <v>0</v>
      </c>
      <c r="CB295">
        <f ca="1">IF(Table1[[#This Row],[Field of Work]]="Construction",Table1[[#This Row],[Income]],0)</f>
        <v>0</v>
      </c>
      <c r="CD295" s="2">
        <f ca="1">IF(Table1[[#This Row],[Value of debts ]]&gt;Table1[[#This Row],[Income]],1,0)</f>
        <v>1</v>
      </c>
      <c r="CE295" s="1"/>
      <c r="CG295">
        <f ca="1">IF(Table1[[#This Row],[Net worth of person]]&gt;$CH$3,Table1[[#This Row],[Age]],0)</f>
        <v>0</v>
      </c>
    </row>
    <row r="296" spans="1:85" x14ac:dyDescent="0.3">
      <c r="A296">
        <f t="shared" ca="1" si="132"/>
        <v>1</v>
      </c>
      <c r="B296" t="str">
        <f t="shared" ca="1" si="133"/>
        <v>Women</v>
      </c>
      <c r="C296">
        <f t="shared" ca="1" si="134"/>
        <v>39</v>
      </c>
      <c r="D296">
        <f t="shared" ca="1" si="135"/>
        <v>4</v>
      </c>
      <c r="E296" t="str">
        <f t="shared" ca="1" si="136"/>
        <v>Teaching</v>
      </c>
      <c r="F296">
        <f t="shared" ca="1" si="137"/>
        <v>1</v>
      </c>
      <c r="G296" t="str">
        <f t="shared" ca="1" si="138"/>
        <v>10th</v>
      </c>
      <c r="H296">
        <f t="shared" ca="1" si="139"/>
        <v>1</v>
      </c>
      <c r="I296">
        <f t="shared" ca="1" si="140"/>
        <v>1</v>
      </c>
      <c r="J296">
        <f t="shared" ca="1" si="141"/>
        <v>38871</v>
      </c>
      <c r="K296">
        <f t="shared" ca="1" si="142"/>
        <v>9</v>
      </c>
      <c r="L296" t="str">
        <f t="shared" ca="1" si="143"/>
        <v>Pune</v>
      </c>
      <c r="M296">
        <f t="shared" ca="1" si="144"/>
        <v>194355</v>
      </c>
      <c r="N296">
        <f t="shared" ca="1" si="145"/>
        <v>179182.73249621686</v>
      </c>
      <c r="O296">
        <f t="shared" ca="1" si="146"/>
        <v>516.31033680669361</v>
      </c>
      <c r="P296">
        <f t="shared" ca="1" si="147"/>
        <v>234</v>
      </c>
      <c r="Q296">
        <f t="shared" ca="1" si="148"/>
        <v>20438.241009578818</v>
      </c>
      <c r="R296">
        <f t="shared" ca="1" si="149"/>
        <v>12328.483018099621</v>
      </c>
      <c r="S296">
        <f t="shared" ca="1" si="150"/>
        <v>207199.79335490632</v>
      </c>
      <c r="T296">
        <f t="shared" ca="1" si="151"/>
        <v>199854.97350579567</v>
      </c>
      <c r="U296">
        <f t="shared" ca="1" si="130"/>
        <v>7344.819849110645</v>
      </c>
      <c r="AF296" s="2">
        <f ca="1">IF(Table1[[#This Row],[Gender]]="Women",1,0)</f>
        <v>1</v>
      </c>
      <c r="AG296">
        <f ca="1">IF(Table1[[#This Row],[Gender]]="Men",1,0)</f>
        <v>0</v>
      </c>
      <c r="AI296" s="1"/>
      <c r="AK296" s="2">
        <f ca="1">IF(Table1[[#This Row],[Field of Work]]="IT",1,0)</f>
        <v>0</v>
      </c>
      <c r="AL296">
        <f ca="1">IF(Table1[[#This Row],[Field of Work]]="Agriculture",1,0)</f>
        <v>0</v>
      </c>
      <c r="AM296">
        <f ca="1">IF(Table1[[#This Row],[Field of Work]]="Construction",1,0)</f>
        <v>0</v>
      </c>
      <c r="AN296">
        <f ca="1">IF(Table1[[#This Row],[Field of Work]]="Healthcare",1,0)</f>
        <v>0</v>
      </c>
      <c r="AO296">
        <f ca="1">IF(Table1[[#This Row],[Field of Work]]="General Work",1,0)</f>
        <v>0</v>
      </c>
      <c r="AP296">
        <f ca="1">IF(Table1[[#This Row],[Field of Work]]="Teaching",1,0)</f>
        <v>1</v>
      </c>
      <c r="AV296" s="1"/>
      <c r="AX296" s="2">
        <f ca="1">Table1[[#This Row],[Car Value]]/Table1[[#This Row],[Cars]]</f>
        <v>516.31033680669361</v>
      </c>
      <c r="AY296" s="1"/>
      <c r="AZ296" s="2">
        <f ca="1">IF(Table1[[#This Row],[Value of debts ]]&gt;$BA$3,1,0)</f>
        <v>1</v>
      </c>
      <c r="BA296" s="1"/>
      <c r="BB296" s="1"/>
      <c r="BC296" s="15">
        <f ca="1">Table1[[#This Row],[Mortage Left]]/Table1[[#This Row],[Value of House]]</f>
        <v>0.92193528592635576</v>
      </c>
      <c r="BD296">
        <f t="shared" ca="1" si="131"/>
        <v>0</v>
      </c>
      <c r="BF296" s="1"/>
      <c r="BH296">
        <f ca="1">IF(Table1[[#This Row],[Area]]="Patna",Table1[[#This Row],[Income]],0)</f>
        <v>0</v>
      </c>
      <c r="BI296">
        <f ca="1">IF(Table1[[#This Row],[Area]]="Bangalore",Table1[[#This Row],[Income]],0)</f>
        <v>0</v>
      </c>
      <c r="BJ296">
        <f ca="1">IF(Table1[[#This Row],[Area]]="Lucknow",Table1[[#This Row],[Income]],0)</f>
        <v>0</v>
      </c>
      <c r="BK296">
        <f ca="1">IF(Table1[[#This Row],[Area]]="Hyderabad",Table1[[#This Row],[Income]],0)</f>
        <v>0</v>
      </c>
      <c r="BL296">
        <f ca="1">IF(Table1[[#This Row],[Area]]="Udaipur",Table1[[#This Row],[Income]],0)</f>
        <v>0</v>
      </c>
      <c r="BM296">
        <f ca="1">IF(Table1[[#This Row],[Area]]="Pune",Table1[[#This Row],[Income]],0)</f>
        <v>38871</v>
      </c>
      <c r="BN296">
        <f ca="1">IF(Table1[[#This Row],[Area]]="Kolkata",Table1[[#This Row],[Income]],0)</f>
        <v>0</v>
      </c>
      <c r="BO296">
        <f ca="1">IF(Table1[[#This Row],[Area]]="Ranchi",Table1[[#This Row],[Income]],0)</f>
        <v>0</v>
      </c>
      <c r="BP296">
        <f ca="1">IF(Table1[[#This Row],[Area]]="Dhanbad",Table1[[#This Row],[Income]],0)</f>
        <v>0</v>
      </c>
      <c r="BQ296">
        <f ca="1">IF(Table1[[#This Row],[Area]]="Agra",Table1[[#This Row],[Income]],0)</f>
        <v>0</v>
      </c>
      <c r="BR296">
        <f ca="1">IF(Table1[[#This Row],[Area]]="Mumbai",Table1[[#This Row],[Income]],0)</f>
        <v>0</v>
      </c>
      <c r="BS296">
        <f ca="1">IF(Table1[[#This Row],[Area]]="Srinagar",Table1[[#This Row],[Income]],0)</f>
        <v>0</v>
      </c>
      <c r="BT296">
        <f ca="1">IF(Table1[[#This Row],[Area]]="Delhi",Table1[[#This Row],[Income]],0)</f>
        <v>0</v>
      </c>
      <c r="BU296">
        <f ca="1">IF(Table1[[#This Row],[Area]]="Jaipur",Table1[[#This Row],[Income]],0)</f>
        <v>0</v>
      </c>
      <c r="BW296">
        <f ca="1">IF(Table1[[#This Row],[Field of Work]]="IT",Table1[[#This Row],[Income]],0)</f>
        <v>0</v>
      </c>
      <c r="BX296">
        <f ca="1">IF(Table1[[#This Row],[Field of Work]]="Healthcare",Table1[[#This Row],[Income]],0)</f>
        <v>0</v>
      </c>
      <c r="BY296">
        <f ca="1">IF(Table1[[#This Row],[Field of Work]]="Agriculture",Table1[[#This Row],[Income]],0)</f>
        <v>0</v>
      </c>
      <c r="BZ296">
        <f ca="1">IF(Table1[[#This Row],[Field of Work]]="Teaching",Table1[[#This Row],[Income]],0)</f>
        <v>38871</v>
      </c>
      <c r="CA296">
        <f ca="1">IF(Table1[[#This Row],[Field of Work]]="General Work",Table1[[#This Row],[Income]],0)</f>
        <v>0</v>
      </c>
      <c r="CB296">
        <f ca="1">IF(Table1[[#This Row],[Field of Work]]="Construction",Table1[[#This Row],[Income]],0)</f>
        <v>0</v>
      </c>
      <c r="CD296" s="2">
        <f ca="1">IF(Table1[[#This Row],[Value of debts ]]&gt;Table1[[#This Row],[Income]],1,0)</f>
        <v>1</v>
      </c>
      <c r="CE296" s="1"/>
      <c r="CG296">
        <f ca="1">IF(Table1[[#This Row],[Net worth of person]]&gt;$CH$3,Table1[[#This Row],[Age]],0)</f>
        <v>0</v>
      </c>
    </row>
    <row r="297" spans="1:85" x14ac:dyDescent="0.3">
      <c r="A297">
        <f t="shared" ca="1" si="132"/>
        <v>2</v>
      </c>
      <c r="B297" t="str">
        <f t="shared" ca="1" si="133"/>
        <v>Men</v>
      </c>
      <c r="C297">
        <f t="shared" ca="1" si="134"/>
        <v>34</v>
      </c>
      <c r="D297">
        <f t="shared" ca="1" si="135"/>
        <v>4</v>
      </c>
      <c r="E297" t="str">
        <f t="shared" ca="1" si="136"/>
        <v>Teaching</v>
      </c>
      <c r="F297">
        <f t="shared" ca="1" si="137"/>
        <v>3</v>
      </c>
      <c r="G297" t="str">
        <f t="shared" ca="1" si="138"/>
        <v>Bachelors</v>
      </c>
      <c r="H297">
        <f t="shared" ca="1" si="139"/>
        <v>4</v>
      </c>
      <c r="I297">
        <f t="shared" ca="1" si="140"/>
        <v>2</v>
      </c>
      <c r="J297">
        <f t="shared" ca="1" si="141"/>
        <v>31664</v>
      </c>
      <c r="K297">
        <f t="shared" ca="1" si="142"/>
        <v>4</v>
      </c>
      <c r="L297" t="str">
        <f t="shared" ca="1" si="143"/>
        <v>Dhanbad</v>
      </c>
      <c r="M297">
        <f t="shared" ca="1" si="144"/>
        <v>94992</v>
      </c>
      <c r="N297">
        <f t="shared" ca="1" si="145"/>
        <v>92628.521843319279</v>
      </c>
      <c r="O297">
        <f t="shared" ca="1" si="146"/>
        <v>60199.868512641224</v>
      </c>
      <c r="P297">
        <f t="shared" ca="1" si="147"/>
        <v>53975</v>
      </c>
      <c r="Q297">
        <f t="shared" ca="1" si="148"/>
        <v>59049.732496242264</v>
      </c>
      <c r="R297">
        <f t="shared" ca="1" si="149"/>
        <v>27866.530723626238</v>
      </c>
      <c r="S297">
        <f t="shared" ca="1" si="150"/>
        <v>183058.39923626746</v>
      </c>
      <c r="T297">
        <f t="shared" ca="1" si="151"/>
        <v>205653.25433956156</v>
      </c>
      <c r="U297">
        <f t="shared" ca="1" si="130"/>
        <v>-22594.855103294103</v>
      </c>
      <c r="AF297" s="2">
        <f ca="1">IF(Table1[[#This Row],[Gender]]="Women",1,0)</f>
        <v>0</v>
      </c>
      <c r="AG297">
        <f ca="1">IF(Table1[[#This Row],[Gender]]="Men",1,0)</f>
        <v>1</v>
      </c>
      <c r="AI297" s="1"/>
      <c r="AK297" s="2">
        <f ca="1">IF(Table1[[#This Row],[Field of Work]]="IT",1,0)</f>
        <v>0</v>
      </c>
      <c r="AL297">
        <f ca="1">IF(Table1[[#This Row],[Field of Work]]="Agriculture",1,0)</f>
        <v>0</v>
      </c>
      <c r="AM297">
        <f ca="1">IF(Table1[[#This Row],[Field of Work]]="Construction",1,0)</f>
        <v>0</v>
      </c>
      <c r="AN297">
        <f ca="1">IF(Table1[[#This Row],[Field of Work]]="Healthcare",1,0)</f>
        <v>0</v>
      </c>
      <c r="AO297">
        <f ca="1">IF(Table1[[#This Row],[Field of Work]]="General Work",1,0)</f>
        <v>0</v>
      </c>
      <c r="AP297">
        <f ca="1">IF(Table1[[#This Row],[Field of Work]]="Teaching",1,0)</f>
        <v>1</v>
      </c>
      <c r="AV297" s="1"/>
      <c r="AX297" s="2">
        <f ca="1">Table1[[#This Row],[Car Value]]/Table1[[#This Row],[Cars]]</f>
        <v>30099.934256320612</v>
      </c>
      <c r="AY297" s="1"/>
      <c r="AZ297" s="2">
        <f ca="1">IF(Table1[[#This Row],[Value of debts ]]&gt;$BA$3,1,0)</f>
        <v>1</v>
      </c>
      <c r="BA297" s="1"/>
      <c r="BB297" s="1"/>
      <c r="BC297" s="15">
        <f ca="1">Table1[[#This Row],[Mortage Left]]/Table1[[#This Row],[Value of House]]</f>
        <v>0.97511918733492586</v>
      </c>
      <c r="BD297">
        <f t="shared" ca="1" si="131"/>
        <v>0</v>
      </c>
      <c r="BF297" s="1"/>
      <c r="BH297">
        <f ca="1">IF(Table1[[#This Row],[Area]]="Patna",Table1[[#This Row],[Income]],0)</f>
        <v>0</v>
      </c>
      <c r="BI297">
        <f ca="1">IF(Table1[[#This Row],[Area]]="Bangalore",Table1[[#This Row],[Income]],0)</f>
        <v>0</v>
      </c>
      <c r="BJ297">
        <f ca="1">IF(Table1[[#This Row],[Area]]="Lucknow",Table1[[#This Row],[Income]],0)</f>
        <v>0</v>
      </c>
      <c r="BK297">
        <f ca="1">IF(Table1[[#This Row],[Area]]="Hyderabad",Table1[[#This Row],[Income]],0)</f>
        <v>0</v>
      </c>
      <c r="BL297">
        <f ca="1">IF(Table1[[#This Row],[Area]]="Udaipur",Table1[[#This Row],[Income]],0)</f>
        <v>0</v>
      </c>
      <c r="BM297">
        <f ca="1">IF(Table1[[#This Row],[Area]]="Pune",Table1[[#This Row],[Income]],0)</f>
        <v>0</v>
      </c>
      <c r="BN297">
        <f ca="1">IF(Table1[[#This Row],[Area]]="Kolkata",Table1[[#This Row],[Income]],0)</f>
        <v>0</v>
      </c>
      <c r="BO297">
        <f ca="1">IF(Table1[[#This Row],[Area]]="Ranchi",Table1[[#This Row],[Income]],0)</f>
        <v>0</v>
      </c>
      <c r="BP297">
        <f ca="1">IF(Table1[[#This Row],[Area]]="Dhanbad",Table1[[#This Row],[Income]],0)</f>
        <v>31664</v>
      </c>
      <c r="BQ297">
        <f ca="1">IF(Table1[[#This Row],[Area]]="Agra",Table1[[#This Row],[Income]],0)</f>
        <v>0</v>
      </c>
      <c r="BR297">
        <f ca="1">IF(Table1[[#This Row],[Area]]="Mumbai",Table1[[#This Row],[Income]],0)</f>
        <v>0</v>
      </c>
      <c r="BS297">
        <f ca="1">IF(Table1[[#This Row],[Area]]="Srinagar",Table1[[#This Row],[Income]],0)</f>
        <v>0</v>
      </c>
      <c r="BT297">
        <f ca="1">IF(Table1[[#This Row],[Area]]="Delhi",Table1[[#This Row],[Income]],0)</f>
        <v>0</v>
      </c>
      <c r="BU297">
        <f ca="1">IF(Table1[[#This Row],[Area]]="Jaipur",Table1[[#This Row],[Income]],0)</f>
        <v>0</v>
      </c>
      <c r="BW297">
        <f ca="1">IF(Table1[[#This Row],[Field of Work]]="IT",Table1[[#This Row],[Income]],0)</f>
        <v>0</v>
      </c>
      <c r="BX297">
        <f ca="1">IF(Table1[[#This Row],[Field of Work]]="Healthcare",Table1[[#This Row],[Income]],0)</f>
        <v>0</v>
      </c>
      <c r="BY297">
        <f ca="1">IF(Table1[[#This Row],[Field of Work]]="Agriculture",Table1[[#This Row],[Income]],0)</f>
        <v>0</v>
      </c>
      <c r="BZ297">
        <f ca="1">IF(Table1[[#This Row],[Field of Work]]="Teaching",Table1[[#This Row],[Income]],0)</f>
        <v>31664</v>
      </c>
      <c r="CA297">
        <f ca="1">IF(Table1[[#This Row],[Field of Work]]="General Work",Table1[[#This Row],[Income]],0)</f>
        <v>0</v>
      </c>
      <c r="CB297">
        <f ca="1">IF(Table1[[#This Row],[Field of Work]]="Construction",Table1[[#This Row],[Income]],0)</f>
        <v>0</v>
      </c>
      <c r="CD297" s="2">
        <f ca="1">IF(Table1[[#This Row],[Value of debts ]]&gt;Table1[[#This Row],[Income]],1,0)</f>
        <v>1</v>
      </c>
      <c r="CE297" s="1"/>
      <c r="CG297">
        <f ca="1">IF(Table1[[#This Row],[Net worth of person]]&gt;$CH$3,Table1[[#This Row],[Age]],0)</f>
        <v>0</v>
      </c>
    </row>
    <row r="298" spans="1:85" x14ac:dyDescent="0.3">
      <c r="A298">
        <f t="shared" ca="1" si="132"/>
        <v>1</v>
      </c>
      <c r="B298" t="str">
        <f t="shared" ca="1" si="133"/>
        <v>Women</v>
      </c>
      <c r="C298">
        <f t="shared" ca="1" si="134"/>
        <v>32</v>
      </c>
      <c r="D298">
        <f t="shared" ca="1" si="135"/>
        <v>1</v>
      </c>
      <c r="E298" t="str">
        <f t="shared" ca="1" si="136"/>
        <v>IT</v>
      </c>
      <c r="F298">
        <f t="shared" ca="1" si="137"/>
        <v>1</v>
      </c>
      <c r="G298" t="str">
        <f t="shared" ca="1" si="138"/>
        <v>10th</v>
      </c>
      <c r="H298">
        <f t="shared" ca="1" si="139"/>
        <v>0</v>
      </c>
      <c r="I298">
        <f t="shared" ca="1" si="140"/>
        <v>1</v>
      </c>
      <c r="J298">
        <f t="shared" ca="1" si="141"/>
        <v>53693</v>
      </c>
      <c r="K298">
        <f t="shared" ca="1" si="142"/>
        <v>11</v>
      </c>
      <c r="L298" t="str">
        <f t="shared" ca="1" si="143"/>
        <v>Mumbai</v>
      </c>
      <c r="M298">
        <f t="shared" ca="1" si="144"/>
        <v>322158</v>
      </c>
      <c r="N298">
        <f t="shared" ca="1" si="145"/>
        <v>102789.18617191589</v>
      </c>
      <c r="O298">
        <f t="shared" ca="1" si="146"/>
        <v>29700.3357871976</v>
      </c>
      <c r="P298">
        <f t="shared" ca="1" si="147"/>
        <v>26107</v>
      </c>
      <c r="Q298">
        <f t="shared" ca="1" si="148"/>
        <v>30259.369269814346</v>
      </c>
      <c r="R298">
        <f t="shared" ca="1" si="149"/>
        <v>60826.454163866976</v>
      </c>
      <c r="S298">
        <f t="shared" ca="1" si="150"/>
        <v>412684.78995106457</v>
      </c>
      <c r="T298">
        <f t="shared" ca="1" si="151"/>
        <v>159155.55544173025</v>
      </c>
      <c r="U298">
        <f t="shared" ca="1" si="130"/>
        <v>253529.23450933432</v>
      </c>
      <c r="AF298" s="2">
        <f ca="1">IF(Table1[[#This Row],[Gender]]="Women",1,0)</f>
        <v>1</v>
      </c>
      <c r="AG298">
        <f ca="1">IF(Table1[[#This Row],[Gender]]="Men",1,0)</f>
        <v>0</v>
      </c>
      <c r="AI298" s="1"/>
      <c r="AK298" s="2">
        <f ca="1">IF(Table1[[#This Row],[Field of Work]]="IT",1,0)</f>
        <v>1</v>
      </c>
      <c r="AL298">
        <f ca="1">IF(Table1[[#This Row],[Field of Work]]="Agriculture",1,0)</f>
        <v>0</v>
      </c>
      <c r="AM298">
        <f ca="1">IF(Table1[[#This Row],[Field of Work]]="Construction",1,0)</f>
        <v>0</v>
      </c>
      <c r="AN298">
        <f ca="1">IF(Table1[[#This Row],[Field of Work]]="Healthcare",1,0)</f>
        <v>0</v>
      </c>
      <c r="AO298">
        <f ca="1">IF(Table1[[#This Row],[Field of Work]]="General Work",1,0)</f>
        <v>0</v>
      </c>
      <c r="AP298">
        <f ca="1">IF(Table1[[#This Row],[Field of Work]]="Teaching",1,0)</f>
        <v>0</v>
      </c>
      <c r="AV298" s="1"/>
      <c r="AX298" s="2">
        <f ca="1">Table1[[#This Row],[Car Value]]/Table1[[#This Row],[Cars]]</f>
        <v>29700.3357871976</v>
      </c>
      <c r="AY298" s="1"/>
      <c r="AZ298" s="2">
        <f ca="1">IF(Table1[[#This Row],[Value of debts ]]&gt;$BA$3,1,0)</f>
        <v>1</v>
      </c>
      <c r="BA298" s="1"/>
      <c r="BB298" s="1"/>
      <c r="BC298" s="15">
        <f ca="1">Table1[[#This Row],[Mortage Left]]/Table1[[#This Row],[Value of House]]</f>
        <v>0.31906451546109638</v>
      </c>
      <c r="BD298">
        <f t="shared" ca="1" si="131"/>
        <v>0</v>
      </c>
      <c r="BF298" s="1"/>
      <c r="BH298">
        <f ca="1">IF(Table1[[#This Row],[Area]]="Patna",Table1[[#This Row],[Income]],0)</f>
        <v>0</v>
      </c>
      <c r="BI298">
        <f ca="1">IF(Table1[[#This Row],[Area]]="Bangalore",Table1[[#This Row],[Income]],0)</f>
        <v>0</v>
      </c>
      <c r="BJ298">
        <f ca="1">IF(Table1[[#This Row],[Area]]="Lucknow",Table1[[#This Row],[Income]],0)</f>
        <v>0</v>
      </c>
      <c r="BK298">
        <f ca="1">IF(Table1[[#This Row],[Area]]="Hyderabad",Table1[[#This Row],[Income]],0)</f>
        <v>0</v>
      </c>
      <c r="BL298">
        <f ca="1">IF(Table1[[#This Row],[Area]]="Udaipur",Table1[[#This Row],[Income]],0)</f>
        <v>0</v>
      </c>
      <c r="BM298">
        <f ca="1">IF(Table1[[#This Row],[Area]]="Pune",Table1[[#This Row],[Income]],0)</f>
        <v>0</v>
      </c>
      <c r="BN298">
        <f ca="1">IF(Table1[[#This Row],[Area]]="Kolkata",Table1[[#This Row],[Income]],0)</f>
        <v>0</v>
      </c>
      <c r="BO298">
        <f ca="1">IF(Table1[[#This Row],[Area]]="Ranchi",Table1[[#This Row],[Income]],0)</f>
        <v>0</v>
      </c>
      <c r="BP298">
        <f ca="1">IF(Table1[[#This Row],[Area]]="Dhanbad",Table1[[#This Row],[Income]],0)</f>
        <v>0</v>
      </c>
      <c r="BQ298">
        <f ca="1">IF(Table1[[#This Row],[Area]]="Agra",Table1[[#This Row],[Income]],0)</f>
        <v>0</v>
      </c>
      <c r="BR298">
        <f ca="1">IF(Table1[[#This Row],[Area]]="Mumbai",Table1[[#This Row],[Income]],0)</f>
        <v>53693</v>
      </c>
      <c r="BS298">
        <f ca="1">IF(Table1[[#This Row],[Area]]="Srinagar",Table1[[#This Row],[Income]],0)</f>
        <v>0</v>
      </c>
      <c r="BT298">
        <f ca="1">IF(Table1[[#This Row],[Area]]="Delhi",Table1[[#This Row],[Income]],0)</f>
        <v>0</v>
      </c>
      <c r="BU298">
        <f ca="1">IF(Table1[[#This Row],[Area]]="Jaipur",Table1[[#This Row],[Income]],0)</f>
        <v>0</v>
      </c>
      <c r="BW298">
        <f ca="1">IF(Table1[[#This Row],[Field of Work]]="IT",Table1[[#This Row],[Income]],0)</f>
        <v>53693</v>
      </c>
      <c r="BX298">
        <f ca="1">IF(Table1[[#This Row],[Field of Work]]="Healthcare",Table1[[#This Row],[Income]],0)</f>
        <v>0</v>
      </c>
      <c r="BY298">
        <f ca="1">IF(Table1[[#This Row],[Field of Work]]="Agriculture",Table1[[#This Row],[Income]],0)</f>
        <v>0</v>
      </c>
      <c r="BZ298">
        <f ca="1">IF(Table1[[#This Row],[Field of Work]]="Teaching",Table1[[#This Row],[Income]],0)</f>
        <v>0</v>
      </c>
      <c r="CA298">
        <f ca="1">IF(Table1[[#This Row],[Field of Work]]="General Work",Table1[[#This Row],[Income]],0)</f>
        <v>0</v>
      </c>
      <c r="CB298">
        <f ca="1">IF(Table1[[#This Row],[Field of Work]]="Construction",Table1[[#This Row],[Income]],0)</f>
        <v>0</v>
      </c>
      <c r="CD298" s="2">
        <f ca="1">IF(Table1[[#This Row],[Value of debts ]]&gt;Table1[[#This Row],[Income]],1,0)</f>
        <v>1</v>
      </c>
      <c r="CE298" s="1"/>
      <c r="CG298">
        <f ca="1">IF(Table1[[#This Row],[Net worth of person]]&gt;$CH$3,Table1[[#This Row],[Age]],0)</f>
        <v>32</v>
      </c>
    </row>
    <row r="299" spans="1:85" x14ac:dyDescent="0.3">
      <c r="A299">
        <f t="shared" ca="1" si="132"/>
        <v>1</v>
      </c>
      <c r="B299" t="str">
        <f t="shared" ca="1" si="133"/>
        <v>Women</v>
      </c>
      <c r="C299">
        <f t="shared" ca="1" si="134"/>
        <v>26</v>
      </c>
      <c r="D299">
        <f t="shared" ca="1" si="135"/>
        <v>5</v>
      </c>
      <c r="E299" t="str">
        <f t="shared" ca="1" si="136"/>
        <v>Agriculture</v>
      </c>
      <c r="F299">
        <f t="shared" ca="1" si="137"/>
        <v>1</v>
      </c>
      <c r="G299" t="str">
        <f t="shared" ca="1" si="138"/>
        <v>10th</v>
      </c>
      <c r="H299">
        <f t="shared" ca="1" si="139"/>
        <v>4</v>
      </c>
      <c r="I299">
        <f t="shared" ca="1" si="140"/>
        <v>1</v>
      </c>
      <c r="J299">
        <f t="shared" ca="1" si="141"/>
        <v>78668</v>
      </c>
      <c r="K299">
        <f t="shared" ca="1" si="142"/>
        <v>3</v>
      </c>
      <c r="L299" t="str">
        <f t="shared" ca="1" si="143"/>
        <v>Lucknow</v>
      </c>
      <c r="M299">
        <f t="shared" ca="1" si="144"/>
        <v>393340</v>
      </c>
      <c r="N299">
        <f t="shared" ca="1" si="145"/>
        <v>370749.64244068484</v>
      </c>
      <c r="O299">
        <f t="shared" ca="1" si="146"/>
        <v>1572.1695588990071</v>
      </c>
      <c r="P299">
        <f t="shared" ca="1" si="147"/>
        <v>1045</v>
      </c>
      <c r="Q299">
        <f t="shared" ca="1" si="148"/>
        <v>63179.551273470264</v>
      </c>
      <c r="R299">
        <f t="shared" ca="1" si="149"/>
        <v>71445.685447011114</v>
      </c>
      <c r="S299">
        <f t="shared" ca="1" si="150"/>
        <v>466357.85500591015</v>
      </c>
      <c r="T299">
        <f t="shared" ca="1" si="151"/>
        <v>434974.19371415512</v>
      </c>
      <c r="U299">
        <f t="shared" ca="1" si="130"/>
        <v>31383.661291755037</v>
      </c>
      <c r="AF299" s="2">
        <f ca="1">IF(Table1[[#This Row],[Gender]]="Women",1,0)</f>
        <v>1</v>
      </c>
      <c r="AG299">
        <f ca="1">IF(Table1[[#This Row],[Gender]]="Men",1,0)</f>
        <v>0</v>
      </c>
      <c r="AI299" s="1"/>
      <c r="AK299" s="2">
        <f ca="1">IF(Table1[[#This Row],[Field of Work]]="IT",1,0)</f>
        <v>0</v>
      </c>
      <c r="AL299">
        <f ca="1">IF(Table1[[#This Row],[Field of Work]]="Agriculture",1,0)</f>
        <v>1</v>
      </c>
      <c r="AM299">
        <f ca="1">IF(Table1[[#This Row],[Field of Work]]="Construction",1,0)</f>
        <v>0</v>
      </c>
      <c r="AN299">
        <f ca="1">IF(Table1[[#This Row],[Field of Work]]="Healthcare",1,0)</f>
        <v>0</v>
      </c>
      <c r="AO299">
        <f ca="1">IF(Table1[[#This Row],[Field of Work]]="General Work",1,0)</f>
        <v>0</v>
      </c>
      <c r="AP299">
        <f ca="1">IF(Table1[[#This Row],[Field of Work]]="Teaching",1,0)</f>
        <v>0</v>
      </c>
      <c r="AV299" s="1"/>
      <c r="AX299" s="2">
        <f ca="1">Table1[[#This Row],[Car Value]]/Table1[[#This Row],[Cars]]</f>
        <v>1572.1695588990071</v>
      </c>
      <c r="AY299" s="1"/>
      <c r="AZ299" s="2">
        <f ca="1">IF(Table1[[#This Row],[Value of debts ]]&gt;$BA$3,1,0)</f>
        <v>1</v>
      </c>
      <c r="BA299" s="1"/>
      <c r="BB299" s="1"/>
      <c r="BC299" s="15">
        <f ca="1">Table1[[#This Row],[Mortage Left]]/Table1[[#This Row],[Value of House]]</f>
        <v>0.94256786098714807</v>
      </c>
      <c r="BD299">
        <f t="shared" ca="1" si="131"/>
        <v>0</v>
      </c>
      <c r="BF299" s="1"/>
      <c r="BH299">
        <f ca="1">IF(Table1[[#This Row],[Area]]="Patna",Table1[[#This Row],[Income]],0)</f>
        <v>0</v>
      </c>
      <c r="BI299">
        <f ca="1">IF(Table1[[#This Row],[Area]]="Bangalore",Table1[[#This Row],[Income]],0)</f>
        <v>0</v>
      </c>
      <c r="BJ299">
        <f ca="1">IF(Table1[[#This Row],[Area]]="Lucknow",Table1[[#This Row],[Income]],0)</f>
        <v>78668</v>
      </c>
      <c r="BK299">
        <f ca="1">IF(Table1[[#This Row],[Area]]="Hyderabad",Table1[[#This Row],[Income]],0)</f>
        <v>0</v>
      </c>
      <c r="BL299">
        <f ca="1">IF(Table1[[#This Row],[Area]]="Udaipur",Table1[[#This Row],[Income]],0)</f>
        <v>0</v>
      </c>
      <c r="BM299">
        <f ca="1">IF(Table1[[#This Row],[Area]]="Pune",Table1[[#This Row],[Income]],0)</f>
        <v>0</v>
      </c>
      <c r="BN299">
        <f ca="1">IF(Table1[[#This Row],[Area]]="Kolkata",Table1[[#This Row],[Income]],0)</f>
        <v>0</v>
      </c>
      <c r="BO299">
        <f ca="1">IF(Table1[[#This Row],[Area]]="Ranchi",Table1[[#This Row],[Income]],0)</f>
        <v>0</v>
      </c>
      <c r="BP299">
        <f ca="1">IF(Table1[[#This Row],[Area]]="Dhanbad",Table1[[#This Row],[Income]],0)</f>
        <v>0</v>
      </c>
      <c r="BQ299">
        <f ca="1">IF(Table1[[#This Row],[Area]]="Agra",Table1[[#This Row],[Income]],0)</f>
        <v>0</v>
      </c>
      <c r="BR299">
        <f ca="1">IF(Table1[[#This Row],[Area]]="Mumbai",Table1[[#This Row],[Income]],0)</f>
        <v>0</v>
      </c>
      <c r="BS299">
        <f ca="1">IF(Table1[[#This Row],[Area]]="Srinagar",Table1[[#This Row],[Income]],0)</f>
        <v>0</v>
      </c>
      <c r="BT299">
        <f ca="1">IF(Table1[[#This Row],[Area]]="Delhi",Table1[[#This Row],[Income]],0)</f>
        <v>0</v>
      </c>
      <c r="BU299">
        <f ca="1">IF(Table1[[#This Row],[Area]]="Jaipur",Table1[[#This Row],[Income]],0)</f>
        <v>0</v>
      </c>
      <c r="BW299">
        <f ca="1">IF(Table1[[#This Row],[Field of Work]]="IT",Table1[[#This Row],[Income]],0)</f>
        <v>0</v>
      </c>
      <c r="BX299">
        <f ca="1">IF(Table1[[#This Row],[Field of Work]]="Healthcare",Table1[[#This Row],[Income]],0)</f>
        <v>0</v>
      </c>
      <c r="BY299">
        <f ca="1">IF(Table1[[#This Row],[Field of Work]]="Agriculture",Table1[[#This Row],[Income]],0)</f>
        <v>78668</v>
      </c>
      <c r="BZ299">
        <f ca="1">IF(Table1[[#This Row],[Field of Work]]="Teaching",Table1[[#This Row],[Income]],0)</f>
        <v>0</v>
      </c>
      <c r="CA299">
        <f ca="1">IF(Table1[[#This Row],[Field of Work]]="General Work",Table1[[#This Row],[Income]],0)</f>
        <v>0</v>
      </c>
      <c r="CB299">
        <f ca="1">IF(Table1[[#This Row],[Field of Work]]="Construction",Table1[[#This Row],[Income]],0)</f>
        <v>0</v>
      </c>
      <c r="CD299" s="2">
        <f ca="1">IF(Table1[[#This Row],[Value of debts ]]&gt;Table1[[#This Row],[Income]],1,0)</f>
        <v>1</v>
      </c>
      <c r="CE299" s="1"/>
      <c r="CG299">
        <f ca="1">IF(Table1[[#This Row],[Net worth of person]]&gt;$CH$3,Table1[[#This Row],[Age]],0)</f>
        <v>0</v>
      </c>
    </row>
    <row r="300" spans="1:85" x14ac:dyDescent="0.3">
      <c r="A300">
        <f t="shared" ca="1" si="132"/>
        <v>2</v>
      </c>
      <c r="B300" t="str">
        <f t="shared" ca="1" si="133"/>
        <v>Men</v>
      </c>
      <c r="C300">
        <f t="shared" ca="1" si="134"/>
        <v>33</v>
      </c>
      <c r="D300">
        <f t="shared" ca="1" si="135"/>
        <v>3</v>
      </c>
      <c r="E300" t="str">
        <f t="shared" ca="1" si="136"/>
        <v>Healthcare</v>
      </c>
      <c r="F300">
        <f t="shared" ca="1" si="137"/>
        <v>1</v>
      </c>
      <c r="G300" t="str">
        <f t="shared" ca="1" si="138"/>
        <v>10th</v>
      </c>
      <c r="H300">
        <f t="shared" ca="1" si="139"/>
        <v>1</v>
      </c>
      <c r="I300">
        <f t="shared" ca="1" si="140"/>
        <v>3</v>
      </c>
      <c r="J300">
        <f t="shared" ca="1" si="141"/>
        <v>67792</v>
      </c>
      <c r="K300">
        <f t="shared" ca="1" si="142"/>
        <v>4</v>
      </c>
      <c r="L300" t="str">
        <f t="shared" ca="1" si="143"/>
        <v>Dhanbad</v>
      </c>
      <c r="M300">
        <f t="shared" ca="1" si="144"/>
        <v>406752</v>
      </c>
      <c r="N300">
        <f t="shared" ca="1" si="145"/>
        <v>191376.53778823433</v>
      </c>
      <c r="O300">
        <f t="shared" ca="1" si="146"/>
        <v>197552.37994023456</v>
      </c>
      <c r="P300">
        <f t="shared" ca="1" si="147"/>
        <v>58507</v>
      </c>
      <c r="Q300">
        <f t="shared" ca="1" si="148"/>
        <v>102614.33853109801</v>
      </c>
      <c r="R300">
        <f t="shared" ca="1" si="149"/>
        <v>64262.4944084421</v>
      </c>
      <c r="S300">
        <f t="shared" ca="1" si="150"/>
        <v>668566.87434867665</v>
      </c>
      <c r="T300">
        <f t="shared" ca="1" si="151"/>
        <v>352497.87631933234</v>
      </c>
      <c r="U300">
        <f t="shared" ca="1" si="130"/>
        <v>316068.99802934431</v>
      </c>
      <c r="AF300" s="2">
        <f ca="1">IF(Table1[[#This Row],[Gender]]="Women",1,0)</f>
        <v>0</v>
      </c>
      <c r="AG300">
        <f ca="1">IF(Table1[[#This Row],[Gender]]="Men",1,0)</f>
        <v>1</v>
      </c>
      <c r="AI300" s="1"/>
      <c r="AK300" s="2">
        <f ca="1">IF(Table1[[#This Row],[Field of Work]]="IT",1,0)</f>
        <v>0</v>
      </c>
      <c r="AL300">
        <f ca="1">IF(Table1[[#This Row],[Field of Work]]="Agriculture",1,0)</f>
        <v>0</v>
      </c>
      <c r="AM300">
        <f ca="1">IF(Table1[[#This Row],[Field of Work]]="Construction",1,0)</f>
        <v>0</v>
      </c>
      <c r="AN300">
        <f ca="1">IF(Table1[[#This Row],[Field of Work]]="Healthcare",1,0)</f>
        <v>1</v>
      </c>
      <c r="AO300">
        <f ca="1">IF(Table1[[#This Row],[Field of Work]]="General Work",1,0)</f>
        <v>0</v>
      </c>
      <c r="AP300">
        <f ca="1">IF(Table1[[#This Row],[Field of Work]]="Teaching",1,0)</f>
        <v>0</v>
      </c>
      <c r="AV300" s="1"/>
      <c r="AX300" s="2">
        <f ca="1">Table1[[#This Row],[Car Value]]/Table1[[#This Row],[Cars]]</f>
        <v>65850.793313411516</v>
      </c>
      <c r="AY300" s="1"/>
      <c r="AZ300" s="2">
        <f ca="1">IF(Table1[[#This Row],[Value of debts ]]&gt;$BA$3,1,0)</f>
        <v>1</v>
      </c>
      <c r="BA300" s="1"/>
      <c r="BB300" s="1"/>
      <c r="BC300" s="15">
        <f ca="1">Table1[[#This Row],[Mortage Left]]/Table1[[#This Row],[Value of House]]</f>
        <v>0.47049931601623185</v>
      </c>
      <c r="BD300">
        <f t="shared" ca="1" si="131"/>
        <v>0</v>
      </c>
      <c r="BF300" s="1"/>
      <c r="BH300">
        <f ca="1">IF(Table1[[#This Row],[Area]]="Patna",Table1[[#This Row],[Income]],0)</f>
        <v>0</v>
      </c>
      <c r="BI300">
        <f ca="1">IF(Table1[[#This Row],[Area]]="Bangalore",Table1[[#This Row],[Income]],0)</f>
        <v>0</v>
      </c>
      <c r="BJ300">
        <f ca="1">IF(Table1[[#This Row],[Area]]="Lucknow",Table1[[#This Row],[Income]],0)</f>
        <v>0</v>
      </c>
      <c r="BK300">
        <f ca="1">IF(Table1[[#This Row],[Area]]="Hyderabad",Table1[[#This Row],[Income]],0)</f>
        <v>0</v>
      </c>
      <c r="BL300">
        <f ca="1">IF(Table1[[#This Row],[Area]]="Udaipur",Table1[[#This Row],[Income]],0)</f>
        <v>0</v>
      </c>
      <c r="BM300">
        <f ca="1">IF(Table1[[#This Row],[Area]]="Pune",Table1[[#This Row],[Income]],0)</f>
        <v>0</v>
      </c>
      <c r="BN300">
        <f ca="1">IF(Table1[[#This Row],[Area]]="Kolkata",Table1[[#This Row],[Income]],0)</f>
        <v>0</v>
      </c>
      <c r="BO300">
        <f ca="1">IF(Table1[[#This Row],[Area]]="Ranchi",Table1[[#This Row],[Income]],0)</f>
        <v>0</v>
      </c>
      <c r="BP300">
        <f ca="1">IF(Table1[[#This Row],[Area]]="Dhanbad",Table1[[#This Row],[Income]],0)</f>
        <v>67792</v>
      </c>
      <c r="BQ300">
        <f ca="1">IF(Table1[[#This Row],[Area]]="Agra",Table1[[#This Row],[Income]],0)</f>
        <v>0</v>
      </c>
      <c r="BR300">
        <f ca="1">IF(Table1[[#This Row],[Area]]="Mumbai",Table1[[#This Row],[Income]],0)</f>
        <v>0</v>
      </c>
      <c r="BS300">
        <f ca="1">IF(Table1[[#This Row],[Area]]="Srinagar",Table1[[#This Row],[Income]],0)</f>
        <v>0</v>
      </c>
      <c r="BT300">
        <f ca="1">IF(Table1[[#This Row],[Area]]="Delhi",Table1[[#This Row],[Income]],0)</f>
        <v>0</v>
      </c>
      <c r="BU300">
        <f ca="1">IF(Table1[[#This Row],[Area]]="Jaipur",Table1[[#This Row],[Income]],0)</f>
        <v>0</v>
      </c>
      <c r="BW300">
        <f ca="1">IF(Table1[[#This Row],[Field of Work]]="IT",Table1[[#This Row],[Income]],0)</f>
        <v>0</v>
      </c>
      <c r="BX300">
        <f ca="1">IF(Table1[[#This Row],[Field of Work]]="Healthcare",Table1[[#This Row],[Income]],0)</f>
        <v>67792</v>
      </c>
      <c r="BY300">
        <f ca="1">IF(Table1[[#This Row],[Field of Work]]="Agriculture",Table1[[#This Row],[Income]],0)</f>
        <v>0</v>
      </c>
      <c r="BZ300">
        <f ca="1">IF(Table1[[#This Row],[Field of Work]]="Teaching",Table1[[#This Row],[Income]],0)</f>
        <v>0</v>
      </c>
      <c r="CA300">
        <f ca="1">IF(Table1[[#This Row],[Field of Work]]="General Work",Table1[[#This Row],[Income]],0)</f>
        <v>0</v>
      </c>
      <c r="CB300">
        <f ca="1">IF(Table1[[#This Row],[Field of Work]]="Construction",Table1[[#This Row],[Income]],0)</f>
        <v>0</v>
      </c>
      <c r="CD300" s="2">
        <f ca="1">IF(Table1[[#This Row],[Value of debts ]]&gt;Table1[[#This Row],[Income]],1,0)</f>
        <v>1</v>
      </c>
      <c r="CE300" s="1"/>
      <c r="CG300">
        <f ca="1">IF(Table1[[#This Row],[Net worth of person]]&gt;$CH$3,Table1[[#This Row],[Age]],0)</f>
        <v>33</v>
      </c>
    </row>
    <row r="301" spans="1:85" x14ac:dyDescent="0.3">
      <c r="A301">
        <f ca="1">RANDBETWEEN(1,2)</f>
        <v>1</v>
      </c>
      <c r="B301" t="str">
        <f ca="1">IF(A301=1,"Women", "Men")</f>
        <v>Women</v>
      </c>
      <c r="C301">
        <f ca="1">RANDBETWEEN(20,40)</f>
        <v>33</v>
      </c>
      <c r="D301">
        <f ca="1">RANDBETWEEN(1,6)</f>
        <v>5</v>
      </c>
      <c r="E301" t="str">
        <f ca="1">VLOOKUP(D301,$V$4:$W$9,2)</f>
        <v>Agriculture</v>
      </c>
      <c r="F301">
        <f ca="1">RANDBETWEEN(1,5)</f>
        <v>4</v>
      </c>
      <c r="G301" t="str">
        <f ca="1">VLOOKUP(F301,$Y$4:$Z$8,2)</f>
        <v>Masters</v>
      </c>
      <c r="H301">
        <f ca="1">RANDBETWEEN(0,4)</f>
        <v>4</v>
      </c>
      <c r="I301">
        <f ca="1">RANDBETWEEN(1,3)</f>
        <v>2</v>
      </c>
      <c r="J301">
        <f ca="1">RANDBETWEEN(25000,90000)</f>
        <v>80895</v>
      </c>
      <c r="K301">
        <f ca="1">RANDBETWEEN(1,14)</f>
        <v>8</v>
      </c>
      <c r="L301" t="str">
        <f ca="1">VLOOKUP(K301,$AB$4:$AC$17,2)</f>
        <v>Agra</v>
      </c>
      <c r="M301">
        <f ca="1">J301*RANDBETWEEN(3,6)</f>
        <v>404475</v>
      </c>
      <c r="N301">
        <f ca="1">RAND()*M301</f>
        <v>234003.65828283419</v>
      </c>
      <c r="O301">
        <f ca="1">I301*RAND()*J301</f>
        <v>91929.220236943438</v>
      </c>
      <c r="P301">
        <f ca="1">RANDBETWEEN(0,O301)</f>
        <v>35641</v>
      </c>
      <c r="Q301">
        <f ca="1">RAND()*J301*2</f>
        <v>104811.13712776518</v>
      </c>
      <c r="R301">
        <f ca="1">RAND()*J301*1.5</f>
        <v>47052.985187648177</v>
      </c>
      <c r="S301">
        <f ca="1">M301+O301+R301</f>
        <v>543457.20542459167</v>
      </c>
      <c r="T301">
        <f ca="1">N301+P301+Q301</f>
        <v>374455.79541059938</v>
      </c>
      <c r="U301">
        <f ca="1">S301-T301</f>
        <v>169001.41001399228</v>
      </c>
      <c r="AF301" s="2">
        <f ca="1">IF(Table1[[#This Row],[Gender]]="Women",1,0)</f>
        <v>1</v>
      </c>
      <c r="AG301">
        <f ca="1">IF(Table1[[#This Row],[Gender]]="Men",1,0)</f>
        <v>0</v>
      </c>
      <c r="AI301" s="1"/>
      <c r="AK301" s="2">
        <f ca="1">IF(Table1[[#This Row],[Field of Work]]="IT",1,0)</f>
        <v>0</v>
      </c>
      <c r="AL301">
        <f ca="1">IF(Table1[[#This Row],[Field of Work]]="Agriculture",1,0)</f>
        <v>1</v>
      </c>
      <c r="AM301">
        <f ca="1">IF(Table1[[#This Row],[Field of Work]]="Construction",1,0)</f>
        <v>0</v>
      </c>
      <c r="AN301">
        <f ca="1">IF(Table1[[#This Row],[Field of Work]]="Healthcare",1,0)</f>
        <v>0</v>
      </c>
      <c r="AO301">
        <f ca="1">IF(Table1[[#This Row],[Field of Work]]="General Work",1,0)</f>
        <v>0</v>
      </c>
      <c r="AP301">
        <f ca="1">IF(Table1[[#This Row],[Field of Work]]="Teaching",1,0)</f>
        <v>0</v>
      </c>
      <c r="AV301" s="1"/>
      <c r="AX301" s="2">
        <f ca="1">Table1[[#This Row],[Car Value]]/Table1[[#This Row],[Cars]]</f>
        <v>45964.610118471719</v>
      </c>
      <c r="AY301" s="1"/>
      <c r="AZ301" s="2">
        <f ca="1">IF(Table1[[#This Row],[Value of debts ]]&gt;$BA$3,1,0)</f>
        <v>1</v>
      </c>
      <c r="BA301" s="1"/>
      <c r="BB301" s="1"/>
      <c r="BC301" s="15">
        <f ca="1">Table1[[#This Row],[Mortage Left]]/Table1[[#This Row],[Value of House]]</f>
        <v>0.5785367656414715</v>
      </c>
      <c r="BD301">
        <f t="shared" ca="1" si="131"/>
        <v>0</v>
      </c>
      <c r="BF301" s="1"/>
      <c r="BH301">
        <f ca="1">IF(Table1[[#This Row],[Area]]="Patna",Table1[[#This Row],[Income]],0)</f>
        <v>0</v>
      </c>
      <c r="BI301">
        <f ca="1">IF(Table1[[#This Row],[Area]]="Bangalore",Table1[[#This Row],[Income]],0)</f>
        <v>0</v>
      </c>
      <c r="BJ301">
        <f ca="1">IF(Table1[[#This Row],[Area]]="Lucknow",Table1[[#This Row],[Income]],0)</f>
        <v>0</v>
      </c>
      <c r="BK301">
        <f ca="1">IF(Table1[[#This Row],[Area]]="Hyderabad",Table1[[#This Row],[Income]],0)</f>
        <v>0</v>
      </c>
      <c r="BL301">
        <f ca="1">IF(Table1[[#This Row],[Area]]="Udaipur",Table1[[#This Row],[Income]],0)</f>
        <v>0</v>
      </c>
      <c r="BM301">
        <f ca="1">IF(Table1[[#This Row],[Area]]="Pune",Table1[[#This Row],[Income]],0)</f>
        <v>0</v>
      </c>
      <c r="BN301">
        <f ca="1">IF(Table1[[#This Row],[Area]]="Kolkata",Table1[[#This Row],[Income]],0)</f>
        <v>0</v>
      </c>
      <c r="BO301">
        <f ca="1">IF(Table1[[#This Row],[Area]]="Ranchi",Table1[[#This Row],[Income]],0)</f>
        <v>0</v>
      </c>
      <c r="BP301">
        <f ca="1">IF(Table1[[#This Row],[Area]]="Dhanbad",Table1[[#This Row],[Income]],0)</f>
        <v>0</v>
      </c>
      <c r="BQ301">
        <f ca="1">IF(Table1[[#This Row],[Area]]="Agra",Table1[[#This Row],[Income]],0)</f>
        <v>80895</v>
      </c>
      <c r="BR301">
        <f ca="1">IF(Table1[[#This Row],[Area]]="Mumbai",Table1[[#This Row],[Income]],0)</f>
        <v>0</v>
      </c>
      <c r="BS301">
        <f ca="1">IF(Table1[[#This Row],[Area]]="Srinagar",Table1[[#This Row],[Income]],0)</f>
        <v>0</v>
      </c>
      <c r="BT301">
        <f ca="1">IF(Table1[[#This Row],[Area]]="Delhi",Table1[[#This Row],[Income]],0)</f>
        <v>0</v>
      </c>
      <c r="BU301">
        <f ca="1">IF(Table1[[#This Row],[Area]]="Jaipur",Table1[[#This Row],[Income]],0)</f>
        <v>0</v>
      </c>
      <c r="BW301">
        <f ca="1">IF(Table1[[#This Row],[Field of Work]]="IT",Table1[[#This Row],[Income]],0)</f>
        <v>0</v>
      </c>
      <c r="BX301">
        <f ca="1">IF(Table1[[#This Row],[Field of Work]]="Healthcare",Table1[[#This Row],[Income]],0)</f>
        <v>0</v>
      </c>
      <c r="BY301">
        <f ca="1">IF(Table1[[#This Row],[Field of Work]]="Agriculture",Table1[[#This Row],[Income]],0)</f>
        <v>80895</v>
      </c>
      <c r="BZ301">
        <f ca="1">IF(Table1[[#This Row],[Field of Work]]="Teaching",Table1[[#This Row],[Income]],0)</f>
        <v>0</v>
      </c>
      <c r="CA301">
        <f ca="1">IF(Table1[[#This Row],[Field of Work]]="General Work",Table1[[#This Row],[Income]],0)</f>
        <v>0</v>
      </c>
      <c r="CB301">
        <f ca="1">IF(Table1[[#This Row],[Field of Work]]="Construction",Table1[[#This Row],[Income]],0)</f>
        <v>0</v>
      </c>
      <c r="CD301" s="2">
        <f ca="1">IF(Table1[[#This Row],[Value of debts ]]&gt;Table1[[#This Row],[Income]],1,0)</f>
        <v>1</v>
      </c>
      <c r="CE301" s="1"/>
      <c r="CG301">
        <f ca="1">IF(Table1[[#This Row],[Net worth of person]]&gt;$CH$3,Table1[[#This Row],[Age]],0)</f>
        <v>33</v>
      </c>
    </row>
    <row r="302" spans="1:85" x14ac:dyDescent="0.3">
      <c r="A302">
        <f t="shared" ref="A302:A323" ca="1" si="152">RANDBETWEEN(1,2)</f>
        <v>1</v>
      </c>
      <c r="B302" t="str">
        <f t="shared" ref="B302:B323" ca="1" si="153">IF(A302=1,"Women", "Men")</f>
        <v>Women</v>
      </c>
      <c r="C302">
        <f t="shared" ref="C302:C323" ca="1" si="154">RANDBETWEEN(20,40)</f>
        <v>23</v>
      </c>
      <c r="D302">
        <f t="shared" ref="D302:D323" ca="1" si="155">RANDBETWEEN(1,6)</f>
        <v>5</v>
      </c>
      <c r="E302" t="str">
        <f t="shared" ref="E302:E323" ca="1" si="156">VLOOKUP(D302,$V$4:$W$9,2)</f>
        <v>Agriculture</v>
      </c>
      <c r="F302">
        <f t="shared" ref="F302:F323" ca="1" si="157">RANDBETWEEN(1,5)</f>
        <v>5</v>
      </c>
      <c r="G302" t="str">
        <f t="shared" ref="G302:G323" ca="1" si="158">VLOOKUP(F302,$Y$4:$Z$8,2)</f>
        <v>Others</v>
      </c>
      <c r="H302">
        <f t="shared" ref="H302:H323" ca="1" si="159">RANDBETWEEN(0,4)</f>
        <v>3</v>
      </c>
      <c r="I302">
        <f t="shared" ref="I302:I323" ca="1" si="160">RANDBETWEEN(1,3)</f>
        <v>1</v>
      </c>
      <c r="J302">
        <f t="shared" ref="J302:J323" ca="1" si="161">RANDBETWEEN(25000,90000)</f>
        <v>82052</v>
      </c>
      <c r="K302">
        <f t="shared" ref="K302:K323" ca="1" si="162">RANDBETWEEN(1,14)</f>
        <v>7</v>
      </c>
      <c r="L302" t="str">
        <f t="shared" ref="L302:L323" ca="1" si="163">VLOOKUP(K302,$AB$4:$AC$17,2)</f>
        <v>Delhi</v>
      </c>
      <c r="M302">
        <f t="shared" ref="M302:M323" ca="1" si="164">J302*RANDBETWEEN(3,6)</f>
        <v>328208</v>
      </c>
      <c r="N302">
        <f t="shared" ref="N302:N323" ca="1" si="165">RAND()*M302</f>
        <v>254033.01823768244</v>
      </c>
      <c r="O302">
        <f t="shared" ref="O302:O323" ca="1" si="166">I302*RAND()*J302</f>
        <v>73435.663390974863</v>
      </c>
      <c r="P302">
        <f t="shared" ref="P302:P323" ca="1" si="167">RANDBETWEEN(0,O302)</f>
        <v>20758</v>
      </c>
      <c r="Q302">
        <f t="shared" ref="Q302:Q323" ca="1" si="168">RAND()*J302*2</f>
        <v>137814.42656133662</v>
      </c>
      <c r="R302">
        <f t="shared" ref="R302:R323" ca="1" si="169">RAND()*J302*1.5</f>
        <v>5241.8839729350675</v>
      </c>
      <c r="S302">
        <f t="shared" ref="S302:S323" ca="1" si="170">M302+O302+R302</f>
        <v>406885.54736390995</v>
      </c>
      <c r="T302">
        <f t="shared" ref="T302:T323" ca="1" si="171">N302+P302+Q302</f>
        <v>412605.44479901902</v>
      </c>
      <c r="U302">
        <f t="shared" ref="U302:U324" ca="1" si="172">S302-T302</f>
        <v>-5719.8974351090728</v>
      </c>
      <c r="AF302" s="2">
        <f ca="1">IF(Table1[[#This Row],[Gender]]="Women",1,0)</f>
        <v>1</v>
      </c>
      <c r="AG302">
        <f ca="1">IF(Table1[[#This Row],[Gender]]="Men",1,0)</f>
        <v>0</v>
      </c>
      <c r="AI302" s="1"/>
      <c r="AK302" s="2">
        <f ca="1">IF(Table1[[#This Row],[Field of Work]]="IT",1,0)</f>
        <v>0</v>
      </c>
      <c r="AL302">
        <f ca="1">IF(Table1[[#This Row],[Field of Work]]="Agriculture",1,0)</f>
        <v>1</v>
      </c>
      <c r="AM302">
        <f ca="1">IF(Table1[[#This Row],[Field of Work]]="Construction",1,0)</f>
        <v>0</v>
      </c>
      <c r="AN302">
        <f ca="1">IF(Table1[[#This Row],[Field of Work]]="Healthcare",1,0)</f>
        <v>0</v>
      </c>
      <c r="AO302">
        <f ca="1">IF(Table1[[#This Row],[Field of Work]]="General Work",1,0)</f>
        <v>0</v>
      </c>
      <c r="AP302">
        <f ca="1">IF(Table1[[#This Row],[Field of Work]]="Teaching",1,0)</f>
        <v>0</v>
      </c>
      <c r="AV302" s="1"/>
      <c r="AX302" s="2">
        <f ca="1">Table1[[#This Row],[Car Value]]/Table1[[#This Row],[Cars]]</f>
        <v>73435.663390974863</v>
      </c>
      <c r="AY302" s="1"/>
      <c r="AZ302" s="2">
        <f ca="1">IF(Table1[[#This Row],[Value of debts ]]&gt;$BA$3,1,0)</f>
        <v>1</v>
      </c>
      <c r="BA302" s="1"/>
      <c r="BB302" s="1"/>
      <c r="BC302" s="15">
        <f ca="1">Table1[[#This Row],[Mortage Left]]/Table1[[#This Row],[Value of House]]</f>
        <v>0.77400007994223918</v>
      </c>
      <c r="BD302">
        <f t="shared" ca="1" si="131"/>
        <v>0</v>
      </c>
      <c r="BF302" s="1"/>
      <c r="BH302">
        <f ca="1">IF(Table1[[#This Row],[Area]]="Patna",Table1[[#This Row],[Income]],0)</f>
        <v>0</v>
      </c>
      <c r="BI302">
        <f ca="1">IF(Table1[[#This Row],[Area]]="Bangalore",Table1[[#This Row],[Income]],0)</f>
        <v>0</v>
      </c>
      <c r="BJ302">
        <f ca="1">IF(Table1[[#This Row],[Area]]="Lucknow",Table1[[#This Row],[Income]],0)</f>
        <v>0</v>
      </c>
      <c r="BK302">
        <f ca="1">IF(Table1[[#This Row],[Area]]="Hyderabad",Table1[[#This Row],[Income]],0)</f>
        <v>0</v>
      </c>
      <c r="BL302">
        <f ca="1">IF(Table1[[#This Row],[Area]]="Udaipur",Table1[[#This Row],[Income]],0)</f>
        <v>0</v>
      </c>
      <c r="BM302">
        <f ca="1">IF(Table1[[#This Row],[Area]]="Pune",Table1[[#This Row],[Income]],0)</f>
        <v>0</v>
      </c>
      <c r="BN302">
        <f ca="1">IF(Table1[[#This Row],[Area]]="Kolkata",Table1[[#This Row],[Income]],0)</f>
        <v>0</v>
      </c>
      <c r="BO302">
        <f ca="1">IF(Table1[[#This Row],[Area]]="Ranchi",Table1[[#This Row],[Income]],0)</f>
        <v>0</v>
      </c>
      <c r="BP302">
        <f ca="1">IF(Table1[[#This Row],[Area]]="Dhanbad",Table1[[#This Row],[Income]],0)</f>
        <v>0</v>
      </c>
      <c r="BQ302">
        <f ca="1">IF(Table1[[#This Row],[Area]]="Agra",Table1[[#This Row],[Income]],0)</f>
        <v>0</v>
      </c>
      <c r="BR302">
        <f ca="1">IF(Table1[[#This Row],[Area]]="Mumbai",Table1[[#This Row],[Income]],0)</f>
        <v>0</v>
      </c>
      <c r="BS302">
        <f ca="1">IF(Table1[[#This Row],[Area]]="Srinagar",Table1[[#This Row],[Income]],0)</f>
        <v>0</v>
      </c>
      <c r="BT302">
        <f ca="1">IF(Table1[[#This Row],[Area]]="Delhi",Table1[[#This Row],[Income]],0)</f>
        <v>82052</v>
      </c>
      <c r="BU302">
        <f ca="1">IF(Table1[[#This Row],[Area]]="Jaipur",Table1[[#This Row],[Income]],0)</f>
        <v>0</v>
      </c>
      <c r="BW302">
        <f ca="1">IF(Table1[[#This Row],[Field of Work]]="IT",Table1[[#This Row],[Income]],0)</f>
        <v>0</v>
      </c>
      <c r="BX302">
        <f ca="1">IF(Table1[[#This Row],[Field of Work]]="Healthcare",Table1[[#This Row],[Income]],0)</f>
        <v>0</v>
      </c>
      <c r="BY302">
        <f ca="1">IF(Table1[[#This Row],[Field of Work]]="Agriculture",Table1[[#This Row],[Income]],0)</f>
        <v>82052</v>
      </c>
      <c r="BZ302">
        <f ca="1">IF(Table1[[#This Row],[Field of Work]]="Teaching",Table1[[#This Row],[Income]],0)</f>
        <v>0</v>
      </c>
      <c r="CA302">
        <f ca="1">IF(Table1[[#This Row],[Field of Work]]="General Work",Table1[[#This Row],[Income]],0)</f>
        <v>0</v>
      </c>
      <c r="CB302">
        <f ca="1">IF(Table1[[#This Row],[Field of Work]]="Construction",Table1[[#This Row],[Income]],0)</f>
        <v>0</v>
      </c>
      <c r="CD302" s="2">
        <f ca="1">IF(Table1[[#This Row],[Value of debts ]]&gt;Table1[[#This Row],[Income]],1,0)</f>
        <v>1</v>
      </c>
      <c r="CE302" s="1"/>
      <c r="CG302">
        <f ca="1">IF(Table1[[#This Row],[Net worth of person]]&gt;$CH$3,Table1[[#This Row],[Age]],0)</f>
        <v>0</v>
      </c>
    </row>
    <row r="303" spans="1:85" x14ac:dyDescent="0.3">
      <c r="A303">
        <f t="shared" ca="1" si="152"/>
        <v>1</v>
      </c>
      <c r="B303" t="str">
        <f t="shared" ca="1" si="153"/>
        <v>Women</v>
      </c>
      <c r="C303">
        <f t="shared" ca="1" si="154"/>
        <v>27</v>
      </c>
      <c r="D303">
        <f t="shared" ca="1" si="155"/>
        <v>5</v>
      </c>
      <c r="E303" t="str">
        <f t="shared" ca="1" si="156"/>
        <v>Agriculture</v>
      </c>
      <c r="F303">
        <f t="shared" ca="1" si="157"/>
        <v>5</v>
      </c>
      <c r="G303" t="str">
        <f t="shared" ca="1" si="158"/>
        <v>Others</v>
      </c>
      <c r="H303">
        <f t="shared" ca="1" si="159"/>
        <v>4</v>
      </c>
      <c r="I303">
        <f t="shared" ca="1" si="160"/>
        <v>2</v>
      </c>
      <c r="J303">
        <f t="shared" ca="1" si="161"/>
        <v>85415</v>
      </c>
      <c r="K303">
        <f t="shared" ca="1" si="162"/>
        <v>1</v>
      </c>
      <c r="L303" t="str">
        <f t="shared" ca="1" si="163"/>
        <v>Patna</v>
      </c>
      <c r="M303">
        <f t="shared" ca="1" si="164"/>
        <v>512490</v>
      </c>
      <c r="N303">
        <f t="shared" ca="1" si="165"/>
        <v>273133.52933077369</v>
      </c>
      <c r="O303">
        <f t="shared" ca="1" si="166"/>
        <v>122059.29210302162</v>
      </c>
      <c r="P303">
        <f t="shared" ca="1" si="167"/>
        <v>48785</v>
      </c>
      <c r="Q303">
        <f t="shared" ca="1" si="168"/>
        <v>18371.74444697432</v>
      </c>
      <c r="R303">
        <f t="shared" ca="1" si="169"/>
        <v>53908.870780543788</v>
      </c>
      <c r="S303">
        <f t="shared" ca="1" si="170"/>
        <v>688458.16288356541</v>
      </c>
      <c r="T303">
        <f t="shared" ca="1" si="171"/>
        <v>340290.27377774799</v>
      </c>
      <c r="U303">
        <f t="shared" ca="1" si="172"/>
        <v>348167.88910581742</v>
      </c>
      <c r="AF303" s="2">
        <f ca="1">IF(Table1[[#This Row],[Gender]]="Women",1,0)</f>
        <v>1</v>
      </c>
      <c r="AG303">
        <f ca="1">IF(Table1[[#This Row],[Gender]]="Men",1,0)</f>
        <v>0</v>
      </c>
      <c r="AI303" s="1"/>
      <c r="AK303" s="2">
        <f ca="1">IF(Table1[[#This Row],[Field of Work]]="IT",1,0)</f>
        <v>0</v>
      </c>
      <c r="AL303">
        <f ca="1">IF(Table1[[#This Row],[Field of Work]]="Agriculture",1,0)</f>
        <v>1</v>
      </c>
      <c r="AM303">
        <f ca="1">IF(Table1[[#This Row],[Field of Work]]="Construction",1,0)</f>
        <v>0</v>
      </c>
      <c r="AN303">
        <f ca="1">IF(Table1[[#This Row],[Field of Work]]="Healthcare",1,0)</f>
        <v>0</v>
      </c>
      <c r="AO303">
        <f ca="1">IF(Table1[[#This Row],[Field of Work]]="General Work",1,0)</f>
        <v>0</v>
      </c>
      <c r="AP303">
        <f ca="1">IF(Table1[[#This Row],[Field of Work]]="Teaching",1,0)</f>
        <v>0</v>
      </c>
      <c r="AV303" s="1"/>
      <c r="AX303" s="2">
        <f ca="1">Table1[[#This Row],[Car Value]]/Table1[[#This Row],[Cars]]</f>
        <v>61029.646051510812</v>
      </c>
      <c r="AY303" s="1"/>
      <c r="AZ303" s="2">
        <f ca="1">IF(Table1[[#This Row],[Value of debts ]]&gt;$BA$3,1,0)</f>
        <v>1</v>
      </c>
      <c r="BA303" s="1"/>
      <c r="BB303" s="1"/>
      <c r="BC303" s="15">
        <f ca="1">Table1[[#This Row],[Mortage Left]]/Table1[[#This Row],[Value of House]]</f>
        <v>0.53295387096484548</v>
      </c>
      <c r="BD303">
        <f t="shared" ca="1" si="131"/>
        <v>0</v>
      </c>
      <c r="BF303" s="1"/>
      <c r="BH303">
        <f ca="1">IF(Table1[[#This Row],[Area]]="Patna",Table1[[#This Row],[Income]],0)</f>
        <v>85415</v>
      </c>
      <c r="BI303">
        <f ca="1">IF(Table1[[#This Row],[Area]]="Bangalore",Table1[[#This Row],[Income]],0)</f>
        <v>0</v>
      </c>
      <c r="BJ303">
        <f ca="1">IF(Table1[[#This Row],[Area]]="Lucknow",Table1[[#This Row],[Income]],0)</f>
        <v>0</v>
      </c>
      <c r="BK303">
        <f ca="1">IF(Table1[[#This Row],[Area]]="Hyderabad",Table1[[#This Row],[Income]],0)</f>
        <v>0</v>
      </c>
      <c r="BL303">
        <f ca="1">IF(Table1[[#This Row],[Area]]="Udaipur",Table1[[#This Row],[Income]],0)</f>
        <v>0</v>
      </c>
      <c r="BM303">
        <f ca="1">IF(Table1[[#This Row],[Area]]="Pune",Table1[[#This Row],[Income]],0)</f>
        <v>0</v>
      </c>
      <c r="BN303">
        <f ca="1">IF(Table1[[#This Row],[Area]]="Kolkata",Table1[[#This Row],[Income]],0)</f>
        <v>0</v>
      </c>
      <c r="BO303">
        <f ca="1">IF(Table1[[#This Row],[Area]]="Ranchi",Table1[[#This Row],[Income]],0)</f>
        <v>0</v>
      </c>
      <c r="BP303">
        <f ca="1">IF(Table1[[#This Row],[Area]]="Dhanbad",Table1[[#This Row],[Income]],0)</f>
        <v>0</v>
      </c>
      <c r="BQ303">
        <f ca="1">IF(Table1[[#This Row],[Area]]="Agra",Table1[[#This Row],[Income]],0)</f>
        <v>0</v>
      </c>
      <c r="BR303">
        <f ca="1">IF(Table1[[#This Row],[Area]]="Mumbai",Table1[[#This Row],[Income]],0)</f>
        <v>0</v>
      </c>
      <c r="BS303">
        <f ca="1">IF(Table1[[#This Row],[Area]]="Srinagar",Table1[[#This Row],[Income]],0)</f>
        <v>0</v>
      </c>
      <c r="BT303">
        <f ca="1">IF(Table1[[#This Row],[Area]]="Delhi",Table1[[#This Row],[Income]],0)</f>
        <v>0</v>
      </c>
      <c r="BU303">
        <f ca="1">IF(Table1[[#This Row],[Area]]="Jaipur",Table1[[#This Row],[Income]],0)</f>
        <v>0</v>
      </c>
      <c r="BW303">
        <f ca="1">IF(Table1[[#This Row],[Field of Work]]="IT",Table1[[#This Row],[Income]],0)</f>
        <v>0</v>
      </c>
      <c r="BX303">
        <f ca="1">IF(Table1[[#This Row],[Field of Work]]="Healthcare",Table1[[#This Row],[Income]],0)</f>
        <v>0</v>
      </c>
      <c r="BY303">
        <f ca="1">IF(Table1[[#This Row],[Field of Work]]="Agriculture",Table1[[#This Row],[Income]],0)</f>
        <v>85415</v>
      </c>
      <c r="BZ303">
        <f ca="1">IF(Table1[[#This Row],[Field of Work]]="Teaching",Table1[[#This Row],[Income]],0)</f>
        <v>0</v>
      </c>
      <c r="CA303">
        <f ca="1">IF(Table1[[#This Row],[Field of Work]]="General Work",Table1[[#This Row],[Income]],0)</f>
        <v>0</v>
      </c>
      <c r="CB303">
        <f ca="1">IF(Table1[[#This Row],[Field of Work]]="Construction",Table1[[#This Row],[Income]],0)</f>
        <v>0</v>
      </c>
      <c r="CD303" s="2">
        <f ca="1">IF(Table1[[#This Row],[Value of debts ]]&gt;Table1[[#This Row],[Income]],1,0)</f>
        <v>1</v>
      </c>
      <c r="CE303" s="1"/>
      <c r="CG303">
        <f ca="1">IF(Table1[[#This Row],[Net worth of person]]&gt;$CH$3,Table1[[#This Row],[Age]],0)</f>
        <v>27</v>
      </c>
    </row>
    <row r="304" spans="1:85" x14ac:dyDescent="0.3">
      <c r="A304">
        <f t="shared" ca="1" si="152"/>
        <v>2</v>
      </c>
      <c r="B304" t="str">
        <f t="shared" ca="1" si="153"/>
        <v>Men</v>
      </c>
      <c r="C304">
        <f t="shared" ca="1" si="154"/>
        <v>20</v>
      </c>
      <c r="D304">
        <f t="shared" ca="1" si="155"/>
        <v>4</v>
      </c>
      <c r="E304" t="str">
        <f t="shared" ca="1" si="156"/>
        <v>Teaching</v>
      </c>
      <c r="F304">
        <f t="shared" ca="1" si="157"/>
        <v>4</v>
      </c>
      <c r="G304" t="str">
        <f t="shared" ca="1" si="158"/>
        <v>Masters</v>
      </c>
      <c r="H304">
        <f t="shared" ca="1" si="159"/>
        <v>3</v>
      </c>
      <c r="I304">
        <f t="shared" ca="1" si="160"/>
        <v>2</v>
      </c>
      <c r="J304">
        <f t="shared" ca="1" si="161"/>
        <v>85649</v>
      </c>
      <c r="K304">
        <f t="shared" ca="1" si="162"/>
        <v>10</v>
      </c>
      <c r="L304" t="str">
        <f t="shared" ca="1" si="163"/>
        <v>Kolkata</v>
      </c>
      <c r="M304">
        <f t="shared" ca="1" si="164"/>
        <v>342596</v>
      </c>
      <c r="N304">
        <f t="shared" ca="1" si="165"/>
        <v>157362.92659073873</v>
      </c>
      <c r="O304">
        <f t="shared" ca="1" si="166"/>
        <v>58523.898555749234</v>
      </c>
      <c r="P304">
        <f t="shared" ca="1" si="167"/>
        <v>31154</v>
      </c>
      <c r="Q304">
        <f t="shared" ca="1" si="168"/>
        <v>64742.357355675944</v>
      </c>
      <c r="R304">
        <f t="shared" ca="1" si="169"/>
        <v>104260.39700811901</v>
      </c>
      <c r="S304">
        <f t="shared" ca="1" si="170"/>
        <v>505380.29556386825</v>
      </c>
      <c r="T304">
        <f t="shared" ca="1" si="171"/>
        <v>253259.28394641468</v>
      </c>
      <c r="U304">
        <f t="shared" ca="1" si="172"/>
        <v>252121.01161745357</v>
      </c>
      <c r="AF304" s="2">
        <f ca="1">IF(Table1[[#This Row],[Gender]]="Women",1,0)</f>
        <v>0</v>
      </c>
      <c r="AG304">
        <f ca="1">IF(Table1[[#This Row],[Gender]]="Men",1,0)</f>
        <v>1</v>
      </c>
      <c r="AI304" s="1"/>
      <c r="AK304" s="2">
        <f ca="1">IF(Table1[[#This Row],[Field of Work]]="IT",1,0)</f>
        <v>0</v>
      </c>
      <c r="AL304">
        <f ca="1">IF(Table1[[#This Row],[Field of Work]]="Agriculture",1,0)</f>
        <v>0</v>
      </c>
      <c r="AM304">
        <f ca="1">IF(Table1[[#This Row],[Field of Work]]="Construction",1,0)</f>
        <v>0</v>
      </c>
      <c r="AN304">
        <f ca="1">IF(Table1[[#This Row],[Field of Work]]="Healthcare",1,0)</f>
        <v>0</v>
      </c>
      <c r="AO304">
        <f ca="1">IF(Table1[[#This Row],[Field of Work]]="General Work",1,0)</f>
        <v>0</v>
      </c>
      <c r="AP304">
        <f ca="1">IF(Table1[[#This Row],[Field of Work]]="Teaching",1,0)</f>
        <v>1</v>
      </c>
      <c r="AV304" s="1"/>
      <c r="AX304" s="2">
        <f ca="1">Table1[[#This Row],[Car Value]]/Table1[[#This Row],[Cars]]</f>
        <v>29261.949277874617</v>
      </c>
      <c r="AY304" s="1"/>
      <c r="AZ304" s="2">
        <f ca="1">IF(Table1[[#This Row],[Value of debts ]]&gt;$BA$3,1,0)</f>
        <v>1</v>
      </c>
      <c r="BA304" s="1"/>
      <c r="BB304" s="1"/>
      <c r="BC304" s="15">
        <f ca="1">Table1[[#This Row],[Mortage Left]]/Table1[[#This Row],[Value of House]]</f>
        <v>0.45932505513998623</v>
      </c>
      <c r="BD304">
        <f t="shared" ca="1" si="131"/>
        <v>0</v>
      </c>
      <c r="BF304" s="1"/>
      <c r="BH304">
        <f ca="1">IF(Table1[[#This Row],[Area]]="Patna",Table1[[#This Row],[Income]],0)</f>
        <v>0</v>
      </c>
      <c r="BI304">
        <f ca="1">IF(Table1[[#This Row],[Area]]="Bangalore",Table1[[#This Row],[Income]],0)</f>
        <v>0</v>
      </c>
      <c r="BJ304">
        <f ca="1">IF(Table1[[#This Row],[Area]]="Lucknow",Table1[[#This Row],[Income]],0)</f>
        <v>0</v>
      </c>
      <c r="BK304">
        <f ca="1">IF(Table1[[#This Row],[Area]]="Hyderabad",Table1[[#This Row],[Income]],0)</f>
        <v>0</v>
      </c>
      <c r="BL304">
        <f ca="1">IF(Table1[[#This Row],[Area]]="Udaipur",Table1[[#This Row],[Income]],0)</f>
        <v>0</v>
      </c>
      <c r="BM304">
        <f ca="1">IF(Table1[[#This Row],[Area]]="Pune",Table1[[#This Row],[Income]],0)</f>
        <v>0</v>
      </c>
      <c r="BN304">
        <f ca="1">IF(Table1[[#This Row],[Area]]="Kolkata",Table1[[#This Row],[Income]],0)</f>
        <v>85649</v>
      </c>
      <c r="BO304">
        <f ca="1">IF(Table1[[#This Row],[Area]]="Ranchi",Table1[[#This Row],[Income]],0)</f>
        <v>0</v>
      </c>
      <c r="BP304">
        <f ca="1">IF(Table1[[#This Row],[Area]]="Dhanbad",Table1[[#This Row],[Income]],0)</f>
        <v>0</v>
      </c>
      <c r="BQ304">
        <f ca="1">IF(Table1[[#This Row],[Area]]="Agra",Table1[[#This Row],[Income]],0)</f>
        <v>0</v>
      </c>
      <c r="BR304">
        <f ca="1">IF(Table1[[#This Row],[Area]]="Mumbai",Table1[[#This Row],[Income]],0)</f>
        <v>0</v>
      </c>
      <c r="BS304">
        <f ca="1">IF(Table1[[#This Row],[Area]]="Srinagar",Table1[[#This Row],[Income]],0)</f>
        <v>0</v>
      </c>
      <c r="BT304">
        <f ca="1">IF(Table1[[#This Row],[Area]]="Delhi",Table1[[#This Row],[Income]],0)</f>
        <v>0</v>
      </c>
      <c r="BU304">
        <f ca="1">IF(Table1[[#This Row],[Area]]="Jaipur",Table1[[#This Row],[Income]],0)</f>
        <v>0</v>
      </c>
      <c r="BW304">
        <f ca="1">IF(Table1[[#This Row],[Field of Work]]="IT",Table1[[#This Row],[Income]],0)</f>
        <v>0</v>
      </c>
      <c r="BX304">
        <f ca="1">IF(Table1[[#This Row],[Field of Work]]="Healthcare",Table1[[#This Row],[Income]],0)</f>
        <v>0</v>
      </c>
      <c r="BY304">
        <f ca="1">IF(Table1[[#This Row],[Field of Work]]="Agriculture",Table1[[#This Row],[Income]],0)</f>
        <v>0</v>
      </c>
      <c r="BZ304">
        <f ca="1">IF(Table1[[#This Row],[Field of Work]]="Teaching",Table1[[#This Row],[Income]],0)</f>
        <v>85649</v>
      </c>
      <c r="CA304">
        <f ca="1">IF(Table1[[#This Row],[Field of Work]]="General Work",Table1[[#This Row],[Income]],0)</f>
        <v>0</v>
      </c>
      <c r="CB304">
        <f ca="1">IF(Table1[[#This Row],[Field of Work]]="Construction",Table1[[#This Row],[Income]],0)</f>
        <v>0</v>
      </c>
      <c r="CD304" s="2">
        <f ca="1">IF(Table1[[#This Row],[Value of debts ]]&gt;Table1[[#This Row],[Income]],1,0)</f>
        <v>1</v>
      </c>
      <c r="CE304" s="1"/>
      <c r="CG304">
        <f ca="1">IF(Table1[[#This Row],[Net worth of person]]&gt;$CH$3,Table1[[#This Row],[Age]],0)</f>
        <v>20</v>
      </c>
    </row>
    <row r="305" spans="1:85" x14ac:dyDescent="0.3">
      <c r="A305">
        <f t="shared" ca="1" si="152"/>
        <v>1</v>
      </c>
      <c r="B305" t="str">
        <f t="shared" ca="1" si="153"/>
        <v>Women</v>
      </c>
      <c r="C305">
        <f t="shared" ca="1" si="154"/>
        <v>27</v>
      </c>
      <c r="D305">
        <f t="shared" ca="1" si="155"/>
        <v>6</v>
      </c>
      <c r="E305" t="str">
        <f t="shared" ca="1" si="156"/>
        <v>General Work</v>
      </c>
      <c r="F305">
        <f t="shared" ca="1" si="157"/>
        <v>1</v>
      </c>
      <c r="G305" t="str">
        <f t="shared" ca="1" si="158"/>
        <v>10th</v>
      </c>
      <c r="H305">
        <f t="shared" ca="1" si="159"/>
        <v>2</v>
      </c>
      <c r="I305">
        <f t="shared" ca="1" si="160"/>
        <v>3</v>
      </c>
      <c r="J305">
        <f t="shared" ca="1" si="161"/>
        <v>32857</v>
      </c>
      <c r="K305">
        <f t="shared" ca="1" si="162"/>
        <v>11</v>
      </c>
      <c r="L305" t="str">
        <f t="shared" ca="1" si="163"/>
        <v>Mumbai</v>
      </c>
      <c r="M305">
        <f t="shared" ca="1" si="164"/>
        <v>131428</v>
      </c>
      <c r="N305">
        <f t="shared" ca="1" si="165"/>
        <v>63067.962284890644</v>
      </c>
      <c r="O305">
        <f t="shared" ca="1" si="166"/>
        <v>18455.836337125027</v>
      </c>
      <c r="P305">
        <f t="shared" ca="1" si="167"/>
        <v>5346</v>
      </c>
      <c r="Q305">
        <f t="shared" ca="1" si="168"/>
        <v>46957.684913755424</v>
      </c>
      <c r="R305">
        <f t="shared" ca="1" si="169"/>
        <v>45206.640689360414</v>
      </c>
      <c r="S305">
        <f t="shared" ca="1" si="170"/>
        <v>195090.47702648543</v>
      </c>
      <c r="T305">
        <f t="shared" ca="1" si="171"/>
        <v>115371.64719864607</v>
      </c>
      <c r="U305">
        <f t="shared" ca="1" si="172"/>
        <v>79718.829827839363</v>
      </c>
      <c r="AF305" s="2">
        <f ca="1">IF(Table1[[#This Row],[Gender]]="Women",1,0)</f>
        <v>1</v>
      </c>
      <c r="AG305">
        <f ca="1">IF(Table1[[#This Row],[Gender]]="Men",1,0)</f>
        <v>0</v>
      </c>
      <c r="AI305" s="1"/>
      <c r="AK305" s="2">
        <f ca="1">IF(Table1[[#This Row],[Field of Work]]="IT",1,0)</f>
        <v>0</v>
      </c>
      <c r="AL305">
        <f ca="1">IF(Table1[[#This Row],[Field of Work]]="Agriculture",1,0)</f>
        <v>0</v>
      </c>
      <c r="AM305">
        <f ca="1">IF(Table1[[#This Row],[Field of Work]]="Construction",1,0)</f>
        <v>0</v>
      </c>
      <c r="AN305">
        <f ca="1">IF(Table1[[#This Row],[Field of Work]]="Healthcare",1,0)</f>
        <v>0</v>
      </c>
      <c r="AO305">
        <f ca="1">IF(Table1[[#This Row],[Field of Work]]="General Work",1,0)</f>
        <v>1</v>
      </c>
      <c r="AP305">
        <f ca="1">IF(Table1[[#This Row],[Field of Work]]="Teaching",1,0)</f>
        <v>0</v>
      </c>
      <c r="AV305" s="1"/>
      <c r="AX305" s="2">
        <f ca="1">Table1[[#This Row],[Car Value]]/Table1[[#This Row],[Cars]]</f>
        <v>6151.945445708342</v>
      </c>
      <c r="AY305" s="1"/>
      <c r="AZ305" s="2">
        <f ca="1">IF(Table1[[#This Row],[Value of debts ]]&gt;$BA$3,1,0)</f>
        <v>1</v>
      </c>
      <c r="BA305" s="1"/>
      <c r="BB305" s="1"/>
      <c r="BC305" s="15">
        <f ca="1">Table1[[#This Row],[Mortage Left]]/Table1[[#This Row],[Value of House]]</f>
        <v>0.47986701680684973</v>
      </c>
      <c r="BD305">
        <f t="shared" ca="1" si="131"/>
        <v>0</v>
      </c>
      <c r="BF305" s="1"/>
      <c r="BH305">
        <f ca="1">IF(Table1[[#This Row],[Area]]="Patna",Table1[[#This Row],[Income]],0)</f>
        <v>0</v>
      </c>
      <c r="BI305">
        <f ca="1">IF(Table1[[#This Row],[Area]]="Bangalore",Table1[[#This Row],[Income]],0)</f>
        <v>0</v>
      </c>
      <c r="BJ305">
        <f ca="1">IF(Table1[[#This Row],[Area]]="Lucknow",Table1[[#This Row],[Income]],0)</f>
        <v>0</v>
      </c>
      <c r="BK305">
        <f ca="1">IF(Table1[[#This Row],[Area]]="Hyderabad",Table1[[#This Row],[Income]],0)</f>
        <v>0</v>
      </c>
      <c r="BL305">
        <f ca="1">IF(Table1[[#This Row],[Area]]="Udaipur",Table1[[#This Row],[Income]],0)</f>
        <v>0</v>
      </c>
      <c r="BM305">
        <f ca="1">IF(Table1[[#This Row],[Area]]="Pune",Table1[[#This Row],[Income]],0)</f>
        <v>0</v>
      </c>
      <c r="BN305">
        <f ca="1">IF(Table1[[#This Row],[Area]]="Kolkata",Table1[[#This Row],[Income]],0)</f>
        <v>0</v>
      </c>
      <c r="BO305">
        <f ca="1">IF(Table1[[#This Row],[Area]]="Ranchi",Table1[[#This Row],[Income]],0)</f>
        <v>0</v>
      </c>
      <c r="BP305">
        <f ca="1">IF(Table1[[#This Row],[Area]]="Dhanbad",Table1[[#This Row],[Income]],0)</f>
        <v>0</v>
      </c>
      <c r="BQ305">
        <f ca="1">IF(Table1[[#This Row],[Area]]="Agra",Table1[[#This Row],[Income]],0)</f>
        <v>0</v>
      </c>
      <c r="BR305">
        <f ca="1">IF(Table1[[#This Row],[Area]]="Mumbai",Table1[[#This Row],[Income]],0)</f>
        <v>32857</v>
      </c>
      <c r="BS305">
        <f ca="1">IF(Table1[[#This Row],[Area]]="Srinagar",Table1[[#This Row],[Income]],0)</f>
        <v>0</v>
      </c>
      <c r="BT305">
        <f ca="1">IF(Table1[[#This Row],[Area]]="Delhi",Table1[[#This Row],[Income]],0)</f>
        <v>0</v>
      </c>
      <c r="BU305">
        <f ca="1">IF(Table1[[#This Row],[Area]]="Jaipur",Table1[[#This Row],[Income]],0)</f>
        <v>0</v>
      </c>
      <c r="BW305">
        <f ca="1">IF(Table1[[#This Row],[Field of Work]]="IT",Table1[[#This Row],[Income]],0)</f>
        <v>0</v>
      </c>
      <c r="BX305">
        <f ca="1">IF(Table1[[#This Row],[Field of Work]]="Healthcare",Table1[[#This Row],[Income]],0)</f>
        <v>0</v>
      </c>
      <c r="BY305">
        <f ca="1">IF(Table1[[#This Row],[Field of Work]]="Agriculture",Table1[[#This Row],[Income]],0)</f>
        <v>0</v>
      </c>
      <c r="BZ305">
        <f ca="1">IF(Table1[[#This Row],[Field of Work]]="Teaching",Table1[[#This Row],[Income]],0)</f>
        <v>0</v>
      </c>
      <c r="CA305">
        <f ca="1">IF(Table1[[#This Row],[Field of Work]]="General Work",Table1[[#This Row],[Income]],0)</f>
        <v>32857</v>
      </c>
      <c r="CB305">
        <f ca="1">IF(Table1[[#This Row],[Field of Work]]="Construction",Table1[[#This Row],[Income]],0)</f>
        <v>0</v>
      </c>
      <c r="CD305" s="2">
        <f ca="1">IF(Table1[[#This Row],[Value of debts ]]&gt;Table1[[#This Row],[Income]],1,0)</f>
        <v>1</v>
      </c>
      <c r="CE305" s="1"/>
      <c r="CG305">
        <f ca="1">IF(Table1[[#This Row],[Net worth of person]]&gt;$CH$3,Table1[[#This Row],[Age]],0)</f>
        <v>27</v>
      </c>
    </row>
    <row r="306" spans="1:85" x14ac:dyDescent="0.3">
      <c r="A306">
        <f t="shared" ca="1" si="152"/>
        <v>2</v>
      </c>
      <c r="B306" t="str">
        <f t="shared" ca="1" si="153"/>
        <v>Men</v>
      </c>
      <c r="C306">
        <f t="shared" ca="1" si="154"/>
        <v>31</v>
      </c>
      <c r="D306">
        <f t="shared" ca="1" si="155"/>
        <v>1</v>
      </c>
      <c r="E306" t="str">
        <f t="shared" ca="1" si="156"/>
        <v>IT</v>
      </c>
      <c r="F306">
        <f t="shared" ca="1" si="157"/>
        <v>4</v>
      </c>
      <c r="G306" t="str">
        <f t="shared" ca="1" si="158"/>
        <v>Masters</v>
      </c>
      <c r="H306">
        <f t="shared" ca="1" si="159"/>
        <v>1</v>
      </c>
      <c r="I306">
        <f t="shared" ca="1" si="160"/>
        <v>3</v>
      </c>
      <c r="J306">
        <f t="shared" ca="1" si="161"/>
        <v>74890</v>
      </c>
      <c r="K306">
        <f t="shared" ca="1" si="162"/>
        <v>12</v>
      </c>
      <c r="L306" t="str">
        <f t="shared" ca="1" si="163"/>
        <v>Srinagar</v>
      </c>
      <c r="M306">
        <f t="shared" ca="1" si="164"/>
        <v>374450</v>
      </c>
      <c r="N306">
        <f t="shared" ca="1" si="165"/>
        <v>47583.468379635437</v>
      </c>
      <c r="O306">
        <f t="shared" ca="1" si="166"/>
        <v>102839.24126875811</v>
      </c>
      <c r="P306">
        <f t="shared" ca="1" si="167"/>
        <v>15043</v>
      </c>
      <c r="Q306">
        <f t="shared" ca="1" si="168"/>
        <v>58060.169827194906</v>
      </c>
      <c r="R306">
        <f t="shared" ca="1" si="169"/>
        <v>97015.452211229422</v>
      </c>
      <c r="S306">
        <f t="shared" ca="1" si="170"/>
        <v>574304.69347998756</v>
      </c>
      <c r="T306">
        <f t="shared" ca="1" si="171"/>
        <v>120686.63820683034</v>
      </c>
      <c r="U306">
        <f t="shared" ca="1" si="172"/>
        <v>453618.0552731572</v>
      </c>
      <c r="AF306" s="2">
        <f ca="1">IF(Table1[[#This Row],[Gender]]="Women",1,0)</f>
        <v>0</v>
      </c>
      <c r="AG306">
        <f ca="1">IF(Table1[[#This Row],[Gender]]="Men",1,0)</f>
        <v>1</v>
      </c>
      <c r="AI306" s="1"/>
      <c r="AK306" s="2">
        <f ca="1">IF(Table1[[#This Row],[Field of Work]]="IT",1,0)</f>
        <v>1</v>
      </c>
      <c r="AL306">
        <f ca="1">IF(Table1[[#This Row],[Field of Work]]="Agriculture",1,0)</f>
        <v>0</v>
      </c>
      <c r="AM306">
        <f ca="1">IF(Table1[[#This Row],[Field of Work]]="Construction",1,0)</f>
        <v>0</v>
      </c>
      <c r="AN306">
        <f ca="1">IF(Table1[[#This Row],[Field of Work]]="Healthcare",1,0)</f>
        <v>0</v>
      </c>
      <c r="AO306">
        <f ca="1">IF(Table1[[#This Row],[Field of Work]]="General Work",1,0)</f>
        <v>0</v>
      </c>
      <c r="AP306">
        <f ca="1">IF(Table1[[#This Row],[Field of Work]]="Teaching",1,0)</f>
        <v>0</v>
      </c>
      <c r="AV306" s="1"/>
      <c r="AX306" s="2">
        <f ca="1">Table1[[#This Row],[Car Value]]/Table1[[#This Row],[Cars]]</f>
        <v>34279.747089586039</v>
      </c>
      <c r="AY306" s="1"/>
      <c r="AZ306" s="2">
        <f ca="1">IF(Table1[[#This Row],[Value of debts ]]&gt;$BA$3,1,0)</f>
        <v>1</v>
      </c>
      <c r="BA306" s="1"/>
      <c r="BB306" s="1"/>
      <c r="BC306" s="15">
        <f ca="1">Table1[[#This Row],[Mortage Left]]/Table1[[#This Row],[Value of House]]</f>
        <v>0.12707562659803828</v>
      </c>
      <c r="BD306">
        <f t="shared" ca="1" si="131"/>
        <v>1</v>
      </c>
      <c r="BF306" s="1"/>
      <c r="BH306">
        <f ca="1">IF(Table1[[#This Row],[Area]]="Patna",Table1[[#This Row],[Income]],0)</f>
        <v>0</v>
      </c>
      <c r="BI306">
        <f ca="1">IF(Table1[[#This Row],[Area]]="Bangalore",Table1[[#This Row],[Income]],0)</f>
        <v>0</v>
      </c>
      <c r="BJ306">
        <f ca="1">IF(Table1[[#This Row],[Area]]="Lucknow",Table1[[#This Row],[Income]],0)</f>
        <v>0</v>
      </c>
      <c r="BK306">
        <f ca="1">IF(Table1[[#This Row],[Area]]="Hyderabad",Table1[[#This Row],[Income]],0)</f>
        <v>0</v>
      </c>
      <c r="BL306">
        <f ca="1">IF(Table1[[#This Row],[Area]]="Udaipur",Table1[[#This Row],[Income]],0)</f>
        <v>0</v>
      </c>
      <c r="BM306">
        <f ca="1">IF(Table1[[#This Row],[Area]]="Pune",Table1[[#This Row],[Income]],0)</f>
        <v>0</v>
      </c>
      <c r="BN306">
        <f ca="1">IF(Table1[[#This Row],[Area]]="Kolkata",Table1[[#This Row],[Income]],0)</f>
        <v>0</v>
      </c>
      <c r="BO306">
        <f ca="1">IF(Table1[[#This Row],[Area]]="Ranchi",Table1[[#This Row],[Income]],0)</f>
        <v>0</v>
      </c>
      <c r="BP306">
        <f ca="1">IF(Table1[[#This Row],[Area]]="Dhanbad",Table1[[#This Row],[Income]],0)</f>
        <v>0</v>
      </c>
      <c r="BQ306">
        <f ca="1">IF(Table1[[#This Row],[Area]]="Agra",Table1[[#This Row],[Income]],0)</f>
        <v>0</v>
      </c>
      <c r="BR306">
        <f ca="1">IF(Table1[[#This Row],[Area]]="Mumbai",Table1[[#This Row],[Income]],0)</f>
        <v>0</v>
      </c>
      <c r="BS306">
        <f ca="1">IF(Table1[[#This Row],[Area]]="Srinagar",Table1[[#This Row],[Income]],0)</f>
        <v>74890</v>
      </c>
      <c r="BT306">
        <f ca="1">IF(Table1[[#This Row],[Area]]="Delhi",Table1[[#This Row],[Income]],0)</f>
        <v>0</v>
      </c>
      <c r="BU306">
        <f ca="1">IF(Table1[[#This Row],[Area]]="Jaipur",Table1[[#This Row],[Income]],0)</f>
        <v>0</v>
      </c>
      <c r="BW306">
        <f ca="1">IF(Table1[[#This Row],[Field of Work]]="IT",Table1[[#This Row],[Income]],0)</f>
        <v>74890</v>
      </c>
      <c r="BX306">
        <f ca="1">IF(Table1[[#This Row],[Field of Work]]="Healthcare",Table1[[#This Row],[Income]],0)</f>
        <v>0</v>
      </c>
      <c r="BY306">
        <f ca="1">IF(Table1[[#This Row],[Field of Work]]="Agriculture",Table1[[#This Row],[Income]],0)</f>
        <v>0</v>
      </c>
      <c r="BZ306">
        <f ca="1">IF(Table1[[#This Row],[Field of Work]]="Teaching",Table1[[#This Row],[Income]],0)</f>
        <v>0</v>
      </c>
      <c r="CA306">
        <f ca="1">IF(Table1[[#This Row],[Field of Work]]="General Work",Table1[[#This Row],[Income]],0)</f>
        <v>0</v>
      </c>
      <c r="CB306">
        <f ca="1">IF(Table1[[#This Row],[Field of Work]]="Construction",Table1[[#This Row],[Income]],0)</f>
        <v>0</v>
      </c>
      <c r="CD306" s="2">
        <f ca="1">IF(Table1[[#This Row],[Value of debts ]]&gt;Table1[[#This Row],[Income]],1,0)</f>
        <v>1</v>
      </c>
      <c r="CE306" s="1"/>
      <c r="CG306">
        <f ca="1">IF(Table1[[#This Row],[Net worth of person]]&gt;$CH$3,Table1[[#This Row],[Age]],0)</f>
        <v>31</v>
      </c>
    </row>
    <row r="307" spans="1:85" x14ac:dyDescent="0.3">
      <c r="A307">
        <f t="shared" ca="1" si="152"/>
        <v>1</v>
      </c>
      <c r="B307" t="str">
        <f t="shared" ca="1" si="153"/>
        <v>Women</v>
      </c>
      <c r="C307">
        <f t="shared" ca="1" si="154"/>
        <v>24</v>
      </c>
      <c r="D307">
        <f t="shared" ca="1" si="155"/>
        <v>6</v>
      </c>
      <c r="E307" t="str">
        <f t="shared" ca="1" si="156"/>
        <v>General Work</v>
      </c>
      <c r="F307">
        <f t="shared" ca="1" si="157"/>
        <v>3</v>
      </c>
      <c r="G307" t="str">
        <f t="shared" ca="1" si="158"/>
        <v>Bachelors</v>
      </c>
      <c r="H307">
        <f t="shared" ca="1" si="159"/>
        <v>1</v>
      </c>
      <c r="I307">
        <f t="shared" ca="1" si="160"/>
        <v>3</v>
      </c>
      <c r="J307">
        <f t="shared" ca="1" si="161"/>
        <v>71629</v>
      </c>
      <c r="K307">
        <f t="shared" ca="1" si="162"/>
        <v>10</v>
      </c>
      <c r="L307" t="str">
        <f t="shared" ca="1" si="163"/>
        <v>Kolkata</v>
      </c>
      <c r="M307">
        <f t="shared" ca="1" si="164"/>
        <v>358145</v>
      </c>
      <c r="N307">
        <f t="shared" ca="1" si="165"/>
        <v>148493.4038585854</v>
      </c>
      <c r="O307">
        <f t="shared" ca="1" si="166"/>
        <v>134301.88548002302</v>
      </c>
      <c r="P307">
        <f t="shared" ca="1" si="167"/>
        <v>25521</v>
      </c>
      <c r="Q307">
        <f t="shared" ca="1" si="168"/>
        <v>60243.347650210933</v>
      </c>
      <c r="R307">
        <f t="shared" ca="1" si="169"/>
        <v>85630.806485082649</v>
      </c>
      <c r="S307">
        <f t="shared" ca="1" si="170"/>
        <v>578077.69196510559</v>
      </c>
      <c r="T307">
        <f t="shared" ca="1" si="171"/>
        <v>234257.75150879633</v>
      </c>
      <c r="U307">
        <f t="shared" ca="1" si="172"/>
        <v>343819.94045630924</v>
      </c>
      <c r="AF307" s="2">
        <f ca="1">IF(Table1[[#This Row],[Gender]]="Women",1,0)</f>
        <v>1</v>
      </c>
      <c r="AG307">
        <f ca="1">IF(Table1[[#This Row],[Gender]]="Men",1,0)</f>
        <v>0</v>
      </c>
      <c r="AI307" s="1"/>
      <c r="AK307" s="2">
        <f ca="1">IF(Table1[[#This Row],[Field of Work]]="IT",1,0)</f>
        <v>0</v>
      </c>
      <c r="AL307">
        <f ca="1">IF(Table1[[#This Row],[Field of Work]]="Agriculture",1,0)</f>
        <v>0</v>
      </c>
      <c r="AM307">
        <f ca="1">IF(Table1[[#This Row],[Field of Work]]="Construction",1,0)</f>
        <v>0</v>
      </c>
      <c r="AN307">
        <f ca="1">IF(Table1[[#This Row],[Field of Work]]="Healthcare",1,0)</f>
        <v>0</v>
      </c>
      <c r="AO307">
        <f ca="1">IF(Table1[[#This Row],[Field of Work]]="General Work",1,0)</f>
        <v>1</v>
      </c>
      <c r="AP307">
        <f ca="1">IF(Table1[[#This Row],[Field of Work]]="Teaching",1,0)</f>
        <v>0</v>
      </c>
      <c r="AV307" s="1"/>
      <c r="AX307" s="2">
        <f ca="1">Table1[[#This Row],[Car Value]]/Table1[[#This Row],[Cars]]</f>
        <v>44767.29516000767</v>
      </c>
      <c r="AY307" s="1"/>
      <c r="AZ307" s="2">
        <f ca="1">IF(Table1[[#This Row],[Value of debts ]]&gt;$BA$3,1,0)</f>
        <v>1</v>
      </c>
      <c r="BA307" s="1"/>
      <c r="BB307" s="1"/>
      <c r="BC307" s="15">
        <f ca="1">Table1[[#This Row],[Mortage Left]]/Table1[[#This Row],[Value of House]]</f>
        <v>0.4146181123806989</v>
      </c>
      <c r="BD307">
        <f t="shared" ca="1" si="131"/>
        <v>0</v>
      </c>
      <c r="BF307" s="1"/>
      <c r="BH307">
        <f ca="1">IF(Table1[[#This Row],[Area]]="Patna",Table1[[#This Row],[Income]],0)</f>
        <v>0</v>
      </c>
      <c r="BI307">
        <f ca="1">IF(Table1[[#This Row],[Area]]="Bangalore",Table1[[#This Row],[Income]],0)</f>
        <v>0</v>
      </c>
      <c r="BJ307">
        <f ca="1">IF(Table1[[#This Row],[Area]]="Lucknow",Table1[[#This Row],[Income]],0)</f>
        <v>0</v>
      </c>
      <c r="BK307">
        <f ca="1">IF(Table1[[#This Row],[Area]]="Hyderabad",Table1[[#This Row],[Income]],0)</f>
        <v>0</v>
      </c>
      <c r="BL307">
        <f ca="1">IF(Table1[[#This Row],[Area]]="Udaipur",Table1[[#This Row],[Income]],0)</f>
        <v>0</v>
      </c>
      <c r="BM307">
        <f ca="1">IF(Table1[[#This Row],[Area]]="Pune",Table1[[#This Row],[Income]],0)</f>
        <v>0</v>
      </c>
      <c r="BN307">
        <f ca="1">IF(Table1[[#This Row],[Area]]="Kolkata",Table1[[#This Row],[Income]],0)</f>
        <v>71629</v>
      </c>
      <c r="BO307">
        <f ca="1">IF(Table1[[#This Row],[Area]]="Ranchi",Table1[[#This Row],[Income]],0)</f>
        <v>0</v>
      </c>
      <c r="BP307">
        <f ca="1">IF(Table1[[#This Row],[Area]]="Dhanbad",Table1[[#This Row],[Income]],0)</f>
        <v>0</v>
      </c>
      <c r="BQ307">
        <f ca="1">IF(Table1[[#This Row],[Area]]="Agra",Table1[[#This Row],[Income]],0)</f>
        <v>0</v>
      </c>
      <c r="BR307">
        <f ca="1">IF(Table1[[#This Row],[Area]]="Mumbai",Table1[[#This Row],[Income]],0)</f>
        <v>0</v>
      </c>
      <c r="BS307">
        <f ca="1">IF(Table1[[#This Row],[Area]]="Srinagar",Table1[[#This Row],[Income]],0)</f>
        <v>0</v>
      </c>
      <c r="BT307">
        <f ca="1">IF(Table1[[#This Row],[Area]]="Delhi",Table1[[#This Row],[Income]],0)</f>
        <v>0</v>
      </c>
      <c r="BU307">
        <f ca="1">IF(Table1[[#This Row],[Area]]="Jaipur",Table1[[#This Row],[Income]],0)</f>
        <v>0</v>
      </c>
      <c r="BW307">
        <f ca="1">IF(Table1[[#This Row],[Field of Work]]="IT",Table1[[#This Row],[Income]],0)</f>
        <v>0</v>
      </c>
      <c r="BX307">
        <f ca="1">IF(Table1[[#This Row],[Field of Work]]="Healthcare",Table1[[#This Row],[Income]],0)</f>
        <v>0</v>
      </c>
      <c r="BY307">
        <f ca="1">IF(Table1[[#This Row],[Field of Work]]="Agriculture",Table1[[#This Row],[Income]],0)</f>
        <v>0</v>
      </c>
      <c r="BZ307">
        <f ca="1">IF(Table1[[#This Row],[Field of Work]]="Teaching",Table1[[#This Row],[Income]],0)</f>
        <v>0</v>
      </c>
      <c r="CA307">
        <f ca="1">IF(Table1[[#This Row],[Field of Work]]="General Work",Table1[[#This Row],[Income]],0)</f>
        <v>71629</v>
      </c>
      <c r="CB307">
        <f ca="1">IF(Table1[[#This Row],[Field of Work]]="Construction",Table1[[#This Row],[Income]],0)</f>
        <v>0</v>
      </c>
      <c r="CD307" s="2">
        <f ca="1">IF(Table1[[#This Row],[Value of debts ]]&gt;Table1[[#This Row],[Income]],1,0)</f>
        <v>1</v>
      </c>
      <c r="CE307" s="1"/>
      <c r="CG307">
        <f ca="1">IF(Table1[[#This Row],[Net worth of person]]&gt;$CH$3,Table1[[#This Row],[Age]],0)</f>
        <v>24</v>
      </c>
    </row>
    <row r="308" spans="1:85" x14ac:dyDescent="0.3">
      <c r="A308">
        <f t="shared" ca="1" si="152"/>
        <v>1</v>
      </c>
      <c r="B308" t="str">
        <f t="shared" ca="1" si="153"/>
        <v>Women</v>
      </c>
      <c r="C308">
        <f t="shared" ca="1" si="154"/>
        <v>37</v>
      </c>
      <c r="D308">
        <f t="shared" ca="1" si="155"/>
        <v>4</v>
      </c>
      <c r="E308" t="str">
        <f t="shared" ca="1" si="156"/>
        <v>Teaching</v>
      </c>
      <c r="F308">
        <f t="shared" ca="1" si="157"/>
        <v>4</v>
      </c>
      <c r="G308" t="str">
        <f t="shared" ca="1" si="158"/>
        <v>Masters</v>
      </c>
      <c r="H308">
        <f t="shared" ca="1" si="159"/>
        <v>2</v>
      </c>
      <c r="I308">
        <f t="shared" ca="1" si="160"/>
        <v>3</v>
      </c>
      <c r="J308">
        <f t="shared" ca="1" si="161"/>
        <v>72197</v>
      </c>
      <c r="K308">
        <f t="shared" ca="1" si="162"/>
        <v>4</v>
      </c>
      <c r="L308" t="str">
        <f t="shared" ca="1" si="163"/>
        <v>Dhanbad</v>
      </c>
      <c r="M308">
        <f t="shared" ca="1" si="164"/>
        <v>360985</v>
      </c>
      <c r="N308">
        <f t="shared" ca="1" si="165"/>
        <v>9084.2774173258149</v>
      </c>
      <c r="O308">
        <f t="shared" ca="1" si="166"/>
        <v>181453.62002582889</v>
      </c>
      <c r="P308">
        <f t="shared" ca="1" si="167"/>
        <v>161995</v>
      </c>
      <c r="Q308">
        <f t="shared" ca="1" si="168"/>
        <v>26609.303716695151</v>
      </c>
      <c r="R308">
        <f t="shared" ca="1" si="169"/>
        <v>66659.356308639603</v>
      </c>
      <c r="S308">
        <f t="shared" ca="1" si="170"/>
        <v>609097.97633446858</v>
      </c>
      <c r="T308">
        <f t="shared" ca="1" si="171"/>
        <v>197688.58113402096</v>
      </c>
      <c r="U308">
        <f t="shared" ca="1" si="172"/>
        <v>411409.39520044765</v>
      </c>
      <c r="AF308" s="2">
        <f ca="1">IF(Table1[[#This Row],[Gender]]="Women",1,0)</f>
        <v>1</v>
      </c>
      <c r="AG308">
        <f ca="1">IF(Table1[[#This Row],[Gender]]="Men",1,0)</f>
        <v>0</v>
      </c>
      <c r="AI308" s="1"/>
      <c r="AK308" s="2">
        <f ca="1">IF(Table1[[#This Row],[Field of Work]]="IT",1,0)</f>
        <v>0</v>
      </c>
      <c r="AL308">
        <f ca="1">IF(Table1[[#This Row],[Field of Work]]="Agriculture",1,0)</f>
        <v>0</v>
      </c>
      <c r="AM308">
        <f ca="1">IF(Table1[[#This Row],[Field of Work]]="Construction",1,0)</f>
        <v>0</v>
      </c>
      <c r="AN308">
        <f ca="1">IF(Table1[[#This Row],[Field of Work]]="Healthcare",1,0)</f>
        <v>0</v>
      </c>
      <c r="AO308">
        <f ca="1">IF(Table1[[#This Row],[Field of Work]]="General Work",1,0)</f>
        <v>0</v>
      </c>
      <c r="AP308">
        <f ca="1">IF(Table1[[#This Row],[Field of Work]]="Teaching",1,0)</f>
        <v>1</v>
      </c>
      <c r="AV308" s="1"/>
      <c r="AX308" s="2">
        <f ca="1">Table1[[#This Row],[Car Value]]/Table1[[#This Row],[Cars]]</f>
        <v>60484.540008609627</v>
      </c>
      <c r="AY308" s="1"/>
      <c r="AZ308" s="2">
        <f ca="1">IF(Table1[[#This Row],[Value of debts ]]&gt;$BA$3,1,0)</f>
        <v>1</v>
      </c>
      <c r="BA308" s="1"/>
      <c r="BB308" s="1"/>
      <c r="BC308" s="15">
        <f ca="1">Table1[[#This Row],[Mortage Left]]/Table1[[#This Row],[Value of House]]</f>
        <v>2.5165249019559858E-2</v>
      </c>
      <c r="BD308">
        <f t="shared" ca="1" si="131"/>
        <v>1</v>
      </c>
      <c r="BF308" s="1"/>
      <c r="BH308">
        <f ca="1">IF(Table1[[#This Row],[Area]]="Patna",Table1[[#This Row],[Income]],0)</f>
        <v>0</v>
      </c>
      <c r="BI308">
        <f ca="1">IF(Table1[[#This Row],[Area]]="Bangalore",Table1[[#This Row],[Income]],0)</f>
        <v>0</v>
      </c>
      <c r="BJ308">
        <f ca="1">IF(Table1[[#This Row],[Area]]="Lucknow",Table1[[#This Row],[Income]],0)</f>
        <v>0</v>
      </c>
      <c r="BK308">
        <f ca="1">IF(Table1[[#This Row],[Area]]="Hyderabad",Table1[[#This Row],[Income]],0)</f>
        <v>0</v>
      </c>
      <c r="BL308">
        <f ca="1">IF(Table1[[#This Row],[Area]]="Udaipur",Table1[[#This Row],[Income]],0)</f>
        <v>0</v>
      </c>
      <c r="BM308">
        <f ca="1">IF(Table1[[#This Row],[Area]]="Pune",Table1[[#This Row],[Income]],0)</f>
        <v>0</v>
      </c>
      <c r="BN308">
        <f ca="1">IF(Table1[[#This Row],[Area]]="Kolkata",Table1[[#This Row],[Income]],0)</f>
        <v>0</v>
      </c>
      <c r="BO308">
        <f ca="1">IF(Table1[[#This Row],[Area]]="Ranchi",Table1[[#This Row],[Income]],0)</f>
        <v>0</v>
      </c>
      <c r="BP308">
        <f ca="1">IF(Table1[[#This Row],[Area]]="Dhanbad",Table1[[#This Row],[Income]],0)</f>
        <v>72197</v>
      </c>
      <c r="BQ308">
        <f ca="1">IF(Table1[[#This Row],[Area]]="Agra",Table1[[#This Row],[Income]],0)</f>
        <v>0</v>
      </c>
      <c r="BR308">
        <f ca="1">IF(Table1[[#This Row],[Area]]="Mumbai",Table1[[#This Row],[Income]],0)</f>
        <v>0</v>
      </c>
      <c r="BS308">
        <f ca="1">IF(Table1[[#This Row],[Area]]="Srinagar",Table1[[#This Row],[Income]],0)</f>
        <v>0</v>
      </c>
      <c r="BT308">
        <f ca="1">IF(Table1[[#This Row],[Area]]="Delhi",Table1[[#This Row],[Income]],0)</f>
        <v>0</v>
      </c>
      <c r="BU308">
        <f ca="1">IF(Table1[[#This Row],[Area]]="Jaipur",Table1[[#This Row],[Income]],0)</f>
        <v>0</v>
      </c>
      <c r="BW308">
        <f ca="1">IF(Table1[[#This Row],[Field of Work]]="IT",Table1[[#This Row],[Income]],0)</f>
        <v>0</v>
      </c>
      <c r="BX308">
        <f ca="1">IF(Table1[[#This Row],[Field of Work]]="Healthcare",Table1[[#This Row],[Income]],0)</f>
        <v>0</v>
      </c>
      <c r="BY308">
        <f ca="1">IF(Table1[[#This Row],[Field of Work]]="Agriculture",Table1[[#This Row],[Income]],0)</f>
        <v>0</v>
      </c>
      <c r="BZ308">
        <f ca="1">IF(Table1[[#This Row],[Field of Work]]="Teaching",Table1[[#This Row],[Income]],0)</f>
        <v>72197</v>
      </c>
      <c r="CA308">
        <f ca="1">IF(Table1[[#This Row],[Field of Work]]="General Work",Table1[[#This Row],[Income]],0)</f>
        <v>0</v>
      </c>
      <c r="CB308">
        <f ca="1">IF(Table1[[#This Row],[Field of Work]]="Construction",Table1[[#This Row],[Income]],0)</f>
        <v>0</v>
      </c>
      <c r="CD308" s="2">
        <f ca="1">IF(Table1[[#This Row],[Value of debts ]]&gt;Table1[[#This Row],[Income]],1,0)</f>
        <v>1</v>
      </c>
      <c r="CE308" s="1"/>
      <c r="CG308">
        <f ca="1">IF(Table1[[#This Row],[Net worth of person]]&gt;$CH$3,Table1[[#This Row],[Age]],0)</f>
        <v>37</v>
      </c>
    </row>
    <row r="309" spans="1:85" x14ac:dyDescent="0.3">
      <c r="A309">
        <f t="shared" ca="1" si="152"/>
        <v>2</v>
      </c>
      <c r="B309" t="str">
        <f t="shared" ca="1" si="153"/>
        <v>Men</v>
      </c>
      <c r="C309">
        <f t="shared" ca="1" si="154"/>
        <v>34</v>
      </c>
      <c r="D309">
        <f t="shared" ca="1" si="155"/>
        <v>4</v>
      </c>
      <c r="E309" t="str">
        <f t="shared" ca="1" si="156"/>
        <v>Teaching</v>
      </c>
      <c r="F309">
        <f t="shared" ca="1" si="157"/>
        <v>1</v>
      </c>
      <c r="G309" t="str">
        <f t="shared" ca="1" si="158"/>
        <v>10th</v>
      </c>
      <c r="H309">
        <f t="shared" ca="1" si="159"/>
        <v>3</v>
      </c>
      <c r="I309">
        <f t="shared" ca="1" si="160"/>
        <v>1</v>
      </c>
      <c r="J309">
        <f t="shared" ca="1" si="161"/>
        <v>53826</v>
      </c>
      <c r="K309">
        <f t="shared" ca="1" si="162"/>
        <v>11</v>
      </c>
      <c r="L309" t="str">
        <f t="shared" ca="1" si="163"/>
        <v>Mumbai</v>
      </c>
      <c r="M309">
        <f t="shared" ca="1" si="164"/>
        <v>322956</v>
      </c>
      <c r="N309">
        <f t="shared" ca="1" si="165"/>
        <v>85554.600342356629</v>
      </c>
      <c r="O309">
        <f t="shared" ca="1" si="166"/>
        <v>35744.769854931219</v>
      </c>
      <c r="P309">
        <f t="shared" ca="1" si="167"/>
        <v>27193</v>
      </c>
      <c r="Q309">
        <f t="shared" ca="1" si="168"/>
        <v>52279.924918856712</v>
      </c>
      <c r="R309">
        <f t="shared" ca="1" si="169"/>
        <v>1838.6843973580044</v>
      </c>
      <c r="S309">
        <f t="shared" ca="1" si="170"/>
        <v>360539.4542522892</v>
      </c>
      <c r="T309">
        <f t="shared" ca="1" si="171"/>
        <v>165027.52526121333</v>
      </c>
      <c r="U309">
        <f t="shared" ca="1" si="172"/>
        <v>195511.92899107587</v>
      </c>
      <c r="AF309" s="2">
        <f ca="1">IF(Table1[[#This Row],[Gender]]="Women",1,0)</f>
        <v>0</v>
      </c>
      <c r="AG309">
        <f ca="1">IF(Table1[[#This Row],[Gender]]="Men",1,0)</f>
        <v>1</v>
      </c>
      <c r="AI309" s="1"/>
      <c r="AK309" s="2">
        <f ca="1">IF(Table1[[#This Row],[Field of Work]]="IT",1,0)</f>
        <v>0</v>
      </c>
      <c r="AL309">
        <f ca="1">IF(Table1[[#This Row],[Field of Work]]="Agriculture",1,0)</f>
        <v>0</v>
      </c>
      <c r="AM309">
        <f ca="1">IF(Table1[[#This Row],[Field of Work]]="Construction",1,0)</f>
        <v>0</v>
      </c>
      <c r="AN309">
        <f ca="1">IF(Table1[[#This Row],[Field of Work]]="Healthcare",1,0)</f>
        <v>0</v>
      </c>
      <c r="AO309">
        <f ca="1">IF(Table1[[#This Row],[Field of Work]]="General Work",1,0)</f>
        <v>0</v>
      </c>
      <c r="AP309">
        <f ca="1">IF(Table1[[#This Row],[Field of Work]]="Teaching",1,0)</f>
        <v>1</v>
      </c>
      <c r="AV309" s="1"/>
      <c r="AX309" s="2">
        <f ca="1">Table1[[#This Row],[Car Value]]/Table1[[#This Row],[Cars]]</f>
        <v>35744.769854931219</v>
      </c>
      <c r="AY309" s="1"/>
      <c r="AZ309" s="2">
        <f ca="1">IF(Table1[[#This Row],[Value of debts ]]&gt;$BA$3,1,0)</f>
        <v>1</v>
      </c>
      <c r="BA309" s="1"/>
      <c r="BB309" s="1"/>
      <c r="BC309" s="15">
        <f ca="1">Table1[[#This Row],[Mortage Left]]/Table1[[#This Row],[Value of House]]</f>
        <v>0.26491101060936051</v>
      </c>
      <c r="BD309">
        <f t="shared" ca="1" si="131"/>
        <v>0</v>
      </c>
      <c r="BF309" s="1"/>
      <c r="BH309">
        <f ca="1">IF(Table1[[#This Row],[Area]]="Patna",Table1[[#This Row],[Income]],0)</f>
        <v>0</v>
      </c>
      <c r="BI309">
        <f ca="1">IF(Table1[[#This Row],[Area]]="Bangalore",Table1[[#This Row],[Income]],0)</f>
        <v>0</v>
      </c>
      <c r="BJ309">
        <f ca="1">IF(Table1[[#This Row],[Area]]="Lucknow",Table1[[#This Row],[Income]],0)</f>
        <v>0</v>
      </c>
      <c r="BK309">
        <f ca="1">IF(Table1[[#This Row],[Area]]="Hyderabad",Table1[[#This Row],[Income]],0)</f>
        <v>0</v>
      </c>
      <c r="BL309">
        <f ca="1">IF(Table1[[#This Row],[Area]]="Udaipur",Table1[[#This Row],[Income]],0)</f>
        <v>0</v>
      </c>
      <c r="BM309">
        <f ca="1">IF(Table1[[#This Row],[Area]]="Pune",Table1[[#This Row],[Income]],0)</f>
        <v>0</v>
      </c>
      <c r="BN309">
        <f ca="1">IF(Table1[[#This Row],[Area]]="Kolkata",Table1[[#This Row],[Income]],0)</f>
        <v>0</v>
      </c>
      <c r="BO309">
        <f ca="1">IF(Table1[[#This Row],[Area]]="Ranchi",Table1[[#This Row],[Income]],0)</f>
        <v>0</v>
      </c>
      <c r="BP309">
        <f ca="1">IF(Table1[[#This Row],[Area]]="Dhanbad",Table1[[#This Row],[Income]],0)</f>
        <v>0</v>
      </c>
      <c r="BQ309">
        <f ca="1">IF(Table1[[#This Row],[Area]]="Agra",Table1[[#This Row],[Income]],0)</f>
        <v>0</v>
      </c>
      <c r="BR309">
        <f ca="1">IF(Table1[[#This Row],[Area]]="Mumbai",Table1[[#This Row],[Income]],0)</f>
        <v>53826</v>
      </c>
      <c r="BS309">
        <f ca="1">IF(Table1[[#This Row],[Area]]="Srinagar",Table1[[#This Row],[Income]],0)</f>
        <v>0</v>
      </c>
      <c r="BT309">
        <f ca="1">IF(Table1[[#This Row],[Area]]="Delhi",Table1[[#This Row],[Income]],0)</f>
        <v>0</v>
      </c>
      <c r="BU309">
        <f ca="1">IF(Table1[[#This Row],[Area]]="Jaipur",Table1[[#This Row],[Income]],0)</f>
        <v>0</v>
      </c>
      <c r="BW309">
        <f ca="1">IF(Table1[[#This Row],[Field of Work]]="IT",Table1[[#This Row],[Income]],0)</f>
        <v>0</v>
      </c>
      <c r="BX309">
        <f ca="1">IF(Table1[[#This Row],[Field of Work]]="Healthcare",Table1[[#This Row],[Income]],0)</f>
        <v>0</v>
      </c>
      <c r="BY309">
        <f ca="1">IF(Table1[[#This Row],[Field of Work]]="Agriculture",Table1[[#This Row],[Income]],0)</f>
        <v>0</v>
      </c>
      <c r="BZ309">
        <f ca="1">IF(Table1[[#This Row],[Field of Work]]="Teaching",Table1[[#This Row],[Income]],0)</f>
        <v>53826</v>
      </c>
      <c r="CA309">
        <f ca="1">IF(Table1[[#This Row],[Field of Work]]="General Work",Table1[[#This Row],[Income]],0)</f>
        <v>0</v>
      </c>
      <c r="CB309">
        <f ca="1">IF(Table1[[#This Row],[Field of Work]]="Construction",Table1[[#This Row],[Income]],0)</f>
        <v>0</v>
      </c>
      <c r="CD309" s="2">
        <f ca="1">IF(Table1[[#This Row],[Value of debts ]]&gt;Table1[[#This Row],[Income]],1,0)</f>
        <v>1</v>
      </c>
      <c r="CE309" s="1"/>
      <c r="CG309">
        <f ca="1">IF(Table1[[#This Row],[Net worth of person]]&gt;$CH$3,Table1[[#This Row],[Age]],0)</f>
        <v>34</v>
      </c>
    </row>
    <row r="310" spans="1:85" x14ac:dyDescent="0.3">
      <c r="A310">
        <f t="shared" ca="1" si="152"/>
        <v>1</v>
      </c>
      <c r="B310" t="str">
        <f t="shared" ca="1" si="153"/>
        <v>Women</v>
      </c>
      <c r="C310">
        <f t="shared" ca="1" si="154"/>
        <v>30</v>
      </c>
      <c r="D310">
        <f t="shared" ca="1" si="155"/>
        <v>2</v>
      </c>
      <c r="E310" t="str">
        <f t="shared" ca="1" si="156"/>
        <v>Construction</v>
      </c>
      <c r="F310">
        <f t="shared" ca="1" si="157"/>
        <v>2</v>
      </c>
      <c r="G310" t="str">
        <f t="shared" ca="1" si="158"/>
        <v>12th</v>
      </c>
      <c r="H310">
        <f t="shared" ca="1" si="159"/>
        <v>4</v>
      </c>
      <c r="I310">
        <f t="shared" ca="1" si="160"/>
        <v>1</v>
      </c>
      <c r="J310">
        <f t="shared" ca="1" si="161"/>
        <v>60076</v>
      </c>
      <c r="K310">
        <f t="shared" ca="1" si="162"/>
        <v>9</v>
      </c>
      <c r="L310" t="str">
        <f t="shared" ca="1" si="163"/>
        <v>Pune</v>
      </c>
      <c r="M310">
        <f t="shared" ca="1" si="164"/>
        <v>180228</v>
      </c>
      <c r="N310">
        <f t="shared" ca="1" si="165"/>
        <v>14367.936087563916</v>
      </c>
      <c r="O310">
        <f t="shared" ca="1" si="166"/>
        <v>22221.203412723895</v>
      </c>
      <c r="P310">
        <f t="shared" ca="1" si="167"/>
        <v>16166</v>
      </c>
      <c r="Q310">
        <f t="shared" ca="1" si="168"/>
        <v>68760.156486921507</v>
      </c>
      <c r="R310">
        <f t="shared" ca="1" si="169"/>
        <v>29323.081296742515</v>
      </c>
      <c r="S310">
        <f t="shared" ca="1" si="170"/>
        <v>231772.28470946642</v>
      </c>
      <c r="T310">
        <f t="shared" ca="1" si="171"/>
        <v>99294.092574485432</v>
      </c>
      <c r="U310">
        <f t="shared" ca="1" si="172"/>
        <v>132478.19213498099</v>
      </c>
      <c r="AF310" s="2">
        <f ca="1">IF(Table1[[#This Row],[Gender]]="Women",1,0)</f>
        <v>1</v>
      </c>
      <c r="AG310">
        <f ca="1">IF(Table1[[#This Row],[Gender]]="Men",1,0)</f>
        <v>0</v>
      </c>
      <c r="AI310" s="1"/>
      <c r="AK310" s="2">
        <f ca="1">IF(Table1[[#This Row],[Field of Work]]="IT",1,0)</f>
        <v>0</v>
      </c>
      <c r="AL310">
        <f ca="1">IF(Table1[[#This Row],[Field of Work]]="Agriculture",1,0)</f>
        <v>0</v>
      </c>
      <c r="AM310">
        <f ca="1">IF(Table1[[#This Row],[Field of Work]]="Construction",1,0)</f>
        <v>1</v>
      </c>
      <c r="AN310">
        <f ca="1">IF(Table1[[#This Row],[Field of Work]]="Healthcare",1,0)</f>
        <v>0</v>
      </c>
      <c r="AO310">
        <f ca="1">IF(Table1[[#This Row],[Field of Work]]="General Work",1,0)</f>
        <v>0</v>
      </c>
      <c r="AP310">
        <f ca="1">IF(Table1[[#This Row],[Field of Work]]="Teaching",1,0)</f>
        <v>0</v>
      </c>
      <c r="AV310" s="1"/>
      <c r="AX310" s="2">
        <f ca="1">Table1[[#This Row],[Car Value]]/Table1[[#This Row],[Cars]]</f>
        <v>22221.203412723895</v>
      </c>
      <c r="AY310" s="1"/>
      <c r="AZ310" s="2">
        <f ca="1">IF(Table1[[#This Row],[Value of debts ]]&gt;$BA$3,1,0)</f>
        <v>1</v>
      </c>
      <c r="BA310" s="1"/>
      <c r="BB310" s="1"/>
      <c r="BC310" s="15">
        <f ca="1">Table1[[#This Row],[Mortage Left]]/Table1[[#This Row],[Value of House]]</f>
        <v>7.9720887362473736E-2</v>
      </c>
      <c r="BD310">
        <f t="shared" ca="1" si="131"/>
        <v>1</v>
      </c>
      <c r="BF310" s="1"/>
      <c r="BH310">
        <f ca="1">IF(Table1[[#This Row],[Area]]="Patna",Table1[[#This Row],[Income]],0)</f>
        <v>0</v>
      </c>
      <c r="BI310">
        <f ca="1">IF(Table1[[#This Row],[Area]]="Bangalore",Table1[[#This Row],[Income]],0)</f>
        <v>0</v>
      </c>
      <c r="BJ310">
        <f ca="1">IF(Table1[[#This Row],[Area]]="Lucknow",Table1[[#This Row],[Income]],0)</f>
        <v>0</v>
      </c>
      <c r="BK310">
        <f ca="1">IF(Table1[[#This Row],[Area]]="Hyderabad",Table1[[#This Row],[Income]],0)</f>
        <v>0</v>
      </c>
      <c r="BL310">
        <f ca="1">IF(Table1[[#This Row],[Area]]="Udaipur",Table1[[#This Row],[Income]],0)</f>
        <v>0</v>
      </c>
      <c r="BM310">
        <f ca="1">IF(Table1[[#This Row],[Area]]="Pune",Table1[[#This Row],[Income]],0)</f>
        <v>60076</v>
      </c>
      <c r="BN310">
        <f ca="1">IF(Table1[[#This Row],[Area]]="Kolkata",Table1[[#This Row],[Income]],0)</f>
        <v>0</v>
      </c>
      <c r="BO310">
        <f ca="1">IF(Table1[[#This Row],[Area]]="Ranchi",Table1[[#This Row],[Income]],0)</f>
        <v>0</v>
      </c>
      <c r="BP310">
        <f ca="1">IF(Table1[[#This Row],[Area]]="Dhanbad",Table1[[#This Row],[Income]],0)</f>
        <v>0</v>
      </c>
      <c r="BQ310">
        <f ca="1">IF(Table1[[#This Row],[Area]]="Agra",Table1[[#This Row],[Income]],0)</f>
        <v>0</v>
      </c>
      <c r="BR310">
        <f ca="1">IF(Table1[[#This Row],[Area]]="Mumbai",Table1[[#This Row],[Income]],0)</f>
        <v>0</v>
      </c>
      <c r="BS310">
        <f ca="1">IF(Table1[[#This Row],[Area]]="Srinagar",Table1[[#This Row],[Income]],0)</f>
        <v>0</v>
      </c>
      <c r="BT310">
        <f ca="1">IF(Table1[[#This Row],[Area]]="Delhi",Table1[[#This Row],[Income]],0)</f>
        <v>0</v>
      </c>
      <c r="BU310">
        <f ca="1">IF(Table1[[#This Row],[Area]]="Jaipur",Table1[[#This Row],[Income]],0)</f>
        <v>0</v>
      </c>
      <c r="BW310">
        <f ca="1">IF(Table1[[#This Row],[Field of Work]]="IT",Table1[[#This Row],[Income]],0)</f>
        <v>0</v>
      </c>
      <c r="BX310">
        <f ca="1">IF(Table1[[#This Row],[Field of Work]]="Healthcare",Table1[[#This Row],[Income]],0)</f>
        <v>0</v>
      </c>
      <c r="BY310">
        <f ca="1">IF(Table1[[#This Row],[Field of Work]]="Agriculture",Table1[[#This Row],[Income]],0)</f>
        <v>0</v>
      </c>
      <c r="BZ310">
        <f ca="1">IF(Table1[[#This Row],[Field of Work]]="Teaching",Table1[[#This Row],[Income]],0)</f>
        <v>0</v>
      </c>
      <c r="CA310">
        <f ca="1">IF(Table1[[#This Row],[Field of Work]]="General Work",Table1[[#This Row],[Income]],0)</f>
        <v>0</v>
      </c>
      <c r="CB310">
        <f ca="1">IF(Table1[[#This Row],[Field of Work]]="Construction",Table1[[#This Row],[Income]],0)</f>
        <v>60076</v>
      </c>
      <c r="CD310" s="2">
        <f ca="1">IF(Table1[[#This Row],[Value of debts ]]&gt;Table1[[#This Row],[Income]],1,0)</f>
        <v>1</v>
      </c>
      <c r="CE310" s="1"/>
      <c r="CG310">
        <f ca="1">IF(Table1[[#This Row],[Net worth of person]]&gt;$CH$3,Table1[[#This Row],[Age]],0)</f>
        <v>30</v>
      </c>
    </row>
    <row r="311" spans="1:85" x14ac:dyDescent="0.3">
      <c r="A311">
        <f t="shared" ca="1" si="152"/>
        <v>1</v>
      </c>
      <c r="B311" t="str">
        <f t="shared" ca="1" si="153"/>
        <v>Women</v>
      </c>
      <c r="C311">
        <f t="shared" ca="1" si="154"/>
        <v>37</v>
      </c>
      <c r="D311">
        <f t="shared" ca="1" si="155"/>
        <v>3</v>
      </c>
      <c r="E311" t="str">
        <f t="shared" ca="1" si="156"/>
        <v>Healthcare</v>
      </c>
      <c r="F311">
        <f t="shared" ca="1" si="157"/>
        <v>3</v>
      </c>
      <c r="G311" t="str">
        <f t="shared" ca="1" si="158"/>
        <v>Bachelors</v>
      </c>
      <c r="H311">
        <f t="shared" ca="1" si="159"/>
        <v>4</v>
      </c>
      <c r="I311">
        <f t="shared" ca="1" si="160"/>
        <v>1</v>
      </c>
      <c r="J311">
        <f t="shared" ca="1" si="161"/>
        <v>34082</v>
      </c>
      <c r="K311">
        <f t="shared" ca="1" si="162"/>
        <v>4</v>
      </c>
      <c r="L311" t="str">
        <f t="shared" ca="1" si="163"/>
        <v>Dhanbad</v>
      </c>
      <c r="M311">
        <f t="shared" ca="1" si="164"/>
        <v>102246</v>
      </c>
      <c r="N311">
        <f t="shared" ca="1" si="165"/>
        <v>58243.331503794005</v>
      </c>
      <c r="O311">
        <f t="shared" ca="1" si="166"/>
        <v>12884.33137972184</v>
      </c>
      <c r="P311">
        <f t="shared" ca="1" si="167"/>
        <v>1818</v>
      </c>
      <c r="Q311">
        <f t="shared" ca="1" si="168"/>
        <v>67378.920218309955</v>
      </c>
      <c r="R311">
        <f t="shared" ca="1" si="169"/>
        <v>329.27121625574364</v>
      </c>
      <c r="S311">
        <f t="shared" ca="1" si="170"/>
        <v>115459.60259597759</v>
      </c>
      <c r="T311">
        <f t="shared" ca="1" si="171"/>
        <v>127440.25172210396</v>
      </c>
      <c r="U311">
        <f t="shared" ca="1" si="172"/>
        <v>-11980.649126126373</v>
      </c>
      <c r="AF311" s="2">
        <f ca="1">IF(Table1[[#This Row],[Gender]]="Women",1,0)</f>
        <v>1</v>
      </c>
      <c r="AG311">
        <f ca="1">IF(Table1[[#This Row],[Gender]]="Men",1,0)</f>
        <v>0</v>
      </c>
      <c r="AI311" s="1"/>
      <c r="AK311" s="2">
        <f ca="1">IF(Table1[[#This Row],[Field of Work]]="IT",1,0)</f>
        <v>0</v>
      </c>
      <c r="AL311">
        <f ca="1">IF(Table1[[#This Row],[Field of Work]]="Agriculture",1,0)</f>
        <v>0</v>
      </c>
      <c r="AM311">
        <f ca="1">IF(Table1[[#This Row],[Field of Work]]="Construction",1,0)</f>
        <v>0</v>
      </c>
      <c r="AN311">
        <f ca="1">IF(Table1[[#This Row],[Field of Work]]="Healthcare",1,0)</f>
        <v>1</v>
      </c>
      <c r="AO311">
        <f ca="1">IF(Table1[[#This Row],[Field of Work]]="General Work",1,0)</f>
        <v>0</v>
      </c>
      <c r="AP311">
        <f ca="1">IF(Table1[[#This Row],[Field of Work]]="Teaching",1,0)</f>
        <v>0</v>
      </c>
      <c r="AV311" s="1"/>
      <c r="AX311" s="2">
        <f ca="1">Table1[[#This Row],[Car Value]]/Table1[[#This Row],[Cars]]</f>
        <v>12884.33137972184</v>
      </c>
      <c r="AY311" s="1"/>
      <c r="AZ311" s="2">
        <f ca="1">IF(Table1[[#This Row],[Value of debts ]]&gt;$BA$3,1,0)</f>
        <v>1</v>
      </c>
      <c r="BA311" s="1"/>
      <c r="BB311" s="1"/>
      <c r="BC311" s="15">
        <f ca="1">Table1[[#This Row],[Mortage Left]]/Table1[[#This Row],[Value of House]]</f>
        <v>0.56963921819723029</v>
      </c>
      <c r="BD311">
        <f t="shared" ca="1" si="131"/>
        <v>0</v>
      </c>
      <c r="BF311" s="1"/>
      <c r="BH311">
        <f ca="1">IF(Table1[[#This Row],[Area]]="Patna",Table1[[#This Row],[Income]],0)</f>
        <v>0</v>
      </c>
      <c r="BI311">
        <f ca="1">IF(Table1[[#This Row],[Area]]="Bangalore",Table1[[#This Row],[Income]],0)</f>
        <v>0</v>
      </c>
      <c r="BJ311">
        <f ca="1">IF(Table1[[#This Row],[Area]]="Lucknow",Table1[[#This Row],[Income]],0)</f>
        <v>0</v>
      </c>
      <c r="BK311">
        <f ca="1">IF(Table1[[#This Row],[Area]]="Hyderabad",Table1[[#This Row],[Income]],0)</f>
        <v>0</v>
      </c>
      <c r="BL311">
        <f ca="1">IF(Table1[[#This Row],[Area]]="Udaipur",Table1[[#This Row],[Income]],0)</f>
        <v>0</v>
      </c>
      <c r="BM311">
        <f ca="1">IF(Table1[[#This Row],[Area]]="Pune",Table1[[#This Row],[Income]],0)</f>
        <v>0</v>
      </c>
      <c r="BN311">
        <f ca="1">IF(Table1[[#This Row],[Area]]="Kolkata",Table1[[#This Row],[Income]],0)</f>
        <v>0</v>
      </c>
      <c r="BO311">
        <f ca="1">IF(Table1[[#This Row],[Area]]="Ranchi",Table1[[#This Row],[Income]],0)</f>
        <v>0</v>
      </c>
      <c r="BP311">
        <f ca="1">IF(Table1[[#This Row],[Area]]="Dhanbad",Table1[[#This Row],[Income]],0)</f>
        <v>34082</v>
      </c>
      <c r="BQ311">
        <f ca="1">IF(Table1[[#This Row],[Area]]="Agra",Table1[[#This Row],[Income]],0)</f>
        <v>0</v>
      </c>
      <c r="BR311">
        <f ca="1">IF(Table1[[#This Row],[Area]]="Mumbai",Table1[[#This Row],[Income]],0)</f>
        <v>0</v>
      </c>
      <c r="BS311">
        <f ca="1">IF(Table1[[#This Row],[Area]]="Srinagar",Table1[[#This Row],[Income]],0)</f>
        <v>0</v>
      </c>
      <c r="BT311">
        <f ca="1">IF(Table1[[#This Row],[Area]]="Delhi",Table1[[#This Row],[Income]],0)</f>
        <v>0</v>
      </c>
      <c r="BU311">
        <f ca="1">IF(Table1[[#This Row],[Area]]="Jaipur",Table1[[#This Row],[Income]],0)</f>
        <v>0</v>
      </c>
      <c r="BW311">
        <f ca="1">IF(Table1[[#This Row],[Field of Work]]="IT",Table1[[#This Row],[Income]],0)</f>
        <v>0</v>
      </c>
      <c r="BX311">
        <f ca="1">IF(Table1[[#This Row],[Field of Work]]="Healthcare",Table1[[#This Row],[Income]],0)</f>
        <v>34082</v>
      </c>
      <c r="BY311">
        <f ca="1">IF(Table1[[#This Row],[Field of Work]]="Agriculture",Table1[[#This Row],[Income]],0)</f>
        <v>0</v>
      </c>
      <c r="BZ311">
        <f ca="1">IF(Table1[[#This Row],[Field of Work]]="Teaching",Table1[[#This Row],[Income]],0)</f>
        <v>0</v>
      </c>
      <c r="CA311">
        <f ca="1">IF(Table1[[#This Row],[Field of Work]]="General Work",Table1[[#This Row],[Income]],0)</f>
        <v>0</v>
      </c>
      <c r="CB311">
        <f ca="1">IF(Table1[[#This Row],[Field of Work]]="Construction",Table1[[#This Row],[Income]],0)</f>
        <v>0</v>
      </c>
      <c r="CD311" s="2">
        <f ca="1">IF(Table1[[#This Row],[Value of debts ]]&gt;Table1[[#This Row],[Income]],1,0)</f>
        <v>1</v>
      </c>
      <c r="CE311" s="1"/>
      <c r="CG311">
        <f ca="1">IF(Table1[[#This Row],[Net worth of person]]&gt;$CH$3,Table1[[#This Row],[Age]],0)</f>
        <v>0</v>
      </c>
    </row>
    <row r="312" spans="1:85" x14ac:dyDescent="0.3">
      <c r="A312">
        <f t="shared" ca="1" si="152"/>
        <v>1</v>
      </c>
      <c r="B312" t="str">
        <f t="shared" ca="1" si="153"/>
        <v>Women</v>
      </c>
      <c r="C312">
        <f t="shared" ca="1" si="154"/>
        <v>30</v>
      </c>
      <c r="D312">
        <f t="shared" ca="1" si="155"/>
        <v>5</v>
      </c>
      <c r="E312" t="str">
        <f t="shared" ca="1" si="156"/>
        <v>Agriculture</v>
      </c>
      <c r="F312">
        <f t="shared" ca="1" si="157"/>
        <v>1</v>
      </c>
      <c r="G312" t="str">
        <f t="shared" ca="1" si="158"/>
        <v>10th</v>
      </c>
      <c r="H312">
        <f t="shared" ca="1" si="159"/>
        <v>0</v>
      </c>
      <c r="I312">
        <f t="shared" ca="1" si="160"/>
        <v>1</v>
      </c>
      <c r="J312">
        <f t="shared" ca="1" si="161"/>
        <v>49900</v>
      </c>
      <c r="K312">
        <f t="shared" ca="1" si="162"/>
        <v>8</v>
      </c>
      <c r="L312" t="str">
        <f t="shared" ca="1" si="163"/>
        <v>Agra</v>
      </c>
      <c r="M312">
        <f t="shared" ca="1" si="164"/>
        <v>199600</v>
      </c>
      <c r="N312">
        <f t="shared" ca="1" si="165"/>
        <v>76207.90935611086</v>
      </c>
      <c r="O312">
        <f t="shared" ca="1" si="166"/>
        <v>19406.545749383702</v>
      </c>
      <c r="P312">
        <f t="shared" ca="1" si="167"/>
        <v>874</v>
      </c>
      <c r="Q312">
        <f t="shared" ca="1" si="168"/>
        <v>94634.31611686862</v>
      </c>
      <c r="R312">
        <f t="shared" ca="1" si="169"/>
        <v>41055.039712570244</v>
      </c>
      <c r="S312">
        <f t="shared" ca="1" si="170"/>
        <v>260061.58546195395</v>
      </c>
      <c r="T312">
        <f t="shared" ca="1" si="171"/>
        <v>171716.22547297948</v>
      </c>
      <c r="U312">
        <f t="shared" ca="1" si="172"/>
        <v>88345.359988974466</v>
      </c>
      <c r="AF312" s="2">
        <f ca="1">IF(Table1[[#This Row],[Gender]]="Women",1,0)</f>
        <v>1</v>
      </c>
      <c r="AG312">
        <f ca="1">IF(Table1[[#This Row],[Gender]]="Men",1,0)</f>
        <v>0</v>
      </c>
      <c r="AI312" s="1"/>
      <c r="AK312" s="2">
        <f ca="1">IF(Table1[[#This Row],[Field of Work]]="IT",1,0)</f>
        <v>0</v>
      </c>
      <c r="AL312">
        <f ca="1">IF(Table1[[#This Row],[Field of Work]]="Agriculture",1,0)</f>
        <v>1</v>
      </c>
      <c r="AM312">
        <f ca="1">IF(Table1[[#This Row],[Field of Work]]="Construction",1,0)</f>
        <v>0</v>
      </c>
      <c r="AN312">
        <f ca="1">IF(Table1[[#This Row],[Field of Work]]="Healthcare",1,0)</f>
        <v>0</v>
      </c>
      <c r="AO312">
        <f ca="1">IF(Table1[[#This Row],[Field of Work]]="General Work",1,0)</f>
        <v>0</v>
      </c>
      <c r="AP312">
        <f ca="1">IF(Table1[[#This Row],[Field of Work]]="Teaching",1,0)</f>
        <v>0</v>
      </c>
      <c r="AV312" s="1"/>
      <c r="AX312" s="2">
        <f ca="1">Table1[[#This Row],[Car Value]]/Table1[[#This Row],[Cars]]</f>
        <v>19406.545749383702</v>
      </c>
      <c r="AY312" s="1"/>
      <c r="AZ312" s="2">
        <f ca="1">IF(Table1[[#This Row],[Value of debts ]]&gt;$BA$3,1,0)</f>
        <v>1</v>
      </c>
      <c r="BA312" s="1"/>
      <c r="BB312" s="1"/>
      <c r="BC312" s="15">
        <f ca="1">Table1[[#This Row],[Mortage Left]]/Table1[[#This Row],[Value of House]]</f>
        <v>0.38180315308672774</v>
      </c>
      <c r="BD312">
        <f t="shared" ca="1" si="131"/>
        <v>0</v>
      </c>
      <c r="BF312" s="1"/>
      <c r="BH312">
        <f ca="1">IF(Table1[[#This Row],[Area]]="Patna",Table1[[#This Row],[Income]],0)</f>
        <v>0</v>
      </c>
      <c r="BI312">
        <f ca="1">IF(Table1[[#This Row],[Area]]="Bangalore",Table1[[#This Row],[Income]],0)</f>
        <v>0</v>
      </c>
      <c r="BJ312">
        <f ca="1">IF(Table1[[#This Row],[Area]]="Lucknow",Table1[[#This Row],[Income]],0)</f>
        <v>0</v>
      </c>
      <c r="BK312">
        <f ca="1">IF(Table1[[#This Row],[Area]]="Hyderabad",Table1[[#This Row],[Income]],0)</f>
        <v>0</v>
      </c>
      <c r="BL312">
        <f ca="1">IF(Table1[[#This Row],[Area]]="Udaipur",Table1[[#This Row],[Income]],0)</f>
        <v>0</v>
      </c>
      <c r="BM312">
        <f ca="1">IF(Table1[[#This Row],[Area]]="Pune",Table1[[#This Row],[Income]],0)</f>
        <v>0</v>
      </c>
      <c r="BN312">
        <f ca="1">IF(Table1[[#This Row],[Area]]="Kolkata",Table1[[#This Row],[Income]],0)</f>
        <v>0</v>
      </c>
      <c r="BO312">
        <f ca="1">IF(Table1[[#This Row],[Area]]="Ranchi",Table1[[#This Row],[Income]],0)</f>
        <v>0</v>
      </c>
      <c r="BP312">
        <f ca="1">IF(Table1[[#This Row],[Area]]="Dhanbad",Table1[[#This Row],[Income]],0)</f>
        <v>0</v>
      </c>
      <c r="BQ312">
        <f ca="1">IF(Table1[[#This Row],[Area]]="Agra",Table1[[#This Row],[Income]],0)</f>
        <v>49900</v>
      </c>
      <c r="BR312">
        <f ca="1">IF(Table1[[#This Row],[Area]]="Mumbai",Table1[[#This Row],[Income]],0)</f>
        <v>0</v>
      </c>
      <c r="BS312">
        <f ca="1">IF(Table1[[#This Row],[Area]]="Srinagar",Table1[[#This Row],[Income]],0)</f>
        <v>0</v>
      </c>
      <c r="BT312">
        <f ca="1">IF(Table1[[#This Row],[Area]]="Delhi",Table1[[#This Row],[Income]],0)</f>
        <v>0</v>
      </c>
      <c r="BU312">
        <f ca="1">IF(Table1[[#This Row],[Area]]="Jaipur",Table1[[#This Row],[Income]],0)</f>
        <v>0</v>
      </c>
      <c r="BW312">
        <f ca="1">IF(Table1[[#This Row],[Field of Work]]="IT",Table1[[#This Row],[Income]],0)</f>
        <v>0</v>
      </c>
      <c r="BX312">
        <f ca="1">IF(Table1[[#This Row],[Field of Work]]="Healthcare",Table1[[#This Row],[Income]],0)</f>
        <v>0</v>
      </c>
      <c r="BY312">
        <f ca="1">IF(Table1[[#This Row],[Field of Work]]="Agriculture",Table1[[#This Row],[Income]],0)</f>
        <v>49900</v>
      </c>
      <c r="BZ312">
        <f ca="1">IF(Table1[[#This Row],[Field of Work]]="Teaching",Table1[[#This Row],[Income]],0)</f>
        <v>0</v>
      </c>
      <c r="CA312">
        <f ca="1">IF(Table1[[#This Row],[Field of Work]]="General Work",Table1[[#This Row],[Income]],0)</f>
        <v>0</v>
      </c>
      <c r="CB312">
        <f ca="1">IF(Table1[[#This Row],[Field of Work]]="Construction",Table1[[#This Row],[Income]],0)</f>
        <v>0</v>
      </c>
      <c r="CD312" s="2">
        <f ca="1">IF(Table1[[#This Row],[Value of debts ]]&gt;Table1[[#This Row],[Income]],1,0)</f>
        <v>1</v>
      </c>
      <c r="CE312" s="1"/>
      <c r="CG312">
        <f ca="1">IF(Table1[[#This Row],[Net worth of person]]&gt;$CH$3,Table1[[#This Row],[Age]],0)</f>
        <v>30</v>
      </c>
    </row>
    <row r="313" spans="1:85" x14ac:dyDescent="0.3">
      <c r="A313">
        <f t="shared" ca="1" si="152"/>
        <v>1</v>
      </c>
      <c r="B313" t="str">
        <f t="shared" ca="1" si="153"/>
        <v>Women</v>
      </c>
      <c r="C313">
        <f t="shared" ca="1" si="154"/>
        <v>37</v>
      </c>
      <c r="D313">
        <f t="shared" ca="1" si="155"/>
        <v>5</v>
      </c>
      <c r="E313" t="str">
        <f t="shared" ca="1" si="156"/>
        <v>Agriculture</v>
      </c>
      <c r="F313">
        <f t="shared" ca="1" si="157"/>
        <v>3</v>
      </c>
      <c r="G313" t="str">
        <f t="shared" ca="1" si="158"/>
        <v>Bachelors</v>
      </c>
      <c r="H313">
        <f t="shared" ca="1" si="159"/>
        <v>3</v>
      </c>
      <c r="I313">
        <f t="shared" ca="1" si="160"/>
        <v>2</v>
      </c>
      <c r="J313">
        <f t="shared" ca="1" si="161"/>
        <v>55432</v>
      </c>
      <c r="K313">
        <f t="shared" ca="1" si="162"/>
        <v>6</v>
      </c>
      <c r="L313" t="str">
        <f t="shared" ca="1" si="163"/>
        <v>Ranchi</v>
      </c>
      <c r="M313">
        <f t="shared" ca="1" si="164"/>
        <v>221728</v>
      </c>
      <c r="N313">
        <f t="shared" ca="1" si="165"/>
        <v>96012.633979662671</v>
      </c>
      <c r="O313">
        <f t="shared" ca="1" si="166"/>
        <v>70736.08411045403</v>
      </c>
      <c r="P313">
        <f t="shared" ca="1" si="167"/>
        <v>30072</v>
      </c>
      <c r="Q313">
        <f t="shared" ca="1" si="168"/>
        <v>20227.885745367174</v>
      </c>
      <c r="R313">
        <f t="shared" ca="1" si="169"/>
        <v>71020.96753124251</v>
      </c>
      <c r="S313">
        <f t="shared" ca="1" si="170"/>
        <v>363485.05164169654</v>
      </c>
      <c r="T313">
        <f t="shared" ca="1" si="171"/>
        <v>146312.51972502985</v>
      </c>
      <c r="U313">
        <f t="shared" ca="1" si="172"/>
        <v>217172.53191666669</v>
      </c>
      <c r="AF313" s="2">
        <f ca="1">IF(Table1[[#This Row],[Gender]]="Women",1,0)</f>
        <v>1</v>
      </c>
      <c r="AG313">
        <f ca="1">IF(Table1[[#This Row],[Gender]]="Men",1,0)</f>
        <v>0</v>
      </c>
      <c r="AI313" s="1"/>
      <c r="AK313" s="2">
        <f ca="1">IF(Table1[[#This Row],[Field of Work]]="IT",1,0)</f>
        <v>0</v>
      </c>
      <c r="AL313">
        <f ca="1">IF(Table1[[#This Row],[Field of Work]]="Agriculture",1,0)</f>
        <v>1</v>
      </c>
      <c r="AM313">
        <f ca="1">IF(Table1[[#This Row],[Field of Work]]="Construction",1,0)</f>
        <v>0</v>
      </c>
      <c r="AN313">
        <f ca="1">IF(Table1[[#This Row],[Field of Work]]="Healthcare",1,0)</f>
        <v>0</v>
      </c>
      <c r="AO313">
        <f ca="1">IF(Table1[[#This Row],[Field of Work]]="General Work",1,0)</f>
        <v>0</v>
      </c>
      <c r="AP313">
        <f ca="1">IF(Table1[[#This Row],[Field of Work]]="Teaching",1,0)</f>
        <v>0</v>
      </c>
      <c r="AV313" s="1"/>
      <c r="AX313" s="2">
        <f ca="1">Table1[[#This Row],[Car Value]]/Table1[[#This Row],[Cars]]</f>
        <v>35368.042055227015</v>
      </c>
      <c r="AY313" s="1"/>
      <c r="AZ313" s="2">
        <f ca="1">IF(Table1[[#This Row],[Value of debts ]]&gt;$BA$3,1,0)</f>
        <v>1</v>
      </c>
      <c r="BA313" s="1"/>
      <c r="BB313" s="1"/>
      <c r="BC313" s="15">
        <f ca="1">Table1[[#This Row],[Mortage Left]]/Table1[[#This Row],[Value of House]]</f>
        <v>0.43301988914193368</v>
      </c>
      <c r="BD313">
        <f t="shared" ca="1" si="131"/>
        <v>0</v>
      </c>
      <c r="BF313" s="1"/>
      <c r="BH313">
        <f ca="1">IF(Table1[[#This Row],[Area]]="Patna",Table1[[#This Row],[Income]],0)</f>
        <v>0</v>
      </c>
      <c r="BI313">
        <f ca="1">IF(Table1[[#This Row],[Area]]="Bangalore",Table1[[#This Row],[Income]],0)</f>
        <v>0</v>
      </c>
      <c r="BJ313">
        <f ca="1">IF(Table1[[#This Row],[Area]]="Lucknow",Table1[[#This Row],[Income]],0)</f>
        <v>0</v>
      </c>
      <c r="BK313">
        <f ca="1">IF(Table1[[#This Row],[Area]]="Hyderabad",Table1[[#This Row],[Income]],0)</f>
        <v>0</v>
      </c>
      <c r="BL313">
        <f ca="1">IF(Table1[[#This Row],[Area]]="Udaipur",Table1[[#This Row],[Income]],0)</f>
        <v>0</v>
      </c>
      <c r="BM313">
        <f ca="1">IF(Table1[[#This Row],[Area]]="Pune",Table1[[#This Row],[Income]],0)</f>
        <v>0</v>
      </c>
      <c r="BN313">
        <f ca="1">IF(Table1[[#This Row],[Area]]="Kolkata",Table1[[#This Row],[Income]],0)</f>
        <v>0</v>
      </c>
      <c r="BO313">
        <f ca="1">IF(Table1[[#This Row],[Area]]="Ranchi",Table1[[#This Row],[Income]],0)</f>
        <v>55432</v>
      </c>
      <c r="BP313">
        <f ca="1">IF(Table1[[#This Row],[Area]]="Dhanbad",Table1[[#This Row],[Income]],0)</f>
        <v>0</v>
      </c>
      <c r="BQ313">
        <f ca="1">IF(Table1[[#This Row],[Area]]="Agra",Table1[[#This Row],[Income]],0)</f>
        <v>0</v>
      </c>
      <c r="BR313">
        <f ca="1">IF(Table1[[#This Row],[Area]]="Mumbai",Table1[[#This Row],[Income]],0)</f>
        <v>0</v>
      </c>
      <c r="BS313">
        <f ca="1">IF(Table1[[#This Row],[Area]]="Srinagar",Table1[[#This Row],[Income]],0)</f>
        <v>0</v>
      </c>
      <c r="BT313">
        <f ca="1">IF(Table1[[#This Row],[Area]]="Delhi",Table1[[#This Row],[Income]],0)</f>
        <v>0</v>
      </c>
      <c r="BU313">
        <f ca="1">IF(Table1[[#This Row],[Area]]="Jaipur",Table1[[#This Row],[Income]],0)</f>
        <v>0</v>
      </c>
      <c r="BW313">
        <f ca="1">IF(Table1[[#This Row],[Field of Work]]="IT",Table1[[#This Row],[Income]],0)</f>
        <v>0</v>
      </c>
      <c r="BX313">
        <f ca="1">IF(Table1[[#This Row],[Field of Work]]="Healthcare",Table1[[#This Row],[Income]],0)</f>
        <v>0</v>
      </c>
      <c r="BY313">
        <f ca="1">IF(Table1[[#This Row],[Field of Work]]="Agriculture",Table1[[#This Row],[Income]],0)</f>
        <v>55432</v>
      </c>
      <c r="BZ313">
        <f ca="1">IF(Table1[[#This Row],[Field of Work]]="Teaching",Table1[[#This Row],[Income]],0)</f>
        <v>0</v>
      </c>
      <c r="CA313">
        <f ca="1">IF(Table1[[#This Row],[Field of Work]]="General Work",Table1[[#This Row],[Income]],0)</f>
        <v>0</v>
      </c>
      <c r="CB313">
        <f ca="1">IF(Table1[[#This Row],[Field of Work]]="Construction",Table1[[#This Row],[Income]],0)</f>
        <v>0</v>
      </c>
      <c r="CD313" s="2">
        <f ca="1">IF(Table1[[#This Row],[Value of debts ]]&gt;Table1[[#This Row],[Income]],1,0)</f>
        <v>1</v>
      </c>
      <c r="CE313" s="1"/>
      <c r="CG313">
        <f ca="1">IF(Table1[[#This Row],[Net worth of person]]&gt;$CH$3,Table1[[#This Row],[Age]],0)</f>
        <v>37</v>
      </c>
    </row>
    <row r="314" spans="1:85" x14ac:dyDescent="0.3">
      <c r="A314">
        <f t="shared" ca="1" si="152"/>
        <v>1</v>
      </c>
      <c r="B314" t="str">
        <f t="shared" ca="1" si="153"/>
        <v>Women</v>
      </c>
      <c r="C314">
        <f t="shared" ca="1" si="154"/>
        <v>20</v>
      </c>
      <c r="D314">
        <f t="shared" ca="1" si="155"/>
        <v>1</v>
      </c>
      <c r="E314" t="str">
        <f t="shared" ca="1" si="156"/>
        <v>IT</v>
      </c>
      <c r="F314">
        <f t="shared" ca="1" si="157"/>
        <v>3</v>
      </c>
      <c r="G314" t="str">
        <f t="shared" ca="1" si="158"/>
        <v>Bachelors</v>
      </c>
      <c r="H314">
        <f t="shared" ca="1" si="159"/>
        <v>2</v>
      </c>
      <c r="I314">
        <f t="shared" ca="1" si="160"/>
        <v>3</v>
      </c>
      <c r="J314">
        <f t="shared" ca="1" si="161"/>
        <v>56837</v>
      </c>
      <c r="K314">
        <f t="shared" ca="1" si="162"/>
        <v>5</v>
      </c>
      <c r="L314" t="str">
        <f t="shared" ca="1" si="163"/>
        <v>Udaipur</v>
      </c>
      <c r="M314">
        <f t="shared" ca="1" si="164"/>
        <v>170511</v>
      </c>
      <c r="N314">
        <f t="shared" ca="1" si="165"/>
        <v>151943.12626921062</v>
      </c>
      <c r="O314">
        <f t="shared" ca="1" si="166"/>
        <v>81727.934696308177</v>
      </c>
      <c r="P314">
        <f t="shared" ca="1" si="167"/>
        <v>14248</v>
      </c>
      <c r="Q314">
        <f t="shared" ca="1" si="168"/>
        <v>110873.45219022388</v>
      </c>
      <c r="R314">
        <f t="shared" ca="1" si="169"/>
        <v>56814.508765725201</v>
      </c>
      <c r="S314">
        <f t="shared" ca="1" si="170"/>
        <v>309053.44346203335</v>
      </c>
      <c r="T314">
        <f t="shared" ca="1" si="171"/>
        <v>277064.5784594345</v>
      </c>
      <c r="U314">
        <f t="shared" ca="1" si="172"/>
        <v>31988.865002598846</v>
      </c>
      <c r="AF314" s="2">
        <f ca="1">IF(Table1[[#This Row],[Gender]]="Women",1,0)</f>
        <v>1</v>
      </c>
      <c r="AG314">
        <f ca="1">IF(Table1[[#This Row],[Gender]]="Men",1,0)</f>
        <v>0</v>
      </c>
      <c r="AI314" s="1"/>
      <c r="AK314" s="2">
        <f ca="1">IF(Table1[[#This Row],[Field of Work]]="IT",1,0)</f>
        <v>1</v>
      </c>
      <c r="AL314">
        <f ca="1">IF(Table1[[#This Row],[Field of Work]]="Agriculture",1,0)</f>
        <v>0</v>
      </c>
      <c r="AM314">
        <f ca="1">IF(Table1[[#This Row],[Field of Work]]="Construction",1,0)</f>
        <v>0</v>
      </c>
      <c r="AN314">
        <f ca="1">IF(Table1[[#This Row],[Field of Work]]="Healthcare",1,0)</f>
        <v>0</v>
      </c>
      <c r="AO314">
        <f ca="1">IF(Table1[[#This Row],[Field of Work]]="General Work",1,0)</f>
        <v>0</v>
      </c>
      <c r="AP314">
        <f ca="1">IF(Table1[[#This Row],[Field of Work]]="Teaching",1,0)</f>
        <v>0</v>
      </c>
      <c r="AV314" s="1"/>
      <c r="AX314" s="2">
        <f ca="1">Table1[[#This Row],[Car Value]]/Table1[[#This Row],[Cars]]</f>
        <v>27242.644898769391</v>
      </c>
      <c r="AY314" s="1"/>
      <c r="AZ314" s="2">
        <f ca="1">IF(Table1[[#This Row],[Value of debts ]]&gt;$BA$3,1,0)</f>
        <v>1</v>
      </c>
      <c r="BA314" s="1"/>
      <c r="BB314" s="1"/>
      <c r="BC314" s="15">
        <f ca="1">Table1[[#This Row],[Mortage Left]]/Table1[[#This Row],[Value of House]]</f>
        <v>0.89110454028895858</v>
      </c>
      <c r="BD314">
        <f t="shared" ca="1" si="131"/>
        <v>0</v>
      </c>
      <c r="BF314" s="1"/>
      <c r="BH314">
        <f ca="1">IF(Table1[[#This Row],[Area]]="Patna",Table1[[#This Row],[Income]],0)</f>
        <v>0</v>
      </c>
      <c r="BI314">
        <f ca="1">IF(Table1[[#This Row],[Area]]="Bangalore",Table1[[#This Row],[Income]],0)</f>
        <v>0</v>
      </c>
      <c r="BJ314">
        <f ca="1">IF(Table1[[#This Row],[Area]]="Lucknow",Table1[[#This Row],[Income]],0)</f>
        <v>0</v>
      </c>
      <c r="BK314">
        <f ca="1">IF(Table1[[#This Row],[Area]]="Hyderabad",Table1[[#This Row],[Income]],0)</f>
        <v>0</v>
      </c>
      <c r="BL314">
        <f ca="1">IF(Table1[[#This Row],[Area]]="Udaipur",Table1[[#This Row],[Income]],0)</f>
        <v>56837</v>
      </c>
      <c r="BM314">
        <f ca="1">IF(Table1[[#This Row],[Area]]="Pune",Table1[[#This Row],[Income]],0)</f>
        <v>0</v>
      </c>
      <c r="BN314">
        <f ca="1">IF(Table1[[#This Row],[Area]]="Kolkata",Table1[[#This Row],[Income]],0)</f>
        <v>0</v>
      </c>
      <c r="BO314">
        <f ca="1">IF(Table1[[#This Row],[Area]]="Ranchi",Table1[[#This Row],[Income]],0)</f>
        <v>0</v>
      </c>
      <c r="BP314">
        <f ca="1">IF(Table1[[#This Row],[Area]]="Dhanbad",Table1[[#This Row],[Income]],0)</f>
        <v>0</v>
      </c>
      <c r="BQ314">
        <f ca="1">IF(Table1[[#This Row],[Area]]="Agra",Table1[[#This Row],[Income]],0)</f>
        <v>0</v>
      </c>
      <c r="BR314">
        <f ca="1">IF(Table1[[#This Row],[Area]]="Mumbai",Table1[[#This Row],[Income]],0)</f>
        <v>0</v>
      </c>
      <c r="BS314">
        <f ca="1">IF(Table1[[#This Row],[Area]]="Srinagar",Table1[[#This Row],[Income]],0)</f>
        <v>0</v>
      </c>
      <c r="BT314">
        <f ca="1">IF(Table1[[#This Row],[Area]]="Delhi",Table1[[#This Row],[Income]],0)</f>
        <v>0</v>
      </c>
      <c r="BU314">
        <f ca="1">IF(Table1[[#This Row],[Area]]="Jaipur",Table1[[#This Row],[Income]],0)</f>
        <v>0</v>
      </c>
      <c r="BW314">
        <f ca="1">IF(Table1[[#This Row],[Field of Work]]="IT",Table1[[#This Row],[Income]],0)</f>
        <v>56837</v>
      </c>
      <c r="BX314">
        <f ca="1">IF(Table1[[#This Row],[Field of Work]]="Healthcare",Table1[[#This Row],[Income]],0)</f>
        <v>0</v>
      </c>
      <c r="BY314">
        <f ca="1">IF(Table1[[#This Row],[Field of Work]]="Agriculture",Table1[[#This Row],[Income]],0)</f>
        <v>0</v>
      </c>
      <c r="BZ314">
        <f ca="1">IF(Table1[[#This Row],[Field of Work]]="Teaching",Table1[[#This Row],[Income]],0)</f>
        <v>0</v>
      </c>
      <c r="CA314">
        <f ca="1">IF(Table1[[#This Row],[Field of Work]]="General Work",Table1[[#This Row],[Income]],0)</f>
        <v>0</v>
      </c>
      <c r="CB314">
        <f ca="1">IF(Table1[[#This Row],[Field of Work]]="Construction",Table1[[#This Row],[Income]],0)</f>
        <v>0</v>
      </c>
      <c r="CD314" s="2">
        <f ca="1">IF(Table1[[#This Row],[Value of debts ]]&gt;Table1[[#This Row],[Income]],1,0)</f>
        <v>1</v>
      </c>
      <c r="CE314" s="1"/>
      <c r="CG314">
        <f ca="1">IF(Table1[[#This Row],[Net worth of person]]&gt;$CH$3,Table1[[#This Row],[Age]],0)</f>
        <v>0</v>
      </c>
    </row>
    <row r="315" spans="1:85" x14ac:dyDescent="0.3">
      <c r="A315">
        <f t="shared" ca="1" si="152"/>
        <v>2</v>
      </c>
      <c r="B315" t="str">
        <f t="shared" ca="1" si="153"/>
        <v>Men</v>
      </c>
      <c r="C315">
        <f t="shared" ca="1" si="154"/>
        <v>27</v>
      </c>
      <c r="D315">
        <f t="shared" ca="1" si="155"/>
        <v>1</v>
      </c>
      <c r="E315" t="str">
        <f t="shared" ca="1" si="156"/>
        <v>IT</v>
      </c>
      <c r="F315">
        <f t="shared" ca="1" si="157"/>
        <v>1</v>
      </c>
      <c r="G315" t="str">
        <f t="shared" ca="1" si="158"/>
        <v>10th</v>
      </c>
      <c r="H315">
        <f t="shared" ca="1" si="159"/>
        <v>3</v>
      </c>
      <c r="I315">
        <f t="shared" ca="1" si="160"/>
        <v>2</v>
      </c>
      <c r="J315">
        <f t="shared" ca="1" si="161"/>
        <v>32453</v>
      </c>
      <c r="K315">
        <f t="shared" ca="1" si="162"/>
        <v>7</v>
      </c>
      <c r="L315" t="str">
        <f t="shared" ca="1" si="163"/>
        <v>Delhi</v>
      </c>
      <c r="M315">
        <f t="shared" ca="1" si="164"/>
        <v>194718</v>
      </c>
      <c r="N315">
        <f t="shared" ca="1" si="165"/>
        <v>149739.66121951537</v>
      </c>
      <c r="O315">
        <f t="shared" ca="1" si="166"/>
        <v>44351.804759816077</v>
      </c>
      <c r="P315">
        <f t="shared" ca="1" si="167"/>
        <v>18055</v>
      </c>
      <c r="Q315">
        <f t="shared" ca="1" si="168"/>
        <v>19639.40624261395</v>
      </c>
      <c r="R315">
        <f t="shared" ca="1" si="169"/>
        <v>15145.682908644594</v>
      </c>
      <c r="S315">
        <f t="shared" ca="1" si="170"/>
        <v>254215.4876684607</v>
      </c>
      <c r="T315">
        <f t="shared" ca="1" si="171"/>
        <v>187434.06746212931</v>
      </c>
      <c r="U315">
        <f t="shared" ca="1" si="172"/>
        <v>66781.420206331386</v>
      </c>
      <c r="AF315" s="2">
        <f ca="1">IF(Table1[[#This Row],[Gender]]="Women",1,0)</f>
        <v>0</v>
      </c>
      <c r="AG315">
        <f ca="1">IF(Table1[[#This Row],[Gender]]="Men",1,0)</f>
        <v>1</v>
      </c>
      <c r="AI315" s="1"/>
      <c r="AK315" s="2">
        <f ca="1">IF(Table1[[#This Row],[Field of Work]]="IT",1,0)</f>
        <v>1</v>
      </c>
      <c r="AL315">
        <f ca="1">IF(Table1[[#This Row],[Field of Work]]="Agriculture",1,0)</f>
        <v>0</v>
      </c>
      <c r="AM315">
        <f ca="1">IF(Table1[[#This Row],[Field of Work]]="Construction",1,0)</f>
        <v>0</v>
      </c>
      <c r="AN315">
        <f ca="1">IF(Table1[[#This Row],[Field of Work]]="Healthcare",1,0)</f>
        <v>0</v>
      </c>
      <c r="AO315">
        <f ca="1">IF(Table1[[#This Row],[Field of Work]]="General Work",1,0)</f>
        <v>0</v>
      </c>
      <c r="AP315">
        <f ca="1">IF(Table1[[#This Row],[Field of Work]]="Teaching",1,0)</f>
        <v>0</v>
      </c>
      <c r="AV315" s="1"/>
      <c r="AX315" s="2">
        <f ca="1">Table1[[#This Row],[Car Value]]/Table1[[#This Row],[Cars]]</f>
        <v>22175.902379908039</v>
      </c>
      <c r="AY315" s="1"/>
      <c r="AZ315" s="2">
        <f ca="1">IF(Table1[[#This Row],[Value of debts ]]&gt;$BA$3,1,0)</f>
        <v>1</v>
      </c>
      <c r="BA315" s="1"/>
      <c r="BB315" s="1"/>
      <c r="BC315" s="15">
        <f ca="1">Table1[[#This Row],[Mortage Left]]/Table1[[#This Row],[Value of House]]</f>
        <v>0.76900780215242237</v>
      </c>
      <c r="BD315">
        <f t="shared" ca="1" si="131"/>
        <v>0</v>
      </c>
      <c r="BF315" s="1"/>
      <c r="BH315">
        <f ca="1">IF(Table1[[#This Row],[Area]]="Patna",Table1[[#This Row],[Income]],0)</f>
        <v>0</v>
      </c>
      <c r="BI315">
        <f ca="1">IF(Table1[[#This Row],[Area]]="Bangalore",Table1[[#This Row],[Income]],0)</f>
        <v>0</v>
      </c>
      <c r="BJ315">
        <f ca="1">IF(Table1[[#This Row],[Area]]="Lucknow",Table1[[#This Row],[Income]],0)</f>
        <v>0</v>
      </c>
      <c r="BK315">
        <f ca="1">IF(Table1[[#This Row],[Area]]="Hyderabad",Table1[[#This Row],[Income]],0)</f>
        <v>0</v>
      </c>
      <c r="BL315">
        <f ca="1">IF(Table1[[#This Row],[Area]]="Udaipur",Table1[[#This Row],[Income]],0)</f>
        <v>0</v>
      </c>
      <c r="BM315">
        <f ca="1">IF(Table1[[#This Row],[Area]]="Pune",Table1[[#This Row],[Income]],0)</f>
        <v>0</v>
      </c>
      <c r="BN315">
        <f ca="1">IF(Table1[[#This Row],[Area]]="Kolkata",Table1[[#This Row],[Income]],0)</f>
        <v>0</v>
      </c>
      <c r="BO315">
        <f ca="1">IF(Table1[[#This Row],[Area]]="Ranchi",Table1[[#This Row],[Income]],0)</f>
        <v>0</v>
      </c>
      <c r="BP315">
        <f ca="1">IF(Table1[[#This Row],[Area]]="Dhanbad",Table1[[#This Row],[Income]],0)</f>
        <v>0</v>
      </c>
      <c r="BQ315">
        <f ca="1">IF(Table1[[#This Row],[Area]]="Agra",Table1[[#This Row],[Income]],0)</f>
        <v>0</v>
      </c>
      <c r="BR315">
        <f ca="1">IF(Table1[[#This Row],[Area]]="Mumbai",Table1[[#This Row],[Income]],0)</f>
        <v>0</v>
      </c>
      <c r="BS315">
        <f ca="1">IF(Table1[[#This Row],[Area]]="Srinagar",Table1[[#This Row],[Income]],0)</f>
        <v>0</v>
      </c>
      <c r="BT315">
        <f ca="1">IF(Table1[[#This Row],[Area]]="Delhi",Table1[[#This Row],[Income]],0)</f>
        <v>32453</v>
      </c>
      <c r="BU315">
        <f ca="1">IF(Table1[[#This Row],[Area]]="Jaipur",Table1[[#This Row],[Income]],0)</f>
        <v>0</v>
      </c>
      <c r="BW315">
        <f ca="1">IF(Table1[[#This Row],[Field of Work]]="IT",Table1[[#This Row],[Income]],0)</f>
        <v>32453</v>
      </c>
      <c r="BX315">
        <f ca="1">IF(Table1[[#This Row],[Field of Work]]="Healthcare",Table1[[#This Row],[Income]],0)</f>
        <v>0</v>
      </c>
      <c r="BY315">
        <f ca="1">IF(Table1[[#This Row],[Field of Work]]="Agriculture",Table1[[#This Row],[Income]],0)</f>
        <v>0</v>
      </c>
      <c r="BZ315">
        <f ca="1">IF(Table1[[#This Row],[Field of Work]]="Teaching",Table1[[#This Row],[Income]],0)</f>
        <v>0</v>
      </c>
      <c r="CA315">
        <f ca="1">IF(Table1[[#This Row],[Field of Work]]="General Work",Table1[[#This Row],[Income]],0)</f>
        <v>0</v>
      </c>
      <c r="CB315">
        <f ca="1">IF(Table1[[#This Row],[Field of Work]]="Construction",Table1[[#This Row],[Income]],0)</f>
        <v>0</v>
      </c>
      <c r="CD315" s="2">
        <f ca="1">IF(Table1[[#This Row],[Value of debts ]]&gt;Table1[[#This Row],[Income]],1,0)</f>
        <v>1</v>
      </c>
      <c r="CE315" s="1"/>
      <c r="CG315">
        <f ca="1">IF(Table1[[#This Row],[Net worth of person]]&gt;$CH$3,Table1[[#This Row],[Age]],0)</f>
        <v>27</v>
      </c>
    </row>
    <row r="316" spans="1:85" x14ac:dyDescent="0.3">
      <c r="A316">
        <f t="shared" ca="1" si="152"/>
        <v>1</v>
      </c>
      <c r="B316" t="str">
        <f t="shared" ca="1" si="153"/>
        <v>Women</v>
      </c>
      <c r="C316">
        <f t="shared" ca="1" si="154"/>
        <v>33</v>
      </c>
      <c r="D316">
        <f t="shared" ca="1" si="155"/>
        <v>2</v>
      </c>
      <c r="E316" t="str">
        <f t="shared" ca="1" si="156"/>
        <v>Construction</v>
      </c>
      <c r="F316">
        <f t="shared" ca="1" si="157"/>
        <v>4</v>
      </c>
      <c r="G316" t="str">
        <f t="shared" ca="1" si="158"/>
        <v>Masters</v>
      </c>
      <c r="H316">
        <f t="shared" ca="1" si="159"/>
        <v>4</v>
      </c>
      <c r="I316">
        <f t="shared" ca="1" si="160"/>
        <v>3</v>
      </c>
      <c r="J316">
        <f t="shared" ca="1" si="161"/>
        <v>55713</v>
      </c>
      <c r="K316">
        <f t="shared" ca="1" si="162"/>
        <v>14</v>
      </c>
      <c r="L316" t="str">
        <f t="shared" ca="1" si="163"/>
        <v>Jaipur</v>
      </c>
      <c r="M316">
        <f t="shared" ca="1" si="164"/>
        <v>167139</v>
      </c>
      <c r="N316">
        <f t="shared" ca="1" si="165"/>
        <v>118479.98632359093</v>
      </c>
      <c r="O316">
        <f t="shared" ca="1" si="166"/>
        <v>4028.1826456624799</v>
      </c>
      <c r="P316">
        <f t="shared" ca="1" si="167"/>
        <v>2496</v>
      </c>
      <c r="Q316">
        <f t="shared" ca="1" si="168"/>
        <v>100317.66209565736</v>
      </c>
      <c r="R316">
        <f t="shared" ca="1" si="169"/>
        <v>55873.875677010888</v>
      </c>
      <c r="S316">
        <f t="shared" ca="1" si="170"/>
        <v>227041.05832267337</v>
      </c>
      <c r="T316">
        <f t="shared" ca="1" si="171"/>
        <v>221293.64841924829</v>
      </c>
      <c r="U316">
        <f t="shared" ca="1" si="172"/>
        <v>5747.409903425083</v>
      </c>
      <c r="AF316" s="2">
        <f ca="1">IF(Table1[[#This Row],[Gender]]="Women",1,0)</f>
        <v>1</v>
      </c>
      <c r="AG316">
        <f ca="1">IF(Table1[[#This Row],[Gender]]="Men",1,0)</f>
        <v>0</v>
      </c>
      <c r="AI316" s="1"/>
      <c r="AK316" s="2">
        <f ca="1">IF(Table1[[#This Row],[Field of Work]]="IT",1,0)</f>
        <v>0</v>
      </c>
      <c r="AL316">
        <f ca="1">IF(Table1[[#This Row],[Field of Work]]="Agriculture",1,0)</f>
        <v>0</v>
      </c>
      <c r="AM316">
        <f ca="1">IF(Table1[[#This Row],[Field of Work]]="Construction",1,0)</f>
        <v>1</v>
      </c>
      <c r="AN316">
        <f ca="1">IF(Table1[[#This Row],[Field of Work]]="Healthcare",1,0)</f>
        <v>0</v>
      </c>
      <c r="AO316">
        <f ca="1">IF(Table1[[#This Row],[Field of Work]]="General Work",1,0)</f>
        <v>0</v>
      </c>
      <c r="AP316">
        <f ca="1">IF(Table1[[#This Row],[Field of Work]]="Teaching",1,0)</f>
        <v>0</v>
      </c>
      <c r="AV316" s="1"/>
      <c r="AX316" s="2">
        <f ca="1">Table1[[#This Row],[Car Value]]/Table1[[#This Row],[Cars]]</f>
        <v>1342.72754855416</v>
      </c>
      <c r="AY316" s="1"/>
      <c r="AZ316" s="2">
        <f ca="1">IF(Table1[[#This Row],[Value of debts ]]&gt;$BA$3,1,0)</f>
        <v>1</v>
      </c>
      <c r="BA316" s="1"/>
      <c r="BB316" s="1"/>
      <c r="BC316" s="15">
        <f ca="1">Table1[[#This Row],[Mortage Left]]/Table1[[#This Row],[Value of House]]</f>
        <v>0.70887097759105255</v>
      </c>
      <c r="BD316">
        <f t="shared" ca="1" si="131"/>
        <v>0</v>
      </c>
      <c r="BF316" s="1"/>
      <c r="BH316">
        <f ca="1">IF(Table1[[#This Row],[Area]]="Patna",Table1[[#This Row],[Income]],0)</f>
        <v>0</v>
      </c>
      <c r="BI316">
        <f ca="1">IF(Table1[[#This Row],[Area]]="Bangalore",Table1[[#This Row],[Income]],0)</f>
        <v>0</v>
      </c>
      <c r="BJ316">
        <f ca="1">IF(Table1[[#This Row],[Area]]="Lucknow",Table1[[#This Row],[Income]],0)</f>
        <v>0</v>
      </c>
      <c r="BK316">
        <f ca="1">IF(Table1[[#This Row],[Area]]="Hyderabad",Table1[[#This Row],[Income]],0)</f>
        <v>0</v>
      </c>
      <c r="BL316">
        <f ca="1">IF(Table1[[#This Row],[Area]]="Udaipur",Table1[[#This Row],[Income]],0)</f>
        <v>0</v>
      </c>
      <c r="BM316">
        <f ca="1">IF(Table1[[#This Row],[Area]]="Pune",Table1[[#This Row],[Income]],0)</f>
        <v>0</v>
      </c>
      <c r="BN316">
        <f ca="1">IF(Table1[[#This Row],[Area]]="Kolkata",Table1[[#This Row],[Income]],0)</f>
        <v>0</v>
      </c>
      <c r="BO316">
        <f ca="1">IF(Table1[[#This Row],[Area]]="Ranchi",Table1[[#This Row],[Income]],0)</f>
        <v>0</v>
      </c>
      <c r="BP316">
        <f ca="1">IF(Table1[[#This Row],[Area]]="Dhanbad",Table1[[#This Row],[Income]],0)</f>
        <v>0</v>
      </c>
      <c r="BQ316">
        <f ca="1">IF(Table1[[#This Row],[Area]]="Agra",Table1[[#This Row],[Income]],0)</f>
        <v>0</v>
      </c>
      <c r="BR316">
        <f ca="1">IF(Table1[[#This Row],[Area]]="Mumbai",Table1[[#This Row],[Income]],0)</f>
        <v>0</v>
      </c>
      <c r="BS316">
        <f ca="1">IF(Table1[[#This Row],[Area]]="Srinagar",Table1[[#This Row],[Income]],0)</f>
        <v>0</v>
      </c>
      <c r="BT316">
        <f ca="1">IF(Table1[[#This Row],[Area]]="Delhi",Table1[[#This Row],[Income]],0)</f>
        <v>0</v>
      </c>
      <c r="BU316">
        <f ca="1">IF(Table1[[#This Row],[Area]]="Jaipur",Table1[[#This Row],[Income]],0)</f>
        <v>55713</v>
      </c>
      <c r="BW316">
        <f ca="1">IF(Table1[[#This Row],[Field of Work]]="IT",Table1[[#This Row],[Income]],0)</f>
        <v>0</v>
      </c>
      <c r="BX316">
        <f ca="1">IF(Table1[[#This Row],[Field of Work]]="Healthcare",Table1[[#This Row],[Income]],0)</f>
        <v>0</v>
      </c>
      <c r="BY316">
        <f ca="1">IF(Table1[[#This Row],[Field of Work]]="Agriculture",Table1[[#This Row],[Income]],0)</f>
        <v>0</v>
      </c>
      <c r="BZ316">
        <f ca="1">IF(Table1[[#This Row],[Field of Work]]="Teaching",Table1[[#This Row],[Income]],0)</f>
        <v>0</v>
      </c>
      <c r="CA316">
        <f ca="1">IF(Table1[[#This Row],[Field of Work]]="General Work",Table1[[#This Row],[Income]],0)</f>
        <v>0</v>
      </c>
      <c r="CB316">
        <f ca="1">IF(Table1[[#This Row],[Field of Work]]="Construction",Table1[[#This Row],[Income]],0)</f>
        <v>55713</v>
      </c>
      <c r="CD316" s="2">
        <f ca="1">IF(Table1[[#This Row],[Value of debts ]]&gt;Table1[[#This Row],[Income]],1,0)</f>
        <v>1</v>
      </c>
      <c r="CE316" s="1"/>
      <c r="CG316">
        <f ca="1">IF(Table1[[#This Row],[Net worth of person]]&gt;$CH$3,Table1[[#This Row],[Age]],0)</f>
        <v>0</v>
      </c>
    </row>
    <row r="317" spans="1:85" x14ac:dyDescent="0.3">
      <c r="A317">
        <f t="shared" ca="1" si="152"/>
        <v>2</v>
      </c>
      <c r="B317" t="str">
        <f t="shared" ca="1" si="153"/>
        <v>Men</v>
      </c>
      <c r="C317">
        <f t="shared" ca="1" si="154"/>
        <v>39</v>
      </c>
      <c r="D317">
        <f t="shared" ca="1" si="155"/>
        <v>4</v>
      </c>
      <c r="E317" t="str">
        <f t="shared" ca="1" si="156"/>
        <v>Teaching</v>
      </c>
      <c r="F317">
        <f t="shared" ca="1" si="157"/>
        <v>2</v>
      </c>
      <c r="G317" t="str">
        <f t="shared" ca="1" si="158"/>
        <v>12th</v>
      </c>
      <c r="H317">
        <f t="shared" ca="1" si="159"/>
        <v>1</v>
      </c>
      <c r="I317">
        <f t="shared" ca="1" si="160"/>
        <v>3</v>
      </c>
      <c r="J317">
        <f t="shared" ca="1" si="161"/>
        <v>27364</v>
      </c>
      <c r="K317">
        <f t="shared" ca="1" si="162"/>
        <v>3</v>
      </c>
      <c r="L317" t="str">
        <f t="shared" ca="1" si="163"/>
        <v>Lucknow</v>
      </c>
      <c r="M317">
        <f t="shared" ca="1" si="164"/>
        <v>109456</v>
      </c>
      <c r="N317">
        <f t="shared" ca="1" si="165"/>
        <v>73018.859205829824</v>
      </c>
      <c r="O317">
        <f t="shared" ca="1" si="166"/>
        <v>21831.568007143007</v>
      </c>
      <c r="P317">
        <f t="shared" ca="1" si="167"/>
        <v>12016</v>
      </c>
      <c r="Q317">
        <f t="shared" ca="1" si="168"/>
        <v>28930.297253990073</v>
      </c>
      <c r="R317">
        <f t="shared" ca="1" si="169"/>
        <v>2563.624780009533</v>
      </c>
      <c r="S317">
        <f t="shared" ca="1" si="170"/>
        <v>133851.19278715254</v>
      </c>
      <c r="T317">
        <f t="shared" ca="1" si="171"/>
        <v>113965.1564598199</v>
      </c>
      <c r="U317">
        <f t="shared" ca="1" si="172"/>
        <v>19886.036327332637</v>
      </c>
      <c r="AF317" s="2">
        <f ca="1">IF(Table1[[#This Row],[Gender]]="Women",1,0)</f>
        <v>0</v>
      </c>
      <c r="AG317">
        <f ca="1">IF(Table1[[#This Row],[Gender]]="Men",1,0)</f>
        <v>1</v>
      </c>
      <c r="AI317" s="1"/>
      <c r="AK317" s="2">
        <f ca="1">IF(Table1[[#This Row],[Field of Work]]="IT",1,0)</f>
        <v>0</v>
      </c>
      <c r="AL317">
        <f ca="1">IF(Table1[[#This Row],[Field of Work]]="Agriculture",1,0)</f>
        <v>0</v>
      </c>
      <c r="AM317">
        <f ca="1">IF(Table1[[#This Row],[Field of Work]]="Construction",1,0)</f>
        <v>0</v>
      </c>
      <c r="AN317">
        <f ca="1">IF(Table1[[#This Row],[Field of Work]]="Healthcare",1,0)</f>
        <v>0</v>
      </c>
      <c r="AO317">
        <f ca="1">IF(Table1[[#This Row],[Field of Work]]="General Work",1,0)</f>
        <v>0</v>
      </c>
      <c r="AP317">
        <f ca="1">IF(Table1[[#This Row],[Field of Work]]="Teaching",1,0)</f>
        <v>1</v>
      </c>
      <c r="AV317" s="1"/>
      <c r="AX317" s="2">
        <f ca="1">Table1[[#This Row],[Car Value]]/Table1[[#This Row],[Cars]]</f>
        <v>7277.1893357143354</v>
      </c>
      <c r="AY317" s="1"/>
      <c r="AZ317" s="2">
        <f ca="1">IF(Table1[[#This Row],[Value of debts ]]&gt;$BA$3,1,0)</f>
        <v>1</v>
      </c>
      <c r="BA317" s="1"/>
      <c r="BB317" s="1"/>
      <c r="BC317" s="15">
        <f ca="1">Table1[[#This Row],[Mortage Left]]/Table1[[#This Row],[Value of House]]</f>
        <v>0.66710695810033094</v>
      </c>
      <c r="BD317">
        <f t="shared" ca="1" si="131"/>
        <v>0</v>
      </c>
      <c r="BF317" s="1"/>
      <c r="BH317">
        <f ca="1">IF(Table1[[#This Row],[Area]]="Patna",Table1[[#This Row],[Income]],0)</f>
        <v>0</v>
      </c>
      <c r="BI317">
        <f ca="1">IF(Table1[[#This Row],[Area]]="Bangalore",Table1[[#This Row],[Income]],0)</f>
        <v>0</v>
      </c>
      <c r="BJ317">
        <f ca="1">IF(Table1[[#This Row],[Area]]="Lucknow",Table1[[#This Row],[Income]],0)</f>
        <v>27364</v>
      </c>
      <c r="BK317">
        <f ca="1">IF(Table1[[#This Row],[Area]]="Hyderabad",Table1[[#This Row],[Income]],0)</f>
        <v>0</v>
      </c>
      <c r="BL317">
        <f ca="1">IF(Table1[[#This Row],[Area]]="Udaipur",Table1[[#This Row],[Income]],0)</f>
        <v>0</v>
      </c>
      <c r="BM317">
        <f ca="1">IF(Table1[[#This Row],[Area]]="Pune",Table1[[#This Row],[Income]],0)</f>
        <v>0</v>
      </c>
      <c r="BN317">
        <f ca="1">IF(Table1[[#This Row],[Area]]="Kolkata",Table1[[#This Row],[Income]],0)</f>
        <v>0</v>
      </c>
      <c r="BO317">
        <f ca="1">IF(Table1[[#This Row],[Area]]="Ranchi",Table1[[#This Row],[Income]],0)</f>
        <v>0</v>
      </c>
      <c r="BP317">
        <f ca="1">IF(Table1[[#This Row],[Area]]="Dhanbad",Table1[[#This Row],[Income]],0)</f>
        <v>0</v>
      </c>
      <c r="BQ317">
        <f ca="1">IF(Table1[[#This Row],[Area]]="Agra",Table1[[#This Row],[Income]],0)</f>
        <v>0</v>
      </c>
      <c r="BR317">
        <f ca="1">IF(Table1[[#This Row],[Area]]="Mumbai",Table1[[#This Row],[Income]],0)</f>
        <v>0</v>
      </c>
      <c r="BS317">
        <f ca="1">IF(Table1[[#This Row],[Area]]="Srinagar",Table1[[#This Row],[Income]],0)</f>
        <v>0</v>
      </c>
      <c r="BT317">
        <f ca="1">IF(Table1[[#This Row],[Area]]="Delhi",Table1[[#This Row],[Income]],0)</f>
        <v>0</v>
      </c>
      <c r="BU317">
        <f ca="1">IF(Table1[[#This Row],[Area]]="Jaipur",Table1[[#This Row],[Income]],0)</f>
        <v>0</v>
      </c>
      <c r="BW317">
        <f ca="1">IF(Table1[[#This Row],[Field of Work]]="IT",Table1[[#This Row],[Income]],0)</f>
        <v>0</v>
      </c>
      <c r="BX317">
        <f ca="1">IF(Table1[[#This Row],[Field of Work]]="Healthcare",Table1[[#This Row],[Income]],0)</f>
        <v>0</v>
      </c>
      <c r="BY317">
        <f ca="1">IF(Table1[[#This Row],[Field of Work]]="Agriculture",Table1[[#This Row],[Income]],0)</f>
        <v>0</v>
      </c>
      <c r="BZ317">
        <f ca="1">IF(Table1[[#This Row],[Field of Work]]="Teaching",Table1[[#This Row],[Income]],0)</f>
        <v>27364</v>
      </c>
      <c r="CA317">
        <f ca="1">IF(Table1[[#This Row],[Field of Work]]="General Work",Table1[[#This Row],[Income]],0)</f>
        <v>0</v>
      </c>
      <c r="CB317">
        <f ca="1">IF(Table1[[#This Row],[Field of Work]]="Construction",Table1[[#This Row],[Income]],0)</f>
        <v>0</v>
      </c>
      <c r="CD317" s="2">
        <f ca="1">IF(Table1[[#This Row],[Value of debts ]]&gt;Table1[[#This Row],[Income]],1,0)</f>
        <v>1</v>
      </c>
      <c r="CE317" s="1"/>
      <c r="CG317">
        <f ca="1">IF(Table1[[#This Row],[Net worth of person]]&gt;$CH$3,Table1[[#This Row],[Age]],0)</f>
        <v>0</v>
      </c>
    </row>
    <row r="318" spans="1:85" x14ac:dyDescent="0.3">
      <c r="A318">
        <f t="shared" ca="1" si="152"/>
        <v>2</v>
      </c>
      <c r="B318" t="str">
        <f t="shared" ca="1" si="153"/>
        <v>Men</v>
      </c>
      <c r="C318">
        <f t="shared" ca="1" si="154"/>
        <v>22</v>
      </c>
      <c r="D318">
        <f t="shared" ca="1" si="155"/>
        <v>1</v>
      </c>
      <c r="E318" t="str">
        <f t="shared" ca="1" si="156"/>
        <v>IT</v>
      </c>
      <c r="F318">
        <f t="shared" ca="1" si="157"/>
        <v>4</v>
      </c>
      <c r="G318" t="str">
        <f t="shared" ca="1" si="158"/>
        <v>Masters</v>
      </c>
      <c r="H318">
        <f t="shared" ca="1" si="159"/>
        <v>0</v>
      </c>
      <c r="I318">
        <f t="shared" ca="1" si="160"/>
        <v>2</v>
      </c>
      <c r="J318">
        <f t="shared" ca="1" si="161"/>
        <v>75480</v>
      </c>
      <c r="K318">
        <f t="shared" ca="1" si="162"/>
        <v>11</v>
      </c>
      <c r="L318" t="str">
        <f t="shared" ca="1" si="163"/>
        <v>Mumbai</v>
      </c>
      <c r="M318">
        <f t="shared" ca="1" si="164"/>
        <v>452880</v>
      </c>
      <c r="N318">
        <f t="shared" ca="1" si="165"/>
        <v>343159.05049331608</v>
      </c>
      <c r="O318">
        <f t="shared" ca="1" si="166"/>
        <v>86878.470935654492</v>
      </c>
      <c r="P318">
        <f t="shared" ca="1" si="167"/>
        <v>21960</v>
      </c>
      <c r="Q318">
        <f t="shared" ca="1" si="168"/>
        <v>63120.196657279688</v>
      </c>
      <c r="R318">
        <f t="shared" ca="1" si="169"/>
        <v>80090.879683519859</v>
      </c>
      <c r="S318">
        <f t="shared" ca="1" si="170"/>
        <v>619849.35061917431</v>
      </c>
      <c r="T318">
        <f t="shared" ca="1" si="171"/>
        <v>428239.24715059577</v>
      </c>
      <c r="U318">
        <f t="shared" ca="1" si="172"/>
        <v>191610.10346857854</v>
      </c>
      <c r="AF318" s="2">
        <f ca="1">IF(Table1[[#This Row],[Gender]]="Women",1,0)</f>
        <v>0</v>
      </c>
      <c r="AG318">
        <f ca="1">IF(Table1[[#This Row],[Gender]]="Men",1,0)</f>
        <v>1</v>
      </c>
      <c r="AI318" s="1"/>
      <c r="AK318" s="2">
        <f ca="1">IF(Table1[[#This Row],[Field of Work]]="IT",1,0)</f>
        <v>1</v>
      </c>
      <c r="AL318">
        <f ca="1">IF(Table1[[#This Row],[Field of Work]]="Agriculture",1,0)</f>
        <v>0</v>
      </c>
      <c r="AM318">
        <f ca="1">IF(Table1[[#This Row],[Field of Work]]="Construction",1,0)</f>
        <v>0</v>
      </c>
      <c r="AN318">
        <f ca="1">IF(Table1[[#This Row],[Field of Work]]="Healthcare",1,0)</f>
        <v>0</v>
      </c>
      <c r="AO318">
        <f ca="1">IF(Table1[[#This Row],[Field of Work]]="General Work",1,0)</f>
        <v>0</v>
      </c>
      <c r="AP318">
        <f ca="1">IF(Table1[[#This Row],[Field of Work]]="Teaching",1,0)</f>
        <v>0</v>
      </c>
      <c r="AV318" s="1"/>
      <c r="AX318" s="2">
        <f ca="1">Table1[[#This Row],[Car Value]]/Table1[[#This Row],[Cars]]</f>
        <v>43439.235467827246</v>
      </c>
      <c r="AY318" s="1"/>
      <c r="AZ318" s="2">
        <f ca="1">IF(Table1[[#This Row],[Value of debts ]]&gt;$BA$3,1,0)</f>
        <v>1</v>
      </c>
      <c r="BA318" s="1"/>
      <c r="BB318" s="1"/>
      <c r="BC318" s="15">
        <f ca="1">Table1[[#This Row],[Mortage Left]]/Table1[[#This Row],[Value of House]]</f>
        <v>0.75772621995521128</v>
      </c>
      <c r="BD318">
        <f t="shared" ca="1" si="131"/>
        <v>0</v>
      </c>
      <c r="BF318" s="1"/>
      <c r="BH318">
        <f ca="1">IF(Table1[[#This Row],[Area]]="Patna",Table1[[#This Row],[Income]],0)</f>
        <v>0</v>
      </c>
      <c r="BI318">
        <f ca="1">IF(Table1[[#This Row],[Area]]="Bangalore",Table1[[#This Row],[Income]],0)</f>
        <v>0</v>
      </c>
      <c r="BJ318">
        <f ca="1">IF(Table1[[#This Row],[Area]]="Lucknow",Table1[[#This Row],[Income]],0)</f>
        <v>0</v>
      </c>
      <c r="BK318">
        <f ca="1">IF(Table1[[#This Row],[Area]]="Hyderabad",Table1[[#This Row],[Income]],0)</f>
        <v>0</v>
      </c>
      <c r="BL318">
        <f ca="1">IF(Table1[[#This Row],[Area]]="Udaipur",Table1[[#This Row],[Income]],0)</f>
        <v>0</v>
      </c>
      <c r="BM318">
        <f ca="1">IF(Table1[[#This Row],[Area]]="Pune",Table1[[#This Row],[Income]],0)</f>
        <v>0</v>
      </c>
      <c r="BN318">
        <f ca="1">IF(Table1[[#This Row],[Area]]="Kolkata",Table1[[#This Row],[Income]],0)</f>
        <v>0</v>
      </c>
      <c r="BO318">
        <f ca="1">IF(Table1[[#This Row],[Area]]="Ranchi",Table1[[#This Row],[Income]],0)</f>
        <v>0</v>
      </c>
      <c r="BP318">
        <f ca="1">IF(Table1[[#This Row],[Area]]="Dhanbad",Table1[[#This Row],[Income]],0)</f>
        <v>0</v>
      </c>
      <c r="BQ318">
        <f ca="1">IF(Table1[[#This Row],[Area]]="Agra",Table1[[#This Row],[Income]],0)</f>
        <v>0</v>
      </c>
      <c r="BR318">
        <f ca="1">IF(Table1[[#This Row],[Area]]="Mumbai",Table1[[#This Row],[Income]],0)</f>
        <v>75480</v>
      </c>
      <c r="BS318">
        <f ca="1">IF(Table1[[#This Row],[Area]]="Srinagar",Table1[[#This Row],[Income]],0)</f>
        <v>0</v>
      </c>
      <c r="BT318">
        <f ca="1">IF(Table1[[#This Row],[Area]]="Delhi",Table1[[#This Row],[Income]],0)</f>
        <v>0</v>
      </c>
      <c r="BU318">
        <f ca="1">IF(Table1[[#This Row],[Area]]="Jaipur",Table1[[#This Row],[Income]],0)</f>
        <v>0</v>
      </c>
      <c r="BW318">
        <f ca="1">IF(Table1[[#This Row],[Field of Work]]="IT",Table1[[#This Row],[Income]],0)</f>
        <v>75480</v>
      </c>
      <c r="BX318">
        <f ca="1">IF(Table1[[#This Row],[Field of Work]]="Healthcare",Table1[[#This Row],[Income]],0)</f>
        <v>0</v>
      </c>
      <c r="BY318">
        <f ca="1">IF(Table1[[#This Row],[Field of Work]]="Agriculture",Table1[[#This Row],[Income]],0)</f>
        <v>0</v>
      </c>
      <c r="BZ318">
        <f ca="1">IF(Table1[[#This Row],[Field of Work]]="Teaching",Table1[[#This Row],[Income]],0)</f>
        <v>0</v>
      </c>
      <c r="CA318">
        <f ca="1">IF(Table1[[#This Row],[Field of Work]]="General Work",Table1[[#This Row],[Income]],0)</f>
        <v>0</v>
      </c>
      <c r="CB318">
        <f ca="1">IF(Table1[[#This Row],[Field of Work]]="Construction",Table1[[#This Row],[Income]],0)</f>
        <v>0</v>
      </c>
      <c r="CD318" s="2">
        <f ca="1">IF(Table1[[#This Row],[Value of debts ]]&gt;Table1[[#This Row],[Income]],1,0)</f>
        <v>1</v>
      </c>
      <c r="CE318" s="1"/>
      <c r="CG318">
        <f ca="1">IF(Table1[[#This Row],[Net worth of person]]&gt;$CH$3,Table1[[#This Row],[Age]],0)</f>
        <v>22</v>
      </c>
    </row>
    <row r="319" spans="1:85" x14ac:dyDescent="0.3">
      <c r="A319">
        <f t="shared" ca="1" si="152"/>
        <v>1</v>
      </c>
      <c r="B319" t="str">
        <f t="shared" ca="1" si="153"/>
        <v>Women</v>
      </c>
      <c r="C319">
        <f t="shared" ca="1" si="154"/>
        <v>31</v>
      </c>
      <c r="D319">
        <f t="shared" ca="1" si="155"/>
        <v>5</v>
      </c>
      <c r="E319" t="str">
        <f t="shared" ca="1" si="156"/>
        <v>Agriculture</v>
      </c>
      <c r="F319">
        <f t="shared" ca="1" si="157"/>
        <v>4</v>
      </c>
      <c r="G319" t="str">
        <f t="shared" ca="1" si="158"/>
        <v>Masters</v>
      </c>
      <c r="H319">
        <f t="shared" ca="1" si="159"/>
        <v>3</v>
      </c>
      <c r="I319">
        <f t="shared" ca="1" si="160"/>
        <v>3</v>
      </c>
      <c r="J319">
        <f t="shared" ca="1" si="161"/>
        <v>81994</v>
      </c>
      <c r="K319">
        <f t="shared" ca="1" si="162"/>
        <v>6</v>
      </c>
      <c r="L319" t="str">
        <f t="shared" ca="1" si="163"/>
        <v>Ranchi</v>
      </c>
      <c r="M319">
        <f t="shared" ca="1" si="164"/>
        <v>245982</v>
      </c>
      <c r="N319">
        <f t="shared" ca="1" si="165"/>
        <v>141797.03450566996</v>
      </c>
      <c r="O319">
        <f t="shared" ca="1" si="166"/>
        <v>141001.59613934212</v>
      </c>
      <c r="P319">
        <f t="shared" ca="1" si="167"/>
        <v>97247</v>
      </c>
      <c r="Q319">
        <f t="shared" ca="1" si="168"/>
        <v>79282.188935199636</v>
      </c>
      <c r="R319">
        <f t="shared" ca="1" si="169"/>
        <v>66644.948347558806</v>
      </c>
      <c r="S319">
        <f t="shared" ca="1" si="170"/>
        <v>453628.54448690091</v>
      </c>
      <c r="T319">
        <f t="shared" ca="1" si="171"/>
        <v>318326.22344086959</v>
      </c>
      <c r="U319">
        <f t="shared" ca="1" si="172"/>
        <v>135302.32104603131</v>
      </c>
      <c r="AF319" s="2">
        <f ca="1">IF(Table1[[#This Row],[Gender]]="Women",1,0)</f>
        <v>1</v>
      </c>
      <c r="AG319">
        <f ca="1">IF(Table1[[#This Row],[Gender]]="Men",1,0)</f>
        <v>0</v>
      </c>
      <c r="AI319" s="1"/>
      <c r="AK319" s="2">
        <f ca="1">IF(Table1[[#This Row],[Field of Work]]="IT",1,0)</f>
        <v>0</v>
      </c>
      <c r="AL319">
        <f ca="1">IF(Table1[[#This Row],[Field of Work]]="Agriculture",1,0)</f>
        <v>1</v>
      </c>
      <c r="AM319">
        <f ca="1">IF(Table1[[#This Row],[Field of Work]]="Construction",1,0)</f>
        <v>0</v>
      </c>
      <c r="AN319">
        <f ca="1">IF(Table1[[#This Row],[Field of Work]]="Healthcare",1,0)</f>
        <v>0</v>
      </c>
      <c r="AO319">
        <f ca="1">IF(Table1[[#This Row],[Field of Work]]="General Work",1,0)</f>
        <v>0</v>
      </c>
      <c r="AP319">
        <f ca="1">IF(Table1[[#This Row],[Field of Work]]="Teaching",1,0)</f>
        <v>0</v>
      </c>
      <c r="AV319" s="1"/>
      <c r="AX319" s="2">
        <f ca="1">Table1[[#This Row],[Car Value]]/Table1[[#This Row],[Cars]]</f>
        <v>47000.53204644737</v>
      </c>
      <c r="AY319" s="1"/>
      <c r="AZ319" s="2">
        <f ca="1">IF(Table1[[#This Row],[Value of debts ]]&gt;$BA$3,1,0)</f>
        <v>1</v>
      </c>
      <c r="BA319" s="1"/>
      <c r="BB319" s="1"/>
      <c r="BC319" s="15">
        <f ca="1">Table1[[#This Row],[Mortage Left]]/Table1[[#This Row],[Value of House]]</f>
        <v>0.57645288885231427</v>
      </c>
      <c r="BD319">
        <f t="shared" ca="1" si="131"/>
        <v>0</v>
      </c>
      <c r="BF319" s="1"/>
      <c r="BH319">
        <f ca="1">IF(Table1[[#This Row],[Area]]="Patna",Table1[[#This Row],[Income]],0)</f>
        <v>0</v>
      </c>
      <c r="BI319">
        <f ca="1">IF(Table1[[#This Row],[Area]]="Bangalore",Table1[[#This Row],[Income]],0)</f>
        <v>0</v>
      </c>
      <c r="BJ319">
        <f ca="1">IF(Table1[[#This Row],[Area]]="Lucknow",Table1[[#This Row],[Income]],0)</f>
        <v>0</v>
      </c>
      <c r="BK319">
        <f ca="1">IF(Table1[[#This Row],[Area]]="Hyderabad",Table1[[#This Row],[Income]],0)</f>
        <v>0</v>
      </c>
      <c r="BL319">
        <f ca="1">IF(Table1[[#This Row],[Area]]="Udaipur",Table1[[#This Row],[Income]],0)</f>
        <v>0</v>
      </c>
      <c r="BM319">
        <f ca="1">IF(Table1[[#This Row],[Area]]="Pune",Table1[[#This Row],[Income]],0)</f>
        <v>0</v>
      </c>
      <c r="BN319">
        <f ca="1">IF(Table1[[#This Row],[Area]]="Kolkata",Table1[[#This Row],[Income]],0)</f>
        <v>0</v>
      </c>
      <c r="BO319">
        <f ca="1">IF(Table1[[#This Row],[Area]]="Ranchi",Table1[[#This Row],[Income]],0)</f>
        <v>81994</v>
      </c>
      <c r="BP319">
        <f ca="1">IF(Table1[[#This Row],[Area]]="Dhanbad",Table1[[#This Row],[Income]],0)</f>
        <v>0</v>
      </c>
      <c r="BQ319">
        <f ca="1">IF(Table1[[#This Row],[Area]]="Agra",Table1[[#This Row],[Income]],0)</f>
        <v>0</v>
      </c>
      <c r="BR319">
        <f ca="1">IF(Table1[[#This Row],[Area]]="Mumbai",Table1[[#This Row],[Income]],0)</f>
        <v>0</v>
      </c>
      <c r="BS319">
        <f ca="1">IF(Table1[[#This Row],[Area]]="Srinagar",Table1[[#This Row],[Income]],0)</f>
        <v>0</v>
      </c>
      <c r="BT319">
        <f ca="1">IF(Table1[[#This Row],[Area]]="Delhi",Table1[[#This Row],[Income]],0)</f>
        <v>0</v>
      </c>
      <c r="BU319">
        <f ca="1">IF(Table1[[#This Row],[Area]]="Jaipur",Table1[[#This Row],[Income]],0)</f>
        <v>0</v>
      </c>
      <c r="BW319">
        <f ca="1">IF(Table1[[#This Row],[Field of Work]]="IT",Table1[[#This Row],[Income]],0)</f>
        <v>0</v>
      </c>
      <c r="BX319">
        <f ca="1">IF(Table1[[#This Row],[Field of Work]]="Healthcare",Table1[[#This Row],[Income]],0)</f>
        <v>0</v>
      </c>
      <c r="BY319">
        <f ca="1">IF(Table1[[#This Row],[Field of Work]]="Agriculture",Table1[[#This Row],[Income]],0)</f>
        <v>81994</v>
      </c>
      <c r="BZ319">
        <f ca="1">IF(Table1[[#This Row],[Field of Work]]="Teaching",Table1[[#This Row],[Income]],0)</f>
        <v>0</v>
      </c>
      <c r="CA319">
        <f ca="1">IF(Table1[[#This Row],[Field of Work]]="General Work",Table1[[#This Row],[Income]],0)</f>
        <v>0</v>
      </c>
      <c r="CB319">
        <f ca="1">IF(Table1[[#This Row],[Field of Work]]="Construction",Table1[[#This Row],[Income]],0)</f>
        <v>0</v>
      </c>
      <c r="CD319" s="2">
        <f ca="1">IF(Table1[[#This Row],[Value of debts ]]&gt;Table1[[#This Row],[Income]],1,0)</f>
        <v>1</v>
      </c>
      <c r="CE319" s="1"/>
      <c r="CG319">
        <f ca="1">IF(Table1[[#This Row],[Net worth of person]]&gt;$CH$3,Table1[[#This Row],[Age]],0)</f>
        <v>31</v>
      </c>
    </row>
    <row r="320" spans="1:85" x14ac:dyDescent="0.3">
      <c r="A320">
        <f t="shared" ca="1" si="152"/>
        <v>1</v>
      </c>
      <c r="B320" t="str">
        <f t="shared" ca="1" si="153"/>
        <v>Women</v>
      </c>
      <c r="C320">
        <f t="shared" ca="1" si="154"/>
        <v>30</v>
      </c>
      <c r="D320">
        <f t="shared" ca="1" si="155"/>
        <v>6</v>
      </c>
      <c r="E320" t="str">
        <f t="shared" ca="1" si="156"/>
        <v>General Work</v>
      </c>
      <c r="F320">
        <f t="shared" ca="1" si="157"/>
        <v>1</v>
      </c>
      <c r="G320" t="str">
        <f t="shared" ca="1" si="158"/>
        <v>10th</v>
      </c>
      <c r="H320">
        <f t="shared" ca="1" si="159"/>
        <v>0</v>
      </c>
      <c r="I320">
        <f t="shared" ca="1" si="160"/>
        <v>3</v>
      </c>
      <c r="J320">
        <f t="shared" ca="1" si="161"/>
        <v>83308</v>
      </c>
      <c r="K320">
        <f t="shared" ca="1" si="162"/>
        <v>2</v>
      </c>
      <c r="L320" t="str">
        <f t="shared" ca="1" si="163"/>
        <v>Bangalore</v>
      </c>
      <c r="M320">
        <f t="shared" ca="1" si="164"/>
        <v>249924</v>
      </c>
      <c r="N320">
        <f t="shared" ca="1" si="165"/>
        <v>152227.73724377059</v>
      </c>
      <c r="O320">
        <f t="shared" ca="1" si="166"/>
        <v>133586.11855748665</v>
      </c>
      <c r="P320">
        <f t="shared" ca="1" si="167"/>
        <v>68545</v>
      </c>
      <c r="Q320">
        <f t="shared" ca="1" si="168"/>
        <v>77165.559286083895</v>
      </c>
      <c r="R320">
        <f t="shared" ca="1" si="169"/>
        <v>57220.790999018711</v>
      </c>
      <c r="S320">
        <f t="shared" ca="1" si="170"/>
        <v>440730.90955650539</v>
      </c>
      <c r="T320">
        <f t="shared" ca="1" si="171"/>
        <v>297938.29652985447</v>
      </c>
      <c r="U320">
        <f t="shared" ca="1" si="172"/>
        <v>142792.61302665091</v>
      </c>
      <c r="AF320" s="2">
        <f ca="1">IF(Table1[[#This Row],[Gender]]="Women",1,0)</f>
        <v>1</v>
      </c>
      <c r="AG320">
        <f ca="1">IF(Table1[[#This Row],[Gender]]="Men",1,0)</f>
        <v>0</v>
      </c>
      <c r="AI320" s="1"/>
      <c r="AK320" s="2">
        <f ca="1">IF(Table1[[#This Row],[Field of Work]]="IT",1,0)</f>
        <v>0</v>
      </c>
      <c r="AL320">
        <f ca="1">IF(Table1[[#This Row],[Field of Work]]="Agriculture",1,0)</f>
        <v>0</v>
      </c>
      <c r="AM320">
        <f ca="1">IF(Table1[[#This Row],[Field of Work]]="Construction",1,0)</f>
        <v>0</v>
      </c>
      <c r="AN320">
        <f ca="1">IF(Table1[[#This Row],[Field of Work]]="Healthcare",1,0)</f>
        <v>0</v>
      </c>
      <c r="AO320">
        <f ca="1">IF(Table1[[#This Row],[Field of Work]]="General Work",1,0)</f>
        <v>1</v>
      </c>
      <c r="AP320">
        <f ca="1">IF(Table1[[#This Row],[Field of Work]]="Teaching",1,0)</f>
        <v>0</v>
      </c>
      <c r="AV320" s="1"/>
      <c r="AX320" s="2">
        <f ca="1">Table1[[#This Row],[Car Value]]/Table1[[#This Row],[Cars]]</f>
        <v>44528.706185828887</v>
      </c>
      <c r="AY320" s="1"/>
      <c r="AZ320" s="2">
        <f ca="1">IF(Table1[[#This Row],[Value of debts ]]&gt;$BA$3,1,0)</f>
        <v>1</v>
      </c>
      <c r="BA320" s="1"/>
      <c r="BB320" s="1"/>
      <c r="BC320" s="15">
        <f ca="1">Table1[[#This Row],[Mortage Left]]/Table1[[#This Row],[Value of House]]</f>
        <v>0.60909611419379728</v>
      </c>
      <c r="BD320">
        <f t="shared" ca="1" si="131"/>
        <v>0</v>
      </c>
      <c r="BF320" s="1"/>
      <c r="BH320">
        <f ca="1">IF(Table1[[#This Row],[Area]]="Patna",Table1[[#This Row],[Income]],0)</f>
        <v>0</v>
      </c>
      <c r="BI320">
        <f ca="1">IF(Table1[[#This Row],[Area]]="Bangalore",Table1[[#This Row],[Income]],0)</f>
        <v>83308</v>
      </c>
      <c r="BJ320">
        <f ca="1">IF(Table1[[#This Row],[Area]]="Lucknow",Table1[[#This Row],[Income]],0)</f>
        <v>0</v>
      </c>
      <c r="BK320">
        <f ca="1">IF(Table1[[#This Row],[Area]]="Hyderabad",Table1[[#This Row],[Income]],0)</f>
        <v>0</v>
      </c>
      <c r="BL320">
        <f ca="1">IF(Table1[[#This Row],[Area]]="Udaipur",Table1[[#This Row],[Income]],0)</f>
        <v>0</v>
      </c>
      <c r="BM320">
        <f ca="1">IF(Table1[[#This Row],[Area]]="Pune",Table1[[#This Row],[Income]],0)</f>
        <v>0</v>
      </c>
      <c r="BN320">
        <f ca="1">IF(Table1[[#This Row],[Area]]="Kolkata",Table1[[#This Row],[Income]],0)</f>
        <v>0</v>
      </c>
      <c r="BO320">
        <f ca="1">IF(Table1[[#This Row],[Area]]="Ranchi",Table1[[#This Row],[Income]],0)</f>
        <v>0</v>
      </c>
      <c r="BP320">
        <f ca="1">IF(Table1[[#This Row],[Area]]="Dhanbad",Table1[[#This Row],[Income]],0)</f>
        <v>0</v>
      </c>
      <c r="BQ320">
        <f ca="1">IF(Table1[[#This Row],[Area]]="Agra",Table1[[#This Row],[Income]],0)</f>
        <v>0</v>
      </c>
      <c r="BR320">
        <f ca="1">IF(Table1[[#This Row],[Area]]="Mumbai",Table1[[#This Row],[Income]],0)</f>
        <v>0</v>
      </c>
      <c r="BS320">
        <f ca="1">IF(Table1[[#This Row],[Area]]="Srinagar",Table1[[#This Row],[Income]],0)</f>
        <v>0</v>
      </c>
      <c r="BT320">
        <f ca="1">IF(Table1[[#This Row],[Area]]="Delhi",Table1[[#This Row],[Income]],0)</f>
        <v>0</v>
      </c>
      <c r="BU320">
        <f ca="1">IF(Table1[[#This Row],[Area]]="Jaipur",Table1[[#This Row],[Income]],0)</f>
        <v>0</v>
      </c>
      <c r="BW320">
        <f ca="1">IF(Table1[[#This Row],[Field of Work]]="IT",Table1[[#This Row],[Income]],0)</f>
        <v>0</v>
      </c>
      <c r="BX320">
        <f ca="1">IF(Table1[[#This Row],[Field of Work]]="Healthcare",Table1[[#This Row],[Income]],0)</f>
        <v>0</v>
      </c>
      <c r="BY320">
        <f ca="1">IF(Table1[[#This Row],[Field of Work]]="Agriculture",Table1[[#This Row],[Income]],0)</f>
        <v>0</v>
      </c>
      <c r="BZ320">
        <f ca="1">IF(Table1[[#This Row],[Field of Work]]="Teaching",Table1[[#This Row],[Income]],0)</f>
        <v>0</v>
      </c>
      <c r="CA320">
        <f ca="1">IF(Table1[[#This Row],[Field of Work]]="General Work",Table1[[#This Row],[Income]],0)</f>
        <v>83308</v>
      </c>
      <c r="CB320">
        <f ca="1">IF(Table1[[#This Row],[Field of Work]]="Construction",Table1[[#This Row],[Income]],0)</f>
        <v>0</v>
      </c>
      <c r="CD320" s="2">
        <f ca="1">IF(Table1[[#This Row],[Value of debts ]]&gt;Table1[[#This Row],[Income]],1,0)</f>
        <v>1</v>
      </c>
      <c r="CE320" s="1"/>
      <c r="CG320">
        <f ca="1">IF(Table1[[#This Row],[Net worth of person]]&gt;$CH$3,Table1[[#This Row],[Age]],0)</f>
        <v>30</v>
      </c>
    </row>
    <row r="321" spans="1:85" x14ac:dyDescent="0.3">
      <c r="A321">
        <f t="shared" ca="1" si="152"/>
        <v>2</v>
      </c>
      <c r="B321" t="str">
        <f t="shared" ca="1" si="153"/>
        <v>Men</v>
      </c>
      <c r="C321">
        <f t="shared" ca="1" si="154"/>
        <v>23</v>
      </c>
      <c r="D321">
        <f t="shared" ca="1" si="155"/>
        <v>2</v>
      </c>
      <c r="E321" t="str">
        <f t="shared" ca="1" si="156"/>
        <v>Construction</v>
      </c>
      <c r="F321">
        <f t="shared" ca="1" si="157"/>
        <v>5</v>
      </c>
      <c r="G321" t="str">
        <f t="shared" ca="1" si="158"/>
        <v>Others</v>
      </c>
      <c r="H321">
        <f t="shared" ca="1" si="159"/>
        <v>0</v>
      </c>
      <c r="I321">
        <f t="shared" ca="1" si="160"/>
        <v>2</v>
      </c>
      <c r="J321">
        <f t="shared" ca="1" si="161"/>
        <v>78027</v>
      </c>
      <c r="K321">
        <f t="shared" ca="1" si="162"/>
        <v>10</v>
      </c>
      <c r="L321" t="str">
        <f t="shared" ca="1" si="163"/>
        <v>Kolkata</v>
      </c>
      <c r="M321">
        <f t="shared" ca="1" si="164"/>
        <v>390135</v>
      </c>
      <c r="N321">
        <f t="shared" ca="1" si="165"/>
        <v>14290.688413870485</v>
      </c>
      <c r="O321">
        <f t="shared" ca="1" si="166"/>
        <v>106627.40774524727</v>
      </c>
      <c r="P321">
        <f t="shared" ca="1" si="167"/>
        <v>93136</v>
      </c>
      <c r="Q321">
        <f t="shared" ca="1" si="168"/>
        <v>89386.001103477756</v>
      </c>
      <c r="R321">
        <f t="shared" ca="1" si="169"/>
        <v>87480.404755689786</v>
      </c>
      <c r="S321">
        <f t="shared" ca="1" si="170"/>
        <v>584242.81250093703</v>
      </c>
      <c r="T321">
        <f t="shared" ca="1" si="171"/>
        <v>196812.68951734825</v>
      </c>
      <c r="U321">
        <f t="shared" ca="1" si="172"/>
        <v>387430.12298358878</v>
      </c>
      <c r="AF321" s="2">
        <f ca="1">IF(Table1[[#This Row],[Gender]]="Women",1,0)</f>
        <v>0</v>
      </c>
      <c r="AG321">
        <f ca="1">IF(Table1[[#This Row],[Gender]]="Men",1,0)</f>
        <v>1</v>
      </c>
      <c r="AI321" s="1"/>
      <c r="AK321" s="2">
        <f ca="1">IF(Table1[[#This Row],[Field of Work]]="IT",1,0)</f>
        <v>0</v>
      </c>
      <c r="AL321">
        <f ca="1">IF(Table1[[#This Row],[Field of Work]]="Agriculture",1,0)</f>
        <v>0</v>
      </c>
      <c r="AM321">
        <f ca="1">IF(Table1[[#This Row],[Field of Work]]="Construction",1,0)</f>
        <v>1</v>
      </c>
      <c r="AN321">
        <f ca="1">IF(Table1[[#This Row],[Field of Work]]="Healthcare",1,0)</f>
        <v>0</v>
      </c>
      <c r="AO321">
        <f ca="1">IF(Table1[[#This Row],[Field of Work]]="General Work",1,0)</f>
        <v>0</v>
      </c>
      <c r="AP321">
        <f ca="1">IF(Table1[[#This Row],[Field of Work]]="Teaching",1,0)</f>
        <v>0</v>
      </c>
      <c r="AV321" s="1"/>
      <c r="AX321" s="2">
        <f ca="1">Table1[[#This Row],[Car Value]]/Table1[[#This Row],[Cars]]</f>
        <v>53313.703872623635</v>
      </c>
      <c r="AY321" s="1"/>
      <c r="AZ321" s="2">
        <f ca="1">IF(Table1[[#This Row],[Value of debts ]]&gt;$BA$3,1,0)</f>
        <v>1</v>
      </c>
      <c r="BA321" s="1"/>
      <c r="BB321" s="1"/>
      <c r="BC321" s="15">
        <f ca="1">Table1[[#This Row],[Mortage Left]]/Table1[[#This Row],[Value of House]]</f>
        <v>3.6630111150936173E-2</v>
      </c>
      <c r="BD321">
        <f t="shared" ca="1" si="131"/>
        <v>1</v>
      </c>
      <c r="BF321" s="1"/>
      <c r="BH321">
        <f ca="1">IF(Table1[[#This Row],[Area]]="Patna",Table1[[#This Row],[Income]],0)</f>
        <v>0</v>
      </c>
      <c r="BI321">
        <f ca="1">IF(Table1[[#This Row],[Area]]="Bangalore",Table1[[#This Row],[Income]],0)</f>
        <v>0</v>
      </c>
      <c r="BJ321">
        <f ca="1">IF(Table1[[#This Row],[Area]]="Lucknow",Table1[[#This Row],[Income]],0)</f>
        <v>0</v>
      </c>
      <c r="BK321">
        <f ca="1">IF(Table1[[#This Row],[Area]]="Hyderabad",Table1[[#This Row],[Income]],0)</f>
        <v>0</v>
      </c>
      <c r="BL321">
        <f ca="1">IF(Table1[[#This Row],[Area]]="Udaipur",Table1[[#This Row],[Income]],0)</f>
        <v>0</v>
      </c>
      <c r="BM321">
        <f ca="1">IF(Table1[[#This Row],[Area]]="Pune",Table1[[#This Row],[Income]],0)</f>
        <v>0</v>
      </c>
      <c r="BN321">
        <f ca="1">IF(Table1[[#This Row],[Area]]="Kolkata",Table1[[#This Row],[Income]],0)</f>
        <v>78027</v>
      </c>
      <c r="BO321">
        <f ca="1">IF(Table1[[#This Row],[Area]]="Ranchi",Table1[[#This Row],[Income]],0)</f>
        <v>0</v>
      </c>
      <c r="BP321">
        <f ca="1">IF(Table1[[#This Row],[Area]]="Dhanbad",Table1[[#This Row],[Income]],0)</f>
        <v>0</v>
      </c>
      <c r="BQ321">
        <f ca="1">IF(Table1[[#This Row],[Area]]="Agra",Table1[[#This Row],[Income]],0)</f>
        <v>0</v>
      </c>
      <c r="BR321">
        <f ca="1">IF(Table1[[#This Row],[Area]]="Mumbai",Table1[[#This Row],[Income]],0)</f>
        <v>0</v>
      </c>
      <c r="BS321">
        <f ca="1">IF(Table1[[#This Row],[Area]]="Srinagar",Table1[[#This Row],[Income]],0)</f>
        <v>0</v>
      </c>
      <c r="BT321">
        <f ca="1">IF(Table1[[#This Row],[Area]]="Delhi",Table1[[#This Row],[Income]],0)</f>
        <v>0</v>
      </c>
      <c r="BU321">
        <f ca="1">IF(Table1[[#This Row],[Area]]="Jaipur",Table1[[#This Row],[Income]],0)</f>
        <v>0</v>
      </c>
      <c r="BW321">
        <f ca="1">IF(Table1[[#This Row],[Field of Work]]="IT",Table1[[#This Row],[Income]],0)</f>
        <v>0</v>
      </c>
      <c r="BX321">
        <f ca="1">IF(Table1[[#This Row],[Field of Work]]="Healthcare",Table1[[#This Row],[Income]],0)</f>
        <v>0</v>
      </c>
      <c r="BY321">
        <f ca="1">IF(Table1[[#This Row],[Field of Work]]="Agriculture",Table1[[#This Row],[Income]],0)</f>
        <v>0</v>
      </c>
      <c r="BZ321">
        <f ca="1">IF(Table1[[#This Row],[Field of Work]]="Teaching",Table1[[#This Row],[Income]],0)</f>
        <v>0</v>
      </c>
      <c r="CA321">
        <f ca="1">IF(Table1[[#This Row],[Field of Work]]="General Work",Table1[[#This Row],[Income]],0)</f>
        <v>0</v>
      </c>
      <c r="CB321">
        <f ca="1">IF(Table1[[#This Row],[Field of Work]]="Construction",Table1[[#This Row],[Income]],0)</f>
        <v>78027</v>
      </c>
      <c r="CD321" s="2">
        <f ca="1">IF(Table1[[#This Row],[Value of debts ]]&gt;Table1[[#This Row],[Income]],1,0)</f>
        <v>1</v>
      </c>
      <c r="CE321" s="1"/>
      <c r="CG321">
        <f ca="1">IF(Table1[[#This Row],[Net worth of person]]&gt;$CH$3,Table1[[#This Row],[Age]],0)</f>
        <v>23</v>
      </c>
    </row>
    <row r="322" spans="1:85" x14ac:dyDescent="0.3">
      <c r="A322">
        <f t="shared" ca="1" si="152"/>
        <v>2</v>
      </c>
      <c r="B322" t="str">
        <f t="shared" ca="1" si="153"/>
        <v>Men</v>
      </c>
      <c r="C322">
        <f t="shared" ca="1" si="154"/>
        <v>39</v>
      </c>
      <c r="D322">
        <f t="shared" ca="1" si="155"/>
        <v>4</v>
      </c>
      <c r="E322" t="str">
        <f t="shared" ca="1" si="156"/>
        <v>Teaching</v>
      </c>
      <c r="F322">
        <f t="shared" ca="1" si="157"/>
        <v>4</v>
      </c>
      <c r="G322" t="str">
        <f t="shared" ca="1" si="158"/>
        <v>Masters</v>
      </c>
      <c r="H322">
        <f t="shared" ca="1" si="159"/>
        <v>1</v>
      </c>
      <c r="I322">
        <f t="shared" ca="1" si="160"/>
        <v>1</v>
      </c>
      <c r="J322">
        <f t="shared" ca="1" si="161"/>
        <v>79268</v>
      </c>
      <c r="K322">
        <f t="shared" ca="1" si="162"/>
        <v>12</v>
      </c>
      <c r="L322" t="str">
        <f t="shared" ca="1" si="163"/>
        <v>Srinagar</v>
      </c>
      <c r="M322">
        <f t="shared" ca="1" si="164"/>
        <v>317072</v>
      </c>
      <c r="N322">
        <f t="shared" ca="1" si="165"/>
        <v>242337.14791995249</v>
      </c>
      <c r="O322">
        <f t="shared" ca="1" si="166"/>
        <v>52016.46004224068</v>
      </c>
      <c r="P322">
        <f t="shared" ca="1" si="167"/>
        <v>42380</v>
      </c>
      <c r="Q322">
        <f t="shared" ca="1" si="168"/>
        <v>29673.733025435984</v>
      </c>
      <c r="R322">
        <f t="shared" ca="1" si="169"/>
        <v>43269.864939409366</v>
      </c>
      <c r="S322">
        <f t="shared" ca="1" si="170"/>
        <v>412358.32498165005</v>
      </c>
      <c r="T322">
        <f t="shared" ca="1" si="171"/>
        <v>314390.88094538852</v>
      </c>
      <c r="U322">
        <f t="shared" ca="1" si="172"/>
        <v>97967.444036261528</v>
      </c>
      <c r="AF322" s="2">
        <f ca="1">IF(Table1[[#This Row],[Gender]]="Women",1,0)</f>
        <v>0</v>
      </c>
      <c r="AG322">
        <f ca="1">IF(Table1[[#This Row],[Gender]]="Men",1,0)</f>
        <v>1</v>
      </c>
      <c r="AI322" s="1"/>
      <c r="AK322" s="2">
        <f ca="1">IF(Table1[[#This Row],[Field of Work]]="IT",1,0)</f>
        <v>0</v>
      </c>
      <c r="AL322">
        <f ca="1">IF(Table1[[#This Row],[Field of Work]]="Agriculture",1,0)</f>
        <v>0</v>
      </c>
      <c r="AM322">
        <f ca="1">IF(Table1[[#This Row],[Field of Work]]="Construction",1,0)</f>
        <v>0</v>
      </c>
      <c r="AN322">
        <f ca="1">IF(Table1[[#This Row],[Field of Work]]="Healthcare",1,0)</f>
        <v>0</v>
      </c>
      <c r="AO322">
        <f ca="1">IF(Table1[[#This Row],[Field of Work]]="General Work",1,0)</f>
        <v>0</v>
      </c>
      <c r="AP322">
        <f ca="1">IF(Table1[[#This Row],[Field of Work]]="Teaching",1,0)</f>
        <v>1</v>
      </c>
      <c r="AV322" s="1"/>
      <c r="AX322" s="2">
        <f ca="1">Table1[[#This Row],[Car Value]]/Table1[[#This Row],[Cars]]</f>
        <v>52016.46004224068</v>
      </c>
      <c r="AY322" s="1"/>
      <c r="AZ322" s="2">
        <f ca="1">IF(Table1[[#This Row],[Value of debts ]]&gt;$BA$3,1,0)</f>
        <v>1</v>
      </c>
      <c r="BA322" s="1"/>
      <c r="BB322" s="1"/>
      <c r="BC322" s="15">
        <f ca="1">Table1[[#This Row],[Mortage Left]]/Table1[[#This Row],[Value of House]]</f>
        <v>0.76429690392072613</v>
      </c>
      <c r="BD322">
        <f t="shared" ca="1" si="131"/>
        <v>0</v>
      </c>
      <c r="BF322" s="1"/>
      <c r="BH322">
        <f ca="1">IF(Table1[[#This Row],[Area]]="Patna",Table1[[#This Row],[Income]],0)</f>
        <v>0</v>
      </c>
      <c r="BI322">
        <f ca="1">IF(Table1[[#This Row],[Area]]="Bangalore",Table1[[#This Row],[Income]],0)</f>
        <v>0</v>
      </c>
      <c r="BJ322">
        <f ca="1">IF(Table1[[#This Row],[Area]]="Lucknow",Table1[[#This Row],[Income]],0)</f>
        <v>0</v>
      </c>
      <c r="BK322">
        <f ca="1">IF(Table1[[#This Row],[Area]]="Hyderabad",Table1[[#This Row],[Income]],0)</f>
        <v>0</v>
      </c>
      <c r="BL322">
        <f ca="1">IF(Table1[[#This Row],[Area]]="Udaipur",Table1[[#This Row],[Income]],0)</f>
        <v>0</v>
      </c>
      <c r="BM322">
        <f ca="1">IF(Table1[[#This Row],[Area]]="Pune",Table1[[#This Row],[Income]],0)</f>
        <v>0</v>
      </c>
      <c r="BN322">
        <f ca="1">IF(Table1[[#This Row],[Area]]="Kolkata",Table1[[#This Row],[Income]],0)</f>
        <v>0</v>
      </c>
      <c r="BO322">
        <f ca="1">IF(Table1[[#This Row],[Area]]="Ranchi",Table1[[#This Row],[Income]],0)</f>
        <v>0</v>
      </c>
      <c r="BP322">
        <f ca="1">IF(Table1[[#This Row],[Area]]="Dhanbad",Table1[[#This Row],[Income]],0)</f>
        <v>0</v>
      </c>
      <c r="BQ322">
        <f ca="1">IF(Table1[[#This Row],[Area]]="Agra",Table1[[#This Row],[Income]],0)</f>
        <v>0</v>
      </c>
      <c r="BR322">
        <f ca="1">IF(Table1[[#This Row],[Area]]="Mumbai",Table1[[#This Row],[Income]],0)</f>
        <v>0</v>
      </c>
      <c r="BS322">
        <f ca="1">IF(Table1[[#This Row],[Area]]="Srinagar",Table1[[#This Row],[Income]],0)</f>
        <v>79268</v>
      </c>
      <c r="BT322">
        <f ca="1">IF(Table1[[#This Row],[Area]]="Delhi",Table1[[#This Row],[Income]],0)</f>
        <v>0</v>
      </c>
      <c r="BU322">
        <f ca="1">IF(Table1[[#This Row],[Area]]="Jaipur",Table1[[#This Row],[Income]],0)</f>
        <v>0</v>
      </c>
      <c r="BW322">
        <f ca="1">IF(Table1[[#This Row],[Field of Work]]="IT",Table1[[#This Row],[Income]],0)</f>
        <v>0</v>
      </c>
      <c r="BX322">
        <f ca="1">IF(Table1[[#This Row],[Field of Work]]="Healthcare",Table1[[#This Row],[Income]],0)</f>
        <v>0</v>
      </c>
      <c r="BY322">
        <f ca="1">IF(Table1[[#This Row],[Field of Work]]="Agriculture",Table1[[#This Row],[Income]],0)</f>
        <v>0</v>
      </c>
      <c r="BZ322">
        <f ca="1">IF(Table1[[#This Row],[Field of Work]]="Teaching",Table1[[#This Row],[Income]],0)</f>
        <v>79268</v>
      </c>
      <c r="CA322">
        <f ca="1">IF(Table1[[#This Row],[Field of Work]]="General Work",Table1[[#This Row],[Income]],0)</f>
        <v>0</v>
      </c>
      <c r="CB322">
        <f ca="1">IF(Table1[[#This Row],[Field of Work]]="Construction",Table1[[#This Row],[Income]],0)</f>
        <v>0</v>
      </c>
      <c r="CD322" s="2">
        <f ca="1">IF(Table1[[#This Row],[Value of debts ]]&gt;Table1[[#This Row],[Income]],1,0)</f>
        <v>1</v>
      </c>
      <c r="CE322" s="1"/>
      <c r="CG322">
        <f ca="1">IF(Table1[[#This Row],[Net worth of person]]&gt;$CH$3,Table1[[#This Row],[Age]],0)</f>
        <v>39</v>
      </c>
    </row>
    <row r="323" spans="1:85" x14ac:dyDescent="0.3">
      <c r="A323">
        <f t="shared" ca="1" si="152"/>
        <v>1</v>
      </c>
      <c r="B323" t="str">
        <f t="shared" ca="1" si="153"/>
        <v>Women</v>
      </c>
      <c r="C323">
        <f t="shared" ca="1" si="154"/>
        <v>28</v>
      </c>
      <c r="D323">
        <f t="shared" ca="1" si="155"/>
        <v>3</v>
      </c>
      <c r="E323" t="str">
        <f t="shared" ca="1" si="156"/>
        <v>Healthcare</v>
      </c>
      <c r="F323">
        <f t="shared" ca="1" si="157"/>
        <v>5</v>
      </c>
      <c r="G323" t="str">
        <f t="shared" ca="1" si="158"/>
        <v>Others</v>
      </c>
      <c r="H323">
        <f t="shared" ca="1" si="159"/>
        <v>4</v>
      </c>
      <c r="I323">
        <f t="shared" ca="1" si="160"/>
        <v>3</v>
      </c>
      <c r="J323">
        <f t="shared" ca="1" si="161"/>
        <v>81838</v>
      </c>
      <c r="K323">
        <f t="shared" ca="1" si="162"/>
        <v>9</v>
      </c>
      <c r="L323" t="str">
        <f t="shared" ca="1" si="163"/>
        <v>Pune</v>
      </c>
      <c r="M323">
        <f t="shared" ca="1" si="164"/>
        <v>327352</v>
      </c>
      <c r="N323">
        <f t="shared" ca="1" si="165"/>
        <v>152762.90238807729</v>
      </c>
      <c r="O323">
        <f t="shared" ca="1" si="166"/>
        <v>120970.17334837063</v>
      </c>
      <c r="P323">
        <f t="shared" ca="1" si="167"/>
        <v>43001</v>
      </c>
      <c r="Q323">
        <f t="shared" ca="1" si="168"/>
        <v>113926.13514683985</v>
      </c>
      <c r="R323">
        <f t="shared" ca="1" si="169"/>
        <v>18476.844496216116</v>
      </c>
      <c r="S323">
        <f t="shared" ca="1" si="170"/>
        <v>466799.01784458675</v>
      </c>
      <c r="T323">
        <f t="shared" ca="1" si="171"/>
        <v>309690.03753491712</v>
      </c>
      <c r="U323">
        <f t="shared" ca="1" si="172"/>
        <v>157108.98030966963</v>
      </c>
      <c r="AF323" s="2">
        <f ca="1">IF(Table1[[#This Row],[Gender]]="Women",1,0)</f>
        <v>1</v>
      </c>
      <c r="AG323">
        <f ca="1">IF(Table1[[#This Row],[Gender]]="Men",1,0)</f>
        <v>0</v>
      </c>
      <c r="AI323" s="1"/>
      <c r="AK323" s="2">
        <f ca="1">IF(Table1[[#This Row],[Field of Work]]="IT",1,0)</f>
        <v>0</v>
      </c>
      <c r="AL323">
        <f ca="1">IF(Table1[[#This Row],[Field of Work]]="Agriculture",1,0)</f>
        <v>0</v>
      </c>
      <c r="AM323">
        <f ca="1">IF(Table1[[#This Row],[Field of Work]]="Construction",1,0)</f>
        <v>0</v>
      </c>
      <c r="AN323">
        <f ca="1">IF(Table1[[#This Row],[Field of Work]]="Healthcare",1,0)</f>
        <v>1</v>
      </c>
      <c r="AO323">
        <f ca="1">IF(Table1[[#This Row],[Field of Work]]="General Work",1,0)</f>
        <v>0</v>
      </c>
      <c r="AP323">
        <f ca="1">IF(Table1[[#This Row],[Field of Work]]="Teaching",1,0)</f>
        <v>0</v>
      </c>
      <c r="AV323" s="1"/>
      <c r="AX323" s="2">
        <f ca="1">Table1[[#This Row],[Car Value]]/Table1[[#This Row],[Cars]]</f>
        <v>40323.391116123545</v>
      </c>
      <c r="AY323" s="1"/>
      <c r="AZ323" s="2">
        <f ca="1">IF(Table1[[#This Row],[Value of debts ]]&gt;$BA$3,1,0)</f>
        <v>1</v>
      </c>
      <c r="BA323" s="1"/>
      <c r="BB323" s="1"/>
      <c r="BC323" s="15">
        <f ca="1">Table1[[#This Row],[Mortage Left]]/Table1[[#This Row],[Value of House]]</f>
        <v>0.46666249904713364</v>
      </c>
      <c r="BD323">
        <f t="shared" ca="1" si="131"/>
        <v>0</v>
      </c>
      <c r="BF323" s="1"/>
      <c r="BH323">
        <f ca="1">IF(Table1[[#This Row],[Area]]="Patna",Table1[[#This Row],[Income]],0)</f>
        <v>0</v>
      </c>
      <c r="BI323">
        <f ca="1">IF(Table1[[#This Row],[Area]]="Bangalore",Table1[[#This Row],[Income]],0)</f>
        <v>0</v>
      </c>
      <c r="BJ323">
        <f ca="1">IF(Table1[[#This Row],[Area]]="Lucknow",Table1[[#This Row],[Income]],0)</f>
        <v>0</v>
      </c>
      <c r="BK323">
        <f ca="1">IF(Table1[[#This Row],[Area]]="Hyderabad",Table1[[#This Row],[Income]],0)</f>
        <v>0</v>
      </c>
      <c r="BL323">
        <f ca="1">IF(Table1[[#This Row],[Area]]="Udaipur",Table1[[#This Row],[Income]],0)</f>
        <v>0</v>
      </c>
      <c r="BM323">
        <f ca="1">IF(Table1[[#This Row],[Area]]="Pune",Table1[[#This Row],[Income]],0)</f>
        <v>81838</v>
      </c>
      <c r="BN323">
        <f ca="1">IF(Table1[[#This Row],[Area]]="Kolkata",Table1[[#This Row],[Income]],0)</f>
        <v>0</v>
      </c>
      <c r="BO323">
        <f ca="1">IF(Table1[[#This Row],[Area]]="Ranchi",Table1[[#This Row],[Income]],0)</f>
        <v>0</v>
      </c>
      <c r="BP323">
        <f ca="1">IF(Table1[[#This Row],[Area]]="Dhanbad",Table1[[#This Row],[Income]],0)</f>
        <v>0</v>
      </c>
      <c r="BQ323">
        <f ca="1">IF(Table1[[#This Row],[Area]]="Agra",Table1[[#This Row],[Income]],0)</f>
        <v>0</v>
      </c>
      <c r="BR323">
        <f ca="1">IF(Table1[[#This Row],[Area]]="Mumbai",Table1[[#This Row],[Income]],0)</f>
        <v>0</v>
      </c>
      <c r="BS323">
        <f ca="1">IF(Table1[[#This Row],[Area]]="Srinagar",Table1[[#This Row],[Income]],0)</f>
        <v>0</v>
      </c>
      <c r="BT323">
        <f ca="1">IF(Table1[[#This Row],[Area]]="Delhi",Table1[[#This Row],[Income]],0)</f>
        <v>0</v>
      </c>
      <c r="BU323">
        <f ca="1">IF(Table1[[#This Row],[Area]]="Jaipur",Table1[[#This Row],[Income]],0)</f>
        <v>0</v>
      </c>
      <c r="BW323">
        <f ca="1">IF(Table1[[#This Row],[Field of Work]]="IT",Table1[[#This Row],[Income]],0)</f>
        <v>0</v>
      </c>
      <c r="BX323">
        <f ca="1">IF(Table1[[#This Row],[Field of Work]]="Healthcare",Table1[[#This Row],[Income]],0)</f>
        <v>81838</v>
      </c>
      <c r="BY323">
        <f ca="1">IF(Table1[[#This Row],[Field of Work]]="Agriculture",Table1[[#This Row],[Income]],0)</f>
        <v>0</v>
      </c>
      <c r="BZ323">
        <f ca="1">IF(Table1[[#This Row],[Field of Work]]="Teaching",Table1[[#This Row],[Income]],0)</f>
        <v>0</v>
      </c>
      <c r="CA323">
        <f ca="1">IF(Table1[[#This Row],[Field of Work]]="General Work",Table1[[#This Row],[Income]],0)</f>
        <v>0</v>
      </c>
      <c r="CB323">
        <f ca="1">IF(Table1[[#This Row],[Field of Work]]="Construction",Table1[[#This Row],[Income]],0)</f>
        <v>0</v>
      </c>
      <c r="CD323" s="2">
        <f ca="1">IF(Table1[[#This Row],[Value of debts ]]&gt;Table1[[#This Row],[Income]],1,0)</f>
        <v>1</v>
      </c>
      <c r="CE323" s="1"/>
      <c r="CG323">
        <f ca="1">IF(Table1[[#This Row],[Net worth of person]]&gt;$CH$3,Table1[[#This Row],[Age]],0)</f>
        <v>28</v>
      </c>
    </row>
    <row r="324" spans="1:85" x14ac:dyDescent="0.3">
      <c r="A324">
        <f ca="1">RANDBETWEEN(1,2)</f>
        <v>2</v>
      </c>
      <c r="B324" t="str">
        <f ca="1">IF(A324=1,"Women", "Men")</f>
        <v>Men</v>
      </c>
      <c r="C324">
        <f ca="1">RANDBETWEEN(20,40)</f>
        <v>26</v>
      </c>
      <c r="D324">
        <f ca="1">RANDBETWEEN(1,6)</f>
        <v>1</v>
      </c>
      <c r="E324" t="str">
        <f ca="1">VLOOKUP(D324,$V$4:$W$9,2)</f>
        <v>IT</v>
      </c>
      <c r="F324">
        <f ca="1">RANDBETWEEN(1,5)</f>
        <v>4</v>
      </c>
      <c r="G324" t="str">
        <f ca="1">VLOOKUP(F324,$Y$4:$Z$8,2)</f>
        <v>Masters</v>
      </c>
      <c r="H324">
        <f ca="1">RANDBETWEEN(0,4)</f>
        <v>2</v>
      </c>
      <c r="I324">
        <f ca="1">RANDBETWEEN(1,3)</f>
        <v>1</v>
      </c>
      <c r="J324">
        <f ca="1">RANDBETWEEN(25000,90000)</f>
        <v>29955</v>
      </c>
      <c r="K324">
        <f ca="1">RANDBETWEEN(1,14)</f>
        <v>10</v>
      </c>
      <c r="L324" t="str">
        <f ca="1">VLOOKUP(K324,$AB$4:$AC$17,2)</f>
        <v>Kolkata</v>
      </c>
      <c r="M324">
        <f ca="1">J324*RANDBETWEEN(3,6)</f>
        <v>89865</v>
      </c>
      <c r="N324">
        <f ca="1">RAND()*M324</f>
        <v>46740.649593958944</v>
      </c>
      <c r="O324">
        <f ca="1">I324*RAND()*J324</f>
        <v>10598.832766718642</v>
      </c>
      <c r="P324">
        <f ca="1">RANDBETWEEN(0,O324)</f>
        <v>6508</v>
      </c>
      <c r="Q324">
        <f ca="1">RAND()*J324*2</f>
        <v>54333.397871453148</v>
      </c>
      <c r="R324">
        <f ca="1">RAND()*J324*1.5</f>
        <v>28731.207135439734</v>
      </c>
      <c r="S324">
        <f ca="1">M324+O324+R324</f>
        <v>129195.03990215837</v>
      </c>
      <c r="T324">
        <f ca="1">N324+P324+Q324</f>
        <v>107582.04746541209</v>
      </c>
      <c r="U324">
        <f t="shared" ca="1" si="172"/>
        <v>21612.992436746281</v>
      </c>
      <c r="AF324" s="2">
        <f ca="1">IF(Table1[[#This Row],[Gender]]="Women",1,0)</f>
        <v>0</v>
      </c>
      <c r="AG324">
        <f ca="1">IF(Table1[[#This Row],[Gender]]="Men",1,0)</f>
        <v>1</v>
      </c>
      <c r="AI324" s="1"/>
      <c r="AK324" s="2">
        <f ca="1">IF(Table1[[#This Row],[Field of Work]]="IT",1,0)</f>
        <v>1</v>
      </c>
      <c r="AL324">
        <f ca="1">IF(Table1[[#This Row],[Field of Work]]="Agriculture",1,0)</f>
        <v>0</v>
      </c>
      <c r="AM324">
        <f ca="1">IF(Table1[[#This Row],[Field of Work]]="Construction",1,0)</f>
        <v>0</v>
      </c>
      <c r="AN324">
        <f ca="1">IF(Table1[[#This Row],[Field of Work]]="Healthcare",1,0)</f>
        <v>0</v>
      </c>
      <c r="AO324">
        <f ca="1">IF(Table1[[#This Row],[Field of Work]]="General Work",1,0)</f>
        <v>0</v>
      </c>
      <c r="AP324">
        <f ca="1">IF(Table1[[#This Row],[Field of Work]]="Teaching",1,0)</f>
        <v>0</v>
      </c>
      <c r="AV324" s="1"/>
      <c r="AX324" s="2">
        <f ca="1">Table1[[#This Row],[Car Value]]/Table1[[#This Row],[Cars]]</f>
        <v>10598.832766718642</v>
      </c>
      <c r="AY324" s="1"/>
      <c r="AZ324" s="2">
        <f ca="1">IF(Table1[[#This Row],[Value of debts ]]&gt;$BA$3,1,0)</f>
        <v>1</v>
      </c>
      <c r="BA324" s="1"/>
      <c r="BB324" s="1"/>
      <c r="BC324" s="15">
        <f ca="1">Table1[[#This Row],[Mortage Left]]/Table1[[#This Row],[Value of House]]</f>
        <v>0.52012073214220156</v>
      </c>
      <c r="BD324">
        <f t="shared" ca="1" si="131"/>
        <v>0</v>
      </c>
      <c r="BF324" s="1"/>
      <c r="BH324">
        <f ca="1">IF(Table1[[#This Row],[Area]]="Patna",Table1[[#This Row],[Income]],0)</f>
        <v>0</v>
      </c>
      <c r="BI324">
        <f ca="1">IF(Table1[[#This Row],[Area]]="Bangalore",Table1[[#This Row],[Income]],0)</f>
        <v>0</v>
      </c>
      <c r="BJ324">
        <f ca="1">IF(Table1[[#This Row],[Area]]="Lucknow",Table1[[#This Row],[Income]],0)</f>
        <v>0</v>
      </c>
      <c r="BK324">
        <f ca="1">IF(Table1[[#This Row],[Area]]="Hyderabad",Table1[[#This Row],[Income]],0)</f>
        <v>0</v>
      </c>
      <c r="BL324">
        <f ca="1">IF(Table1[[#This Row],[Area]]="Udaipur",Table1[[#This Row],[Income]],0)</f>
        <v>0</v>
      </c>
      <c r="BM324">
        <f ca="1">IF(Table1[[#This Row],[Area]]="Pune",Table1[[#This Row],[Income]],0)</f>
        <v>0</v>
      </c>
      <c r="BN324">
        <f ca="1">IF(Table1[[#This Row],[Area]]="Kolkata",Table1[[#This Row],[Income]],0)</f>
        <v>29955</v>
      </c>
      <c r="BO324">
        <f ca="1">IF(Table1[[#This Row],[Area]]="Ranchi",Table1[[#This Row],[Income]],0)</f>
        <v>0</v>
      </c>
      <c r="BP324">
        <f ca="1">IF(Table1[[#This Row],[Area]]="Dhanbad",Table1[[#This Row],[Income]],0)</f>
        <v>0</v>
      </c>
      <c r="BQ324">
        <f ca="1">IF(Table1[[#This Row],[Area]]="Agra",Table1[[#This Row],[Income]],0)</f>
        <v>0</v>
      </c>
      <c r="BR324">
        <f ca="1">IF(Table1[[#This Row],[Area]]="Mumbai",Table1[[#This Row],[Income]],0)</f>
        <v>0</v>
      </c>
      <c r="BS324">
        <f ca="1">IF(Table1[[#This Row],[Area]]="Srinagar",Table1[[#This Row],[Income]],0)</f>
        <v>0</v>
      </c>
      <c r="BT324">
        <f ca="1">IF(Table1[[#This Row],[Area]]="Delhi",Table1[[#This Row],[Income]],0)</f>
        <v>0</v>
      </c>
      <c r="BU324">
        <f ca="1">IF(Table1[[#This Row],[Area]]="Jaipur",Table1[[#This Row],[Income]],0)</f>
        <v>0</v>
      </c>
      <c r="BW324">
        <f ca="1">IF(Table1[[#This Row],[Field of Work]]="IT",Table1[[#This Row],[Income]],0)</f>
        <v>29955</v>
      </c>
      <c r="BX324">
        <f ca="1">IF(Table1[[#This Row],[Field of Work]]="Healthcare",Table1[[#This Row],[Income]],0)</f>
        <v>0</v>
      </c>
      <c r="BY324">
        <f ca="1">IF(Table1[[#This Row],[Field of Work]]="Agriculture",Table1[[#This Row],[Income]],0)</f>
        <v>0</v>
      </c>
      <c r="BZ324">
        <f ca="1">IF(Table1[[#This Row],[Field of Work]]="Teaching",Table1[[#This Row],[Income]],0)</f>
        <v>0</v>
      </c>
      <c r="CA324">
        <f ca="1">IF(Table1[[#This Row],[Field of Work]]="General Work",Table1[[#This Row],[Income]],0)</f>
        <v>0</v>
      </c>
      <c r="CB324">
        <f ca="1">IF(Table1[[#This Row],[Field of Work]]="Construction",Table1[[#This Row],[Income]],0)</f>
        <v>0</v>
      </c>
      <c r="CD324" s="2">
        <f ca="1">IF(Table1[[#This Row],[Value of debts ]]&gt;Table1[[#This Row],[Income]],1,0)</f>
        <v>1</v>
      </c>
      <c r="CE324" s="1"/>
      <c r="CG324">
        <f ca="1">IF(Table1[[#This Row],[Net worth of person]]&gt;$CH$3,Table1[[#This Row],[Age]],0)</f>
        <v>0</v>
      </c>
    </row>
    <row r="325" spans="1:85" x14ac:dyDescent="0.3">
      <c r="A325">
        <f ca="1">RANDBETWEEN(1,2)</f>
        <v>1</v>
      </c>
      <c r="B325" t="str">
        <f ca="1">IF(A325=1,"Women", "Men")</f>
        <v>Women</v>
      </c>
      <c r="C325">
        <f ca="1">RANDBETWEEN(20,40)</f>
        <v>40</v>
      </c>
      <c r="D325">
        <f ca="1">RANDBETWEEN(1,6)</f>
        <v>4</v>
      </c>
      <c r="E325" t="str">
        <f ca="1">VLOOKUP(D325,$V$4:$W$9,2)</f>
        <v>Teaching</v>
      </c>
      <c r="F325">
        <f ca="1">RANDBETWEEN(1,5)</f>
        <v>1</v>
      </c>
      <c r="G325" t="str">
        <f ca="1">VLOOKUP(F325,$Y$4:$Z$8,2)</f>
        <v>10th</v>
      </c>
      <c r="H325">
        <f ca="1">RANDBETWEEN(0,4)</f>
        <v>2</v>
      </c>
      <c r="I325">
        <f ca="1">RANDBETWEEN(1,3)</f>
        <v>2</v>
      </c>
      <c r="J325">
        <f ca="1">RANDBETWEEN(25000,90000)</f>
        <v>46210</v>
      </c>
      <c r="K325">
        <f ca="1">RANDBETWEEN(1,14)</f>
        <v>8</v>
      </c>
      <c r="L325" t="str">
        <f ca="1">VLOOKUP(K325,$AB$4:$AC$17,2)</f>
        <v>Agra</v>
      </c>
      <c r="M325">
        <f ca="1">J325*RANDBETWEEN(3,6)</f>
        <v>184840</v>
      </c>
      <c r="N325">
        <f ca="1">RAND()*M325</f>
        <v>161629.07308054733</v>
      </c>
      <c r="O325">
        <f ca="1">I325*RAND()*J325</f>
        <v>70771.465158739651</v>
      </c>
      <c r="P325">
        <f ca="1">RANDBETWEEN(0,O325)</f>
        <v>54934</v>
      </c>
      <c r="Q325">
        <f ca="1">RAND()*J325*2</f>
        <v>65547.210393418369</v>
      </c>
      <c r="R325">
        <f ca="1">RAND()*J325*1.5</f>
        <v>50967.714854707097</v>
      </c>
      <c r="S325">
        <f ca="1">M325+O325+R325</f>
        <v>306579.18001344672</v>
      </c>
      <c r="T325">
        <f ca="1">N325+P325+Q325</f>
        <v>282110.28347396571</v>
      </c>
      <c r="U325">
        <f ca="1">S325-T325</f>
        <v>24468.896539481007</v>
      </c>
      <c r="AF325" s="2">
        <f ca="1">IF(Table1[[#This Row],[Gender]]="Women",1,0)</f>
        <v>1</v>
      </c>
      <c r="AG325">
        <f ca="1">IF(Table1[[#This Row],[Gender]]="Men",1,0)</f>
        <v>0</v>
      </c>
      <c r="AI325" s="1"/>
      <c r="AK325" s="2">
        <f ca="1">IF(Table1[[#This Row],[Field of Work]]="IT",1,0)</f>
        <v>0</v>
      </c>
      <c r="AL325">
        <f ca="1">IF(Table1[[#This Row],[Field of Work]]="Agriculture",1,0)</f>
        <v>0</v>
      </c>
      <c r="AM325">
        <f ca="1">IF(Table1[[#This Row],[Field of Work]]="Construction",1,0)</f>
        <v>0</v>
      </c>
      <c r="AN325">
        <f ca="1">IF(Table1[[#This Row],[Field of Work]]="Healthcare",1,0)</f>
        <v>0</v>
      </c>
      <c r="AO325">
        <f ca="1">IF(Table1[[#This Row],[Field of Work]]="General Work",1,0)</f>
        <v>0</v>
      </c>
      <c r="AP325">
        <f ca="1">IF(Table1[[#This Row],[Field of Work]]="Teaching",1,0)</f>
        <v>1</v>
      </c>
      <c r="AV325" s="1"/>
      <c r="AX325" s="2">
        <f ca="1">Table1[[#This Row],[Car Value]]/Table1[[#This Row],[Cars]]</f>
        <v>35385.732579369826</v>
      </c>
      <c r="AY325" s="1"/>
      <c r="AZ325" s="2">
        <f ca="1">IF(Table1[[#This Row],[Value of debts ]]&gt;$BA$3,1,0)</f>
        <v>1</v>
      </c>
      <c r="BA325" s="1"/>
      <c r="BB325" s="1"/>
      <c r="BC325" s="15">
        <f ca="1">Table1[[#This Row],[Mortage Left]]/Table1[[#This Row],[Value of House]]</f>
        <v>0.87442692642581332</v>
      </c>
      <c r="BD325">
        <f t="shared" ref="BD325:BD388" ca="1" si="173">IF(BC325&lt;$BE$3,1,0)</f>
        <v>0</v>
      </c>
      <c r="BF325" s="1"/>
      <c r="BH325">
        <f ca="1">IF(Table1[[#This Row],[Area]]="Patna",Table1[[#This Row],[Income]],0)</f>
        <v>0</v>
      </c>
      <c r="BI325">
        <f ca="1">IF(Table1[[#This Row],[Area]]="Bangalore",Table1[[#This Row],[Income]],0)</f>
        <v>0</v>
      </c>
      <c r="BJ325">
        <f ca="1">IF(Table1[[#This Row],[Area]]="Lucknow",Table1[[#This Row],[Income]],0)</f>
        <v>0</v>
      </c>
      <c r="BK325">
        <f ca="1">IF(Table1[[#This Row],[Area]]="Hyderabad",Table1[[#This Row],[Income]],0)</f>
        <v>0</v>
      </c>
      <c r="BL325">
        <f ca="1">IF(Table1[[#This Row],[Area]]="Udaipur",Table1[[#This Row],[Income]],0)</f>
        <v>0</v>
      </c>
      <c r="BM325">
        <f ca="1">IF(Table1[[#This Row],[Area]]="Pune",Table1[[#This Row],[Income]],0)</f>
        <v>0</v>
      </c>
      <c r="BN325">
        <f ca="1">IF(Table1[[#This Row],[Area]]="Kolkata",Table1[[#This Row],[Income]],0)</f>
        <v>0</v>
      </c>
      <c r="BO325">
        <f ca="1">IF(Table1[[#This Row],[Area]]="Ranchi",Table1[[#This Row],[Income]],0)</f>
        <v>0</v>
      </c>
      <c r="BP325">
        <f ca="1">IF(Table1[[#This Row],[Area]]="Dhanbad",Table1[[#This Row],[Income]],0)</f>
        <v>0</v>
      </c>
      <c r="BQ325">
        <f ca="1">IF(Table1[[#This Row],[Area]]="Agra",Table1[[#This Row],[Income]],0)</f>
        <v>46210</v>
      </c>
      <c r="BR325">
        <f ca="1">IF(Table1[[#This Row],[Area]]="Mumbai",Table1[[#This Row],[Income]],0)</f>
        <v>0</v>
      </c>
      <c r="BS325">
        <f ca="1">IF(Table1[[#This Row],[Area]]="Srinagar",Table1[[#This Row],[Income]],0)</f>
        <v>0</v>
      </c>
      <c r="BT325">
        <f ca="1">IF(Table1[[#This Row],[Area]]="Delhi",Table1[[#This Row],[Income]],0)</f>
        <v>0</v>
      </c>
      <c r="BU325">
        <f ca="1">IF(Table1[[#This Row],[Area]]="Jaipur",Table1[[#This Row],[Income]],0)</f>
        <v>0</v>
      </c>
      <c r="BW325">
        <f ca="1">IF(Table1[[#This Row],[Field of Work]]="IT",Table1[[#This Row],[Income]],0)</f>
        <v>0</v>
      </c>
      <c r="BX325">
        <f ca="1">IF(Table1[[#This Row],[Field of Work]]="Healthcare",Table1[[#This Row],[Income]],0)</f>
        <v>0</v>
      </c>
      <c r="BY325">
        <f ca="1">IF(Table1[[#This Row],[Field of Work]]="Agriculture",Table1[[#This Row],[Income]],0)</f>
        <v>0</v>
      </c>
      <c r="BZ325">
        <f ca="1">IF(Table1[[#This Row],[Field of Work]]="Teaching",Table1[[#This Row],[Income]],0)</f>
        <v>46210</v>
      </c>
      <c r="CA325">
        <f ca="1">IF(Table1[[#This Row],[Field of Work]]="General Work",Table1[[#This Row],[Income]],0)</f>
        <v>0</v>
      </c>
      <c r="CB325">
        <f ca="1">IF(Table1[[#This Row],[Field of Work]]="Construction",Table1[[#This Row],[Income]],0)</f>
        <v>0</v>
      </c>
      <c r="CD325" s="2">
        <f ca="1">IF(Table1[[#This Row],[Value of debts ]]&gt;Table1[[#This Row],[Income]],1,0)</f>
        <v>1</v>
      </c>
      <c r="CE325" s="1"/>
      <c r="CG325">
        <f ca="1">IF(Table1[[#This Row],[Net worth of person]]&gt;$CH$3,Table1[[#This Row],[Age]],0)</f>
        <v>0</v>
      </c>
    </row>
    <row r="326" spans="1:85" x14ac:dyDescent="0.3">
      <c r="A326">
        <f t="shared" ref="A326:A347" ca="1" si="174">RANDBETWEEN(1,2)</f>
        <v>1</v>
      </c>
      <c r="B326" t="str">
        <f t="shared" ref="B326:B347" ca="1" si="175">IF(A326=1,"Women", "Men")</f>
        <v>Women</v>
      </c>
      <c r="C326">
        <f t="shared" ref="C326:C347" ca="1" si="176">RANDBETWEEN(20,40)</f>
        <v>28</v>
      </c>
      <c r="D326">
        <f t="shared" ref="D326:D347" ca="1" si="177">RANDBETWEEN(1,6)</f>
        <v>4</v>
      </c>
      <c r="E326" t="str">
        <f t="shared" ref="E326:E347" ca="1" si="178">VLOOKUP(D326,$V$4:$W$9,2)</f>
        <v>Teaching</v>
      </c>
      <c r="F326">
        <f t="shared" ref="F326:F347" ca="1" si="179">RANDBETWEEN(1,5)</f>
        <v>5</v>
      </c>
      <c r="G326" t="str">
        <f t="shared" ref="G326:G347" ca="1" si="180">VLOOKUP(F326,$Y$4:$Z$8,2)</f>
        <v>Others</v>
      </c>
      <c r="H326">
        <f t="shared" ref="H326:H347" ca="1" si="181">RANDBETWEEN(0,4)</f>
        <v>4</v>
      </c>
      <c r="I326">
        <f t="shared" ref="I326:I347" ca="1" si="182">RANDBETWEEN(1,3)</f>
        <v>1</v>
      </c>
      <c r="J326">
        <f t="shared" ref="J326:J347" ca="1" si="183">RANDBETWEEN(25000,90000)</f>
        <v>40438</v>
      </c>
      <c r="K326">
        <f t="shared" ref="K326:K347" ca="1" si="184">RANDBETWEEN(1,14)</f>
        <v>12</v>
      </c>
      <c r="L326" t="str">
        <f t="shared" ref="L326:L347" ca="1" si="185">VLOOKUP(K326,$AB$4:$AC$17,2)</f>
        <v>Srinagar</v>
      </c>
      <c r="M326">
        <f t="shared" ref="M326:M347" ca="1" si="186">J326*RANDBETWEEN(3,6)</f>
        <v>242628</v>
      </c>
      <c r="N326">
        <f t="shared" ref="N326:N347" ca="1" si="187">RAND()*M326</f>
        <v>4072.9241638098197</v>
      </c>
      <c r="O326">
        <f t="shared" ref="O326:O347" ca="1" si="188">I326*RAND()*J326</f>
        <v>11509.951392352004</v>
      </c>
      <c r="P326">
        <f t="shared" ref="P326:P347" ca="1" si="189">RANDBETWEEN(0,O326)</f>
        <v>3728</v>
      </c>
      <c r="Q326">
        <f t="shared" ref="Q326:Q347" ca="1" si="190">RAND()*J326*2</f>
        <v>54464.174046358363</v>
      </c>
      <c r="R326">
        <f t="shared" ref="R326:R347" ca="1" si="191">RAND()*J326*1.5</f>
        <v>10967.628131564919</v>
      </c>
      <c r="S326">
        <f t="shared" ref="S326:S347" ca="1" si="192">M326+O326+R326</f>
        <v>265105.57952391694</v>
      </c>
      <c r="T326">
        <f t="shared" ref="T326:T347" ca="1" si="193">N326+P326+Q326</f>
        <v>62265.09821016818</v>
      </c>
      <c r="U326">
        <f t="shared" ref="U326:U389" ca="1" si="194">S326-T326</f>
        <v>202840.48131374875</v>
      </c>
      <c r="AF326" s="2">
        <f ca="1">IF(Table1[[#This Row],[Gender]]="Women",1,0)</f>
        <v>1</v>
      </c>
      <c r="AG326">
        <f ca="1">IF(Table1[[#This Row],[Gender]]="Men",1,0)</f>
        <v>0</v>
      </c>
      <c r="AI326" s="1"/>
      <c r="AK326" s="2">
        <f ca="1">IF(Table1[[#This Row],[Field of Work]]="IT",1,0)</f>
        <v>0</v>
      </c>
      <c r="AL326">
        <f ca="1">IF(Table1[[#This Row],[Field of Work]]="Agriculture",1,0)</f>
        <v>0</v>
      </c>
      <c r="AM326">
        <f ca="1">IF(Table1[[#This Row],[Field of Work]]="Construction",1,0)</f>
        <v>0</v>
      </c>
      <c r="AN326">
        <f ca="1">IF(Table1[[#This Row],[Field of Work]]="Healthcare",1,0)</f>
        <v>0</v>
      </c>
      <c r="AO326">
        <f ca="1">IF(Table1[[#This Row],[Field of Work]]="General Work",1,0)</f>
        <v>0</v>
      </c>
      <c r="AP326">
        <f ca="1">IF(Table1[[#This Row],[Field of Work]]="Teaching",1,0)</f>
        <v>1</v>
      </c>
      <c r="AV326" s="1"/>
      <c r="AX326" s="2">
        <f ca="1">Table1[[#This Row],[Car Value]]/Table1[[#This Row],[Cars]]</f>
        <v>11509.951392352004</v>
      </c>
      <c r="AY326" s="1"/>
      <c r="AZ326" s="2">
        <f ca="1">IF(Table1[[#This Row],[Value of debts ]]&gt;$BA$3,1,0)</f>
        <v>1</v>
      </c>
      <c r="BA326" s="1"/>
      <c r="BB326" s="1"/>
      <c r="BC326" s="15">
        <f ca="1">Table1[[#This Row],[Mortage Left]]/Table1[[#This Row],[Value of House]]</f>
        <v>1.6786702951884447E-2</v>
      </c>
      <c r="BD326">
        <f t="shared" ca="1" si="173"/>
        <v>1</v>
      </c>
      <c r="BF326" s="1"/>
      <c r="BH326">
        <f ca="1">IF(Table1[[#This Row],[Area]]="Patna",Table1[[#This Row],[Income]],0)</f>
        <v>0</v>
      </c>
      <c r="BI326">
        <f ca="1">IF(Table1[[#This Row],[Area]]="Bangalore",Table1[[#This Row],[Income]],0)</f>
        <v>0</v>
      </c>
      <c r="BJ326">
        <f ca="1">IF(Table1[[#This Row],[Area]]="Lucknow",Table1[[#This Row],[Income]],0)</f>
        <v>0</v>
      </c>
      <c r="BK326">
        <f ca="1">IF(Table1[[#This Row],[Area]]="Hyderabad",Table1[[#This Row],[Income]],0)</f>
        <v>0</v>
      </c>
      <c r="BL326">
        <f ca="1">IF(Table1[[#This Row],[Area]]="Udaipur",Table1[[#This Row],[Income]],0)</f>
        <v>0</v>
      </c>
      <c r="BM326">
        <f ca="1">IF(Table1[[#This Row],[Area]]="Pune",Table1[[#This Row],[Income]],0)</f>
        <v>0</v>
      </c>
      <c r="BN326">
        <f ca="1">IF(Table1[[#This Row],[Area]]="Kolkata",Table1[[#This Row],[Income]],0)</f>
        <v>0</v>
      </c>
      <c r="BO326">
        <f ca="1">IF(Table1[[#This Row],[Area]]="Ranchi",Table1[[#This Row],[Income]],0)</f>
        <v>0</v>
      </c>
      <c r="BP326">
        <f ca="1">IF(Table1[[#This Row],[Area]]="Dhanbad",Table1[[#This Row],[Income]],0)</f>
        <v>0</v>
      </c>
      <c r="BQ326">
        <f ca="1">IF(Table1[[#This Row],[Area]]="Agra",Table1[[#This Row],[Income]],0)</f>
        <v>0</v>
      </c>
      <c r="BR326">
        <f ca="1">IF(Table1[[#This Row],[Area]]="Mumbai",Table1[[#This Row],[Income]],0)</f>
        <v>0</v>
      </c>
      <c r="BS326">
        <f ca="1">IF(Table1[[#This Row],[Area]]="Srinagar",Table1[[#This Row],[Income]],0)</f>
        <v>40438</v>
      </c>
      <c r="BT326">
        <f ca="1">IF(Table1[[#This Row],[Area]]="Delhi",Table1[[#This Row],[Income]],0)</f>
        <v>0</v>
      </c>
      <c r="BU326">
        <f ca="1">IF(Table1[[#This Row],[Area]]="Jaipur",Table1[[#This Row],[Income]],0)</f>
        <v>0</v>
      </c>
      <c r="BW326">
        <f ca="1">IF(Table1[[#This Row],[Field of Work]]="IT",Table1[[#This Row],[Income]],0)</f>
        <v>0</v>
      </c>
      <c r="BX326">
        <f ca="1">IF(Table1[[#This Row],[Field of Work]]="Healthcare",Table1[[#This Row],[Income]],0)</f>
        <v>0</v>
      </c>
      <c r="BY326">
        <f ca="1">IF(Table1[[#This Row],[Field of Work]]="Agriculture",Table1[[#This Row],[Income]],0)</f>
        <v>0</v>
      </c>
      <c r="BZ326">
        <f ca="1">IF(Table1[[#This Row],[Field of Work]]="Teaching",Table1[[#This Row],[Income]],0)</f>
        <v>40438</v>
      </c>
      <c r="CA326">
        <f ca="1">IF(Table1[[#This Row],[Field of Work]]="General Work",Table1[[#This Row],[Income]],0)</f>
        <v>0</v>
      </c>
      <c r="CB326">
        <f ca="1">IF(Table1[[#This Row],[Field of Work]]="Construction",Table1[[#This Row],[Income]],0)</f>
        <v>0</v>
      </c>
      <c r="CD326" s="2">
        <f ca="1">IF(Table1[[#This Row],[Value of debts ]]&gt;Table1[[#This Row],[Income]],1,0)</f>
        <v>1</v>
      </c>
      <c r="CE326" s="1"/>
      <c r="CG326">
        <f ca="1">IF(Table1[[#This Row],[Net worth of person]]&gt;$CH$3,Table1[[#This Row],[Age]],0)</f>
        <v>28</v>
      </c>
    </row>
    <row r="327" spans="1:85" x14ac:dyDescent="0.3">
      <c r="A327">
        <f t="shared" ca="1" si="174"/>
        <v>2</v>
      </c>
      <c r="B327" t="str">
        <f t="shared" ca="1" si="175"/>
        <v>Men</v>
      </c>
      <c r="C327">
        <f t="shared" ca="1" si="176"/>
        <v>36</v>
      </c>
      <c r="D327">
        <f t="shared" ca="1" si="177"/>
        <v>5</v>
      </c>
      <c r="E327" t="str">
        <f t="shared" ca="1" si="178"/>
        <v>Agriculture</v>
      </c>
      <c r="F327">
        <f t="shared" ca="1" si="179"/>
        <v>3</v>
      </c>
      <c r="G327" t="str">
        <f t="shared" ca="1" si="180"/>
        <v>Bachelors</v>
      </c>
      <c r="H327">
        <f t="shared" ca="1" si="181"/>
        <v>1</v>
      </c>
      <c r="I327">
        <f t="shared" ca="1" si="182"/>
        <v>2</v>
      </c>
      <c r="J327">
        <f t="shared" ca="1" si="183"/>
        <v>25228</v>
      </c>
      <c r="K327">
        <f t="shared" ca="1" si="184"/>
        <v>9</v>
      </c>
      <c r="L327" t="str">
        <f t="shared" ca="1" si="185"/>
        <v>Pune</v>
      </c>
      <c r="M327">
        <f t="shared" ca="1" si="186"/>
        <v>151368</v>
      </c>
      <c r="N327">
        <f t="shared" ca="1" si="187"/>
        <v>133764.74182144762</v>
      </c>
      <c r="O327">
        <f t="shared" ca="1" si="188"/>
        <v>28079.061942542208</v>
      </c>
      <c r="P327">
        <f t="shared" ca="1" si="189"/>
        <v>2079</v>
      </c>
      <c r="Q327">
        <f t="shared" ca="1" si="190"/>
        <v>632.44260994217575</v>
      </c>
      <c r="R327">
        <f t="shared" ca="1" si="191"/>
        <v>7646.2864672344149</v>
      </c>
      <c r="S327">
        <f t="shared" ca="1" si="192"/>
        <v>187093.34840977663</v>
      </c>
      <c r="T327">
        <f t="shared" ca="1" si="193"/>
        <v>136476.18443138979</v>
      </c>
      <c r="U327">
        <f t="shared" ca="1" si="194"/>
        <v>50617.163978386845</v>
      </c>
      <c r="AF327" s="2">
        <f ca="1">IF(Table1[[#This Row],[Gender]]="Women",1,0)</f>
        <v>0</v>
      </c>
      <c r="AG327">
        <f ca="1">IF(Table1[[#This Row],[Gender]]="Men",1,0)</f>
        <v>1</v>
      </c>
      <c r="AI327" s="1"/>
      <c r="AK327" s="2">
        <f ca="1">IF(Table1[[#This Row],[Field of Work]]="IT",1,0)</f>
        <v>0</v>
      </c>
      <c r="AL327">
        <f ca="1">IF(Table1[[#This Row],[Field of Work]]="Agriculture",1,0)</f>
        <v>1</v>
      </c>
      <c r="AM327">
        <f ca="1">IF(Table1[[#This Row],[Field of Work]]="Construction",1,0)</f>
        <v>0</v>
      </c>
      <c r="AN327">
        <f ca="1">IF(Table1[[#This Row],[Field of Work]]="Healthcare",1,0)</f>
        <v>0</v>
      </c>
      <c r="AO327">
        <f ca="1">IF(Table1[[#This Row],[Field of Work]]="General Work",1,0)</f>
        <v>0</v>
      </c>
      <c r="AP327">
        <f ca="1">IF(Table1[[#This Row],[Field of Work]]="Teaching",1,0)</f>
        <v>0</v>
      </c>
      <c r="AV327" s="1"/>
      <c r="AX327" s="2">
        <f ca="1">Table1[[#This Row],[Car Value]]/Table1[[#This Row],[Cars]]</f>
        <v>14039.530971271104</v>
      </c>
      <c r="AY327" s="1"/>
      <c r="AZ327" s="2">
        <f ca="1">IF(Table1[[#This Row],[Value of debts ]]&gt;$BA$3,1,0)</f>
        <v>1</v>
      </c>
      <c r="BA327" s="1"/>
      <c r="BB327" s="1"/>
      <c r="BC327" s="15">
        <f ca="1">Table1[[#This Row],[Mortage Left]]/Table1[[#This Row],[Value of House]]</f>
        <v>0.88370555085254232</v>
      </c>
      <c r="BD327">
        <f t="shared" ca="1" si="173"/>
        <v>0</v>
      </c>
      <c r="BF327" s="1"/>
      <c r="BH327">
        <f ca="1">IF(Table1[[#This Row],[Area]]="Patna",Table1[[#This Row],[Income]],0)</f>
        <v>0</v>
      </c>
      <c r="BI327">
        <f ca="1">IF(Table1[[#This Row],[Area]]="Bangalore",Table1[[#This Row],[Income]],0)</f>
        <v>0</v>
      </c>
      <c r="BJ327">
        <f ca="1">IF(Table1[[#This Row],[Area]]="Lucknow",Table1[[#This Row],[Income]],0)</f>
        <v>0</v>
      </c>
      <c r="BK327">
        <f ca="1">IF(Table1[[#This Row],[Area]]="Hyderabad",Table1[[#This Row],[Income]],0)</f>
        <v>0</v>
      </c>
      <c r="BL327">
        <f ca="1">IF(Table1[[#This Row],[Area]]="Udaipur",Table1[[#This Row],[Income]],0)</f>
        <v>0</v>
      </c>
      <c r="BM327">
        <f ca="1">IF(Table1[[#This Row],[Area]]="Pune",Table1[[#This Row],[Income]],0)</f>
        <v>25228</v>
      </c>
      <c r="BN327">
        <f ca="1">IF(Table1[[#This Row],[Area]]="Kolkata",Table1[[#This Row],[Income]],0)</f>
        <v>0</v>
      </c>
      <c r="BO327">
        <f ca="1">IF(Table1[[#This Row],[Area]]="Ranchi",Table1[[#This Row],[Income]],0)</f>
        <v>0</v>
      </c>
      <c r="BP327">
        <f ca="1">IF(Table1[[#This Row],[Area]]="Dhanbad",Table1[[#This Row],[Income]],0)</f>
        <v>0</v>
      </c>
      <c r="BQ327">
        <f ca="1">IF(Table1[[#This Row],[Area]]="Agra",Table1[[#This Row],[Income]],0)</f>
        <v>0</v>
      </c>
      <c r="BR327">
        <f ca="1">IF(Table1[[#This Row],[Area]]="Mumbai",Table1[[#This Row],[Income]],0)</f>
        <v>0</v>
      </c>
      <c r="BS327">
        <f ca="1">IF(Table1[[#This Row],[Area]]="Srinagar",Table1[[#This Row],[Income]],0)</f>
        <v>0</v>
      </c>
      <c r="BT327">
        <f ca="1">IF(Table1[[#This Row],[Area]]="Delhi",Table1[[#This Row],[Income]],0)</f>
        <v>0</v>
      </c>
      <c r="BU327">
        <f ca="1">IF(Table1[[#This Row],[Area]]="Jaipur",Table1[[#This Row],[Income]],0)</f>
        <v>0</v>
      </c>
      <c r="BW327">
        <f ca="1">IF(Table1[[#This Row],[Field of Work]]="IT",Table1[[#This Row],[Income]],0)</f>
        <v>0</v>
      </c>
      <c r="BX327">
        <f ca="1">IF(Table1[[#This Row],[Field of Work]]="Healthcare",Table1[[#This Row],[Income]],0)</f>
        <v>0</v>
      </c>
      <c r="BY327">
        <f ca="1">IF(Table1[[#This Row],[Field of Work]]="Agriculture",Table1[[#This Row],[Income]],0)</f>
        <v>25228</v>
      </c>
      <c r="BZ327">
        <f ca="1">IF(Table1[[#This Row],[Field of Work]]="Teaching",Table1[[#This Row],[Income]],0)</f>
        <v>0</v>
      </c>
      <c r="CA327">
        <f ca="1">IF(Table1[[#This Row],[Field of Work]]="General Work",Table1[[#This Row],[Income]],0)</f>
        <v>0</v>
      </c>
      <c r="CB327">
        <f ca="1">IF(Table1[[#This Row],[Field of Work]]="Construction",Table1[[#This Row],[Income]],0)</f>
        <v>0</v>
      </c>
      <c r="CD327" s="2">
        <f ca="1">IF(Table1[[#This Row],[Value of debts ]]&gt;Table1[[#This Row],[Income]],1,0)</f>
        <v>1</v>
      </c>
      <c r="CE327" s="1"/>
      <c r="CG327">
        <f ca="1">IF(Table1[[#This Row],[Net worth of person]]&gt;$CH$3,Table1[[#This Row],[Age]],0)</f>
        <v>0</v>
      </c>
    </row>
    <row r="328" spans="1:85" x14ac:dyDescent="0.3">
      <c r="A328">
        <f t="shared" ca="1" si="174"/>
        <v>1</v>
      </c>
      <c r="B328" t="str">
        <f t="shared" ca="1" si="175"/>
        <v>Women</v>
      </c>
      <c r="C328">
        <f t="shared" ca="1" si="176"/>
        <v>33</v>
      </c>
      <c r="D328">
        <f t="shared" ca="1" si="177"/>
        <v>5</v>
      </c>
      <c r="E328" t="str">
        <f t="shared" ca="1" si="178"/>
        <v>Agriculture</v>
      </c>
      <c r="F328">
        <f t="shared" ca="1" si="179"/>
        <v>4</v>
      </c>
      <c r="G328" t="str">
        <f t="shared" ca="1" si="180"/>
        <v>Masters</v>
      </c>
      <c r="H328">
        <f t="shared" ca="1" si="181"/>
        <v>3</v>
      </c>
      <c r="I328">
        <f t="shared" ca="1" si="182"/>
        <v>1</v>
      </c>
      <c r="J328">
        <f t="shared" ca="1" si="183"/>
        <v>65320</v>
      </c>
      <c r="K328">
        <f t="shared" ca="1" si="184"/>
        <v>13</v>
      </c>
      <c r="L328" t="str">
        <f t="shared" ca="1" si="185"/>
        <v>Hyderabad</v>
      </c>
      <c r="M328">
        <f t="shared" ca="1" si="186"/>
        <v>195960</v>
      </c>
      <c r="N328">
        <f t="shared" ca="1" si="187"/>
        <v>191576.14667001419</v>
      </c>
      <c r="O328">
        <f t="shared" ca="1" si="188"/>
        <v>21527.703700562644</v>
      </c>
      <c r="P328">
        <f t="shared" ca="1" si="189"/>
        <v>16622</v>
      </c>
      <c r="Q328">
        <f t="shared" ca="1" si="190"/>
        <v>70139.218156757823</v>
      </c>
      <c r="R328">
        <f t="shared" ca="1" si="191"/>
        <v>50662.623047344408</v>
      </c>
      <c r="S328">
        <f t="shared" ca="1" si="192"/>
        <v>268150.32674790703</v>
      </c>
      <c r="T328">
        <f t="shared" ca="1" si="193"/>
        <v>278337.36482677201</v>
      </c>
      <c r="U328">
        <f t="shared" ca="1" si="194"/>
        <v>-10187.038078864978</v>
      </c>
      <c r="AF328" s="2">
        <f ca="1">IF(Table1[[#This Row],[Gender]]="Women",1,0)</f>
        <v>1</v>
      </c>
      <c r="AG328">
        <f ca="1">IF(Table1[[#This Row],[Gender]]="Men",1,0)</f>
        <v>0</v>
      </c>
      <c r="AI328" s="1"/>
      <c r="AK328" s="2">
        <f ca="1">IF(Table1[[#This Row],[Field of Work]]="IT",1,0)</f>
        <v>0</v>
      </c>
      <c r="AL328">
        <f ca="1">IF(Table1[[#This Row],[Field of Work]]="Agriculture",1,0)</f>
        <v>1</v>
      </c>
      <c r="AM328">
        <f ca="1">IF(Table1[[#This Row],[Field of Work]]="Construction",1,0)</f>
        <v>0</v>
      </c>
      <c r="AN328">
        <f ca="1">IF(Table1[[#This Row],[Field of Work]]="Healthcare",1,0)</f>
        <v>0</v>
      </c>
      <c r="AO328">
        <f ca="1">IF(Table1[[#This Row],[Field of Work]]="General Work",1,0)</f>
        <v>0</v>
      </c>
      <c r="AP328">
        <f ca="1">IF(Table1[[#This Row],[Field of Work]]="Teaching",1,0)</f>
        <v>0</v>
      </c>
      <c r="AV328" s="1"/>
      <c r="AX328" s="2">
        <f ca="1">Table1[[#This Row],[Car Value]]/Table1[[#This Row],[Cars]]</f>
        <v>21527.703700562644</v>
      </c>
      <c r="AY328" s="1"/>
      <c r="AZ328" s="2">
        <f ca="1">IF(Table1[[#This Row],[Value of debts ]]&gt;$BA$3,1,0)</f>
        <v>1</v>
      </c>
      <c r="BA328" s="1"/>
      <c r="BB328" s="1"/>
      <c r="BC328" s="15">
        <f ca="1">Table1[[#This Row],[Mortage Left]]/Table1[[#This Row],[Value of House]]</f>
        <v>0.97762883583391602</v>
      </c>
      <c r="BD328">
        <f t="shared" ca="1" si="173"/>
        <v>0</v>
      </c>
      <c r="BF328" s="1"/>
      <c r="BH328">
        <f ca="1">IF(Table1[[#This Row],[Area]]="Patna",Table1[[#This Row],[Income]],0)</f>
        <v>0</v>
      </c>
      <c r="BI328">
        <f ca="1">IF(Table1[[#This Row],[Area]]="Bangalore",Table1[[#This Row],[Income]],0)</f>
        <v>0</v>
      </c>
      <c r="BJ328">
        <f ca="1">IF(Table1[[#This Row],[Area]]="Lucknow",Table1[[#This Row],[Income]],0)</f>
        <v>0</v>
      </c>
      <c r="BK328">
        <f ca="1">IF(Table1[[#This Row],[Area]]="Hyderabad",Table1[[#This Row],[Income]],0)</f>
        <v>65320</v>
      </c>
      <c r="BL328">
        <f ca="1">IF(Table1[[#This Row],[Area]]="Udaipur",Table1[[#This Row],[Income]],0)</f>
        <v>0</v>
      </c>
      <c r="BM328">
        <f ca="1">IF(Table1[[#This Row],[Area]]="Pune",Table1[[#This Row],[Income]],0)</f>
        <v>0</v>
      </c>
      <c r="BN328">
        <f ca="1">IF(Table1[[#This Row],[Area]]="Kolkata",Table1[[#This Row],[Income]],0)</f>
        <v>0</v>
      </c>
      <c r="BO328">
        <f ca="1">IF(Table1[[#This Row],[Area]]="Ranchi",Table1[[#This Row],[Income]],0)</f>
        <v>0</v>
      </c>
      <c r="BP328">
        <f ca="1">IF(Table1[[#This Row],[Area]]="Dhanbad",Table1[[#This Row],[Income]],0)</f>
        <v>0</v>
      </c>
      <c r="BQ328">
        <f ca="1">IF(Table1[[#This Row],[Area]]="Agra",Table1[[#This Row],[Income]],0)</f>
        <v>0</v>
      </c>
      <c r="BR328">
        <f ca="1">IF(Table1[[#This Row],[Area]]="Mumbai",Table1[[#This Row],[Income]],0)</f>
        <v>0</v>
      </c>
      <c r="BS328">
        <f ca="1">IF(Table1[[#This Row],[Area]]="Srinagar",Table1[[#This Row],[Income]],0)</f>
        <v>0</v>
      </c>
      <c r="BT328">
        <f ca="1">IF(Table1[[#This Row],[Area]]="Delhi",Table1[[#This Row],[Income]],0)</f>
        <v>0</v>
      </c>
      <c r="BU328">
        <f ca="1">IF(Table1[[#This Row],[Area]]="Jaipur",Table1[[#This Row],[Income]],0)</f>
        <v>0</v>
      </c>
      <c r="BW328">
        <f ca="1">IF(Table1[[#This Row],[Field of Work]]="IT",Table1[[#This Row],[Income]],0)</f>
        <v>0</v>
      </c>
      <c r="BX328">
        <f ca="1">IF(Table1[[#This Row],[Field of Work]]="Healthcare",Table1[[#This Row],[Income]],0)</f>
        <v>0</v>
      </c>
      <c r="BY328">
        <f ca="1">IF(Table1[[#This Row],[Field of Work]]="Agriculture",Table1[[#This Row],[Income]],0)</f>
        <v>65320</v>
      </c>
      <c r="BZ328">
        <f ca="1">IF(Table1[[#This Row],[Field of Work]]="Teaching",Table1[[#This Row],[Income]],0)</f>
        <v>0</v>
      </c>
      <c r="CA328">
        <f ca="1">IF(Table1[[#This Row],[Field of Work]]="General Work",Table1[[#This Row],[Income]],0)</f>
        <v>0</v>
      </c>
      <c r="CB328">
        <f ca="1">IF(Table1[[#This Row],[Field of Work]]="Construction",Table1[[#This Row],[Income]],0)</f>
        <v>0</v>
      </c>
      <c r="CD328" s="2">
        <f ca="1">IF(Table1[[#This Row],[Value of debts ]]&gt;Table1[[#This Row],[Income]],1,0)</f>
        <v>1</v>
      </c>
      <c r="CE328" s="1"/>
      <c r="CG328">
        <f ca="1">IF(Table1[[#This Row],[Net worth of person]]&gt;$CH$3,Table1[[#This Row],[Age]],0)</f>
        <v>0</v>
      </c>
    </row>
    <row r="329" spans="1:85" x14ac:dyDescent="0.3">
      <c r="A329">
        <f t="shared" ca="1" si="174"/>
        <v>2</v>
      </c>
      <c r="B329" t="str">
        <f t="shared" ca="1" si="175"/>
        <v>Men</v>
      </c>
      <c r="C329">
        <f t="shared" ca="1" si="176"/>
        <v>27</v>
      </c>
      <c r="D329">
        <f t="shared" ca="1" si="177"/>
        <v>2</v>
      </c>
      <c r="E329" t="str">
        <f t="shared" ca="1" si="178"/>
        <v>Construction</v>
      </c>
      <c r="F329">
        <f t="shared" ca="1" si="179"/>
        <v>5</v>
      </c>
      <c r="G329" t="str">
        <f t="shared" ca="1" si="180"/>
        <v>Others</v>
      </c>
      <c r="H329">
        <f t="shared" ca="1" si="181"/>
        <v>1</v>
      </c>
      <c r="I329">
        <f t="shared" ca="1" si="182"/>
        <v>1</v>
      </c>
      <c r="J329">
        <f t="shared" ca="1" si="183"/>
        <v>25868</v>
      </c>
      <c r="K329">
        <f t="shared" ca="1" si="184"/>
        <v>1</v>
      </c>
      <c r="L329" t="str">
        <f t="shared" ca="1" si="185"/>
        <v>Patna</v>
      </c>
      <c r="M329">
        <f t="shared" ca="1" si="186"/>
        <v>77604</v>
      </c>
      <c r="N329">
        <f t="shared" ca="1" si="187"/>
        <v>6383.0347456196369</v>
      </c>
      <c r="O329">
        <f t="shared" ca="1" si="188"/>
        <v>13921.552127273233</v>
      </c>
      <c r="P329">
        <f t="shared" ca="1" si="189"/>
        <v>11841</v>
      </c>
      <c r="Q329">
        <f t="shared" ca="1" si="190"/>
        <v>16862.095562609396</v>
      </c>
      <c r="R329">
        <f t="shared" ca="1" si="191"/>
        <v>32895.584256039336</v>
      </c>
      <c r="S329">
        <f t="shared" ca="1" si="192"/>
        <v>124421.13638331257</v>
      </c>
      <c r="T329">
        <f t="shared" ca="1" si="193"/>
        <v>35086.130308229032</v>
      </c>
      <c r="U329">
        <f t="shared" ca="1" si="194"/>
        <v>89335.00607508354</v>
      </c>
      <c r="AF329" s="2">
        <f ca="1">IF(Table1[[#This Row],[Gender]]="Women",1,0)</f>
        <v>0</v>
      </c>
      <c r="AG329">
        <f ca="1">IF(Table1[[#This Row],[Gender]]="Men",1,0)</f>
        <v>1</v>
      </c>
      <c r="AI329" s="1"/>
      <c r="AK329" s="2">
        <f ca="1">IF(Table1[[#This Row],[Field of Work]]="IT",1,0)</f>
        <v>0</v>
      </c>
      <c r="AL329">
        <f ca="1">IF(Table1[[#This Row],[Field of Work]]="Agriculture",1,0)</f>
        <v>0</v>
      </c>
      <c r="AM329">
        <f ca="1">IF(Table1[[#This Row],[Field of Work]]="Construction",1,0)</f>
        <v>1</v>
      </c>
      <c r="AN329">
        <f ca="1">IF(Table1[[#This Row],[Field of Work]]="Healthcare",1,0)</f>
        <v>0</v>
      </c>
      <c r="AO329">
        <f ca="1">IF(Table1[[#This Row],[Field of Work]]="General Work",1,0)</f>
        <v>0</v>
      </c>
      <c r="AP329">
        <f ca="1">IF(Table1[[#This Row],[Field of Work]]="Teaching",1,0)</f>
        <v>0</v>
      </c>
      <c r="AV329" s="1"/>
      <c r="AX329" s="2">
        <f ca="1">Table1[[#This Row],[Car Value]]/Table1[[#This Row],[Cars]]</f>
        <v>13921.552127273233</v>
      </c>
      <c r="AY329" s="1"/>
      <c r="AZ329" s="2">
        <f ca="1">IF(Table1[[#This Row],[Value of debts ]]&gt;$BA$3,1,0)</f>
        <v>0</v>
      </c>
      <c r="BA329" s="1"/>
      <c r="BB329" s="1"/>
      <c r="BC329" s="15">
        <f ca="1">Table1[[#This Row],[Mortage Left]]/Table1[[#This Row],[Value of House]]</f>
        <v>8.2251362631045266E-2</v>
      </c>
      <c r="BD329">
        <f t="shared" ca="1" si="173"/>
        <v>1</v>
      </c>
      <c r="BF329" s="1"/>
      <c r="BH329">
        <f ca="1">IF(Table1[[#This Row],[Area]]="Patna",Table1[[#This Row],[Income]],0)</f>
        <v>25868</v>
      </c>
      <c r="BI329">
        <f ca="1">IF(Table1[[#This Row],[Area]]="Bangalore",Table1[[#This Row],[Income]],0)</f>
        <v>0</v>
      </c>
      <c r="BJ329">
        <f ca="1">IF(Table1[[#This Row],[Area]]="Lucknow",Table1[[#This Row],[Income]],0)</f>
        <v>0</v>
      </c>
      <c r="BK329">
        <f ca="1">IF(Table1[[#This Row],[Area]]="Hyderabad",Table1[[#This Row],[Income]],0)</f>
        <v>0</v>
      </c>
      <c r="BL329">
        <f ca="1">IF(Table1[[#This Row],[Area]]="Udaipur",Table1[[#This Row],[Income]],0)</f>
        <v>0</v>
      </c>
      <c r="BM329">
        <f ca="1">IF(Table1[[#This Row],[Area]]="Pune",Table1[[#This Row],[Income]],0)</f>
        <v>0</v>
      </c>
      <c r="BN329">
        <f ca="1">IF(Table1[[#This Row],[Area]]="Kolkata",Table1[[#This Row],[Income]],0)</f>
        <v>0</v>
      </c>
      <c r="BO329">
        <f ca="1">IF(Table1[[#This Row],[Area]]="Ranchi",Table1[[#This Row],[Income]],0)</f>
        <v>0</v>
      </c>
      <c r="BP329">
        <f ca="1">IF(Table1[[#This Row],[Area]]="Dhanbad",Table1[[#This Row],[Income]],0)</f>
        <v>0</v>
      </c>
      <c r="BQ329">
        <f ca="1">IF(Table1[[#This Row],[Area]]="Agra",Table1[[#This Row],[Income]],0)</f>
        <v>0</v>
      </c>
      <c r="BR329">
        <f ca="1">IF(Table1[[#This Row],[Area]]="Mumbai",Table1[[#This Row],[Income]],0)</f>
        <v>0</v>
      </c>
      <c r="BS329">
        <f ca="1">IF(Table1[[#This Row],[Area]]="Srinagar",Table1[[#This Row],[Income]],0)</f>
        <v>0</v>
      </c>
      <c r="BT329">
        <f ca="1">IF(Table1[[#This Row],[Area]]="Delhi",Table1[[#This Row],[Income]],0)</f>
        <v>0</v>
      </c>
      <c r="BU329">
        <f ca="1">IF(Table1[[#This Row],[Area]]="Jaipur",Table1[[#This Row],[Income]],0)</f>
        <v>0</v>
      </c>
      <c r="BW329">
        <f ca="1">IF(Table1[[#This Row],[Field of Work]]="IT",Table1[[#This Row],[Income]],0)</f>
        <v>0</v>
      </c>
      <c r="BX329">
        <f ca="1">IF(Table1[[#This Row],[Field of Work]]="Healthcare",Table1[[#This Row],[Income]],0)</f>
        <v>0</v>
      </c>
      <c r="BY329">
        <f ca="1">IF(Table1[[#This Row],[Field of Work]]="Agriculture",Table1[[#This Row],[Income]],0)</f>
        <v>0</v>
      </c>
      <c r="BZ329">
        <f ca="1">IF(Table1[[#This Row],[Field of Work]]="Teaching",Table1[[#This Row],[Income]],0)</f>
        <v>0</v>
      </c>
      <c r="CA329">
        <f ca="1">IF(Table1[[#This Row],[Field of Work]]="General Work",Table1[[#This Row],[Income]],0)</f>
        <v>0</v>
      </c>
      <c r="CB329">
        <f ca="1">IF(Table1[[#This Row],[Field of Work]]="Construction",Table1[[#This Row],[Income]],0)</f>
        <v>25868</v>
      </c>
      <c r="CD329" s="2">
        <f ca="1">IF(Table1[[#This Row],[Value of debts ]]&gt;Table1[[#This Row],[Income]],1,0)</f>
        <v>1</v>
      </c>
      <c r="CE329" s="1"/>
      <c r="CG329">
        <f ca="1">IF(Table1[[#This Row],[Net worth of person]]&gt;$CH$3,Table1[[#This Row],[Age]],0)</f>
        <v>27</v>
      </c>
    </row>
    <row r="330" spans="1:85" x14ac:dyDescent="0.3">
      <c r="A330">
        <f t="shared" ca="1" si="174"/>
        <v>1</v>
      </c>
      <c r="B330" t="str">
        <f t="shared" ca="1" si="175"/>
        <v>Women</v>
      </c>
      <c r="C330">
        <f t="shared" ca="1" si="176"/>
        <v>38</v>
      </c>
      <c r="D330">
        <f t="shared" ca="1" si="177"/>
        <v>6</v>
      </c>
      <c r="E330" t="str">
        <f t="shared" ca="1" si="178"/>
        <v>General Work</v>
      </c>
      <c r="F330">
        <f t="shared" ca="1" si="179"/>
        <v>5</v>
      </c>
      <c r="G330" t="str">
        <f t="shared" ca="1" si="180"/>
        <v>Others</v>
      </c>
      <c r="H330">
        <f t="shared" ca="1" si="181"/>
        <v>1</v>
      </c>
      <c r="I330">
        <f t="shared" ca="1" si="182"/>
        <v>3</v>
      </c>
      <c r="J330">
        <f t="shared" ca="1" si="183"/>
        <v>61630</v>
      </c>
      <c r="K330">
        <f t="shared" ca="1" si="184"/>
        <v>14</v>
      </c>
      <c r="L330" t="str">
        <f t="shared" ca="1" si="185"/>
        <v>Jaipur</v>
      </c>
      <c r="M330">
        <f t="shared" ca="1" si="186"/>
        <v>308150</v>
      </c>
      <c r="N330">
        <f t="shared" ca="1" si="187"/>
        <v>213053.55415239558</v>
      </c>
      <c r="O330">
        <f t="shared" ca="1" si="188"/>
        <v>155805.23070495707</v>
      </c>
      <c r="P330">
        <f t="shared" ca="1" si="189"/>
        <v>30640</v>
      </c>
      <c r="Q330">
        <f t="shared" ca="1" si="190"/>
        <v>78692.437212784469</v>
      </c>
      <c r="R330">
        <f t="shared" ca="1" si="191"/>
        <v>32419.830001334914</v>
      </c>
      <c r="S330">
        <f t="shared" ca="1" si="192"/>
        <v>496375.06070629193</v>
      </c>
      <c r="T330">
        <f t="shared" ca="1" si="193"/>
        <v>322385.99136518006</v>
      </c>
      <c r="U330">
        <f t="shared" ca="1" si="194"/>
        <v>173989.06934111187</v>
      </c>
      <c r="AF330" s="2">
        <f ca="1">IF(Table1[[#This Row],[Gender]]="Women",1,0)</f>
        <v>1</v>
      </c>
      <c r="AG330">
        <f ca="1">IF(Table1[[#This Row],[Gender]]="Men",1,0)</f>
        <v>0</v>
      </c>
      <c r="AI330" s="1"/>
      <c r="AK330" s="2">
        <f ca="1">IF(Table1[[#This Row],[Field of Work]]="IT",1,0)</f>
        <v>0</v>
      </c>
      <c r="AL330">
        <f ca="1">IF(Table1[[#This Row],[Field of Work]]="Agriculture",1,0)</f>
        <v>0</v>
      </c>
      <c r="AM330">
        <f ca="1">IF(Table1[[#This Row],[Field of Work]]="Construction",1,0)</f>
        <v>0</v>
      </c>
      <c r="AN330">
        <f ca="1">IF(Table1[[#This Row],[Field of Work]]="Healthcare",1,0)</f>
        <v>0</v>
      </c>
      <c r="AO330">
        <f ca="1">IF(Table1[[#This Row],[Field of Work]]="General Work",1,0)</f>
        <v>1</v>
      </c>
      <c r="AP330">
        <f ca="1">IF(Table1[[#This Row],[Field of Work]]="Teaching",1,0)</f>
        <v>0</v>
      </c>
      <c r="AV330" s="1"/>
      <c r="AX330" s="2">
        <f ca="1">Table1[[#This Row],[Car Value]]/Table1[[#This Row],[Cars]]</f>
        <v>51935.076901652355</v>
      </c>
      <c r="AY330" s="1"/>
      <c r="AZ330" s="2">
        <f ca="1">IF(Table1[[#This Row],[Value of debts ]]&gt;$BA$3,1,0)</f>
        <v>1</v>
      </c>
      <c r="BA330" s="1"/>
      <c r="BB330" s="1"/>
      <c r="BC330" s="15">
        <f ca="1">Table1[[#This Row],[Mortage Left]]/Table1[[#This Row],[Value of House]]</f>
        <v>0.69139560004022582</v>
      </c>
      <c r="BD330">
        <f t="shared" ca="1" si="173"/>
        <v>0</v>
      </c>
      <c r="BF330" s="1"/>
      <c r="BH330">
        <f ca="1">IF(Table1[[#This Row],[Area]]="Patna",Table1[[#This Row],[Income]],0)</f>
        <v>0</v>
      </c>
      <c r="BI330">
        <f ca="1">IF(Table1[[#This Row],[Area]]="Bangalore",Table1[[#This Row],[Income]],0)</f>
        <v>0</v>
      </c>
      <c r="BJ330">
        <f ca="1">IF(Table1[[#This Row],[Area]]="Lucknow",Table1[[#This Row],[Income]],0)</f>
        <v>0</v>
      </c>
      <c r="BK330">
        <f ca="1">IF(Table1[[#This Row],[Area]]="Hyderabad",Table1[[#This Row],[Income]],0)</f>
        <v>0</v>
      </c>
      <c r="BL330">
        <f ca="1">IF(Table1[[#This Row],[Area]]="Udaipur",Table1[[#This Row],[Income]],0)</f>
        <v>0</v>
      </c>
      <c r="BM330">
        <f ca="1">IF(Table1[[#This Row],[Area]]="Pune",Table1[[#This Row],[Income]],0)</f>
        <v>0</v>
      </c>
      <c r="BN330">
        <f ca="1">IF(Table1[[#This Row],[Area]]="Kolkata",Table1[[#This Row],[Income]],0)</f>
        <v>0</v>
      </c>
      <c r="BO330">
        <f ca="1">IF(Table1[[#This Row],[Area]]="Ranchi",Table1[[#This Row],[Income]],0)</f>
        <v>0</v>
      </c>
      <c r="BP330">
        <f ca="1">IF(Table1[[#This Row],[Area]]="Dhanbad",Table1[[#This Row],[Income]],0)</f>
        <v>0</v>
      </c>
      <c r="BQ330">
        <f ca="1">IF(Table1[[#This Row],[Area]]="Agra",Table1[[#This Row],[Income]],0)</f>
        <v>0</v>
      </c>
      <c r="BR330">
        <f ca="1">IF(Table1[[#This Row],[Area]]="Mumbai",Table1[[#This Row],[Income]],0)</f>
        <v>0</v>
      </c>
      <c r="BS330">
        <f ca="1">IF(Table1[[#This Row],[Area]]="Srinagar",Table1[[#This Row],[Income]],0)</f>
        <v>0</v>
      </c>
      <c r="BT330">
        <f ca="1">IF(Table1[[#This Row],[Area]]="Delhi",Table1[[#This Row],[Income]],0)</f>
        <v>0</v>
      </c>
      <c r="BU330">
        <f ca="1">IF(Table1[[#This Row],[Area]]="Jaipur",Table1[[#This Row],[Income]],0)</f>
        <v>61630</v>
      </c>
      <c r="BW330">
        <f ca="1">IF(Table1[[#This Row],[Field of Work]]="IT",Table1[[#This Row],[Income]],0)</f>
        <v>0</v>
      </c>
      <c r="BX330">
        <f ca="1">IF(Table1[[#This Row],[Field of Work]]="Healthcare",Table1[[#This Row],[Income]],0)</f>
        <v>0</v>
      </c>
      <c r="BY330">
        <f ca="1">IF(Table1[[#This Row],[Field of Work]]="Agriculture",Table1[[#This Row],[Income]],0)</f>
        <v>0</v>
      </c>
      <c r="BZ330">
        <f ca="1">IF(Table1[[#This Row],[Field of Work]]="Teaching",Table1[[#This Row],[Income]],0)</f>
        <v>0</v>
      </c>
      <c r="CA330">
        <f ca="1">IF(Table1[[#This Row],[Field of Work]]="General Work",Table1[[#This Row],[Income]],0)</f>
        <v>61630</v>
      </c>
      <c r="CB330">
        <f ca="1">IF(Table1[[#This Row],[Field of Work]]="Construction",Table1[[#This Row],[Income]],0)</f>
        <v>0</v>
      </c>
      <c r="CD330" s="2">
        <f ca="1">IF(Table1[[#This Row],[Value of debts ]]&gt;Table1[[#This Row],[Income]],1,0)</f>
        <v>1</v>
      </c>
      <c r="CE330" s="1"/>
      <c r="CG330">
        <f ca="1">IF(Table1[[#This Row],[Net worth of person]]&gt;$CH$3,Table1[[#This Row],[Age]],0)</f>
        <v>38</v>
      </c>
    </row>
    <row r="331" spans="1:85" x14ac:dyDescent="0.3">
      <c r="A331">
        <f t="shared" ca="1" si="174"/>
        <v>1</v>
      </c>
      <c r="B331" t="str">
        <f t="shared" ca="1" si="175"/>
        <v>Women</v>
      </c>
      <c r="C331">
        <f t="shared" ca="1" si="176"/>
        <v>29</v>
      </c>
      <c r="D331">
        <f t="shared" ca="1" si="177"/>
        <v>5</v>
      </c>
      <c r="E331" t="str">
        <f t="shared" ca="1" si="178"/>
        <v>Agriculture</v>
      </c>
      <c r="F331">
        <f t="shared" ca="1" si="179"/>
        <v>5</v>
      </c>
      <c r="G331" t="str">
        <f t="shared" ca="1" si="180"/>
        <v>Others</v>
      </c>
      <c r="H331">
        <f t="shared" ca="1" si="181"/>
        <v>4</v>
      </c>
      <c r="I331">
        <f t="shared" ca="1" si="182"/>
        <v>1</v>
      </c>
      <c r="J331">
        <f t="shared" ca="1" si="183"/>
        <v>77974</v>
      </c>
      <c r="K331">
        <f t="shared" ca="1" si="184"/>
        <v>8</v>
      </c>
      <c r="L331" t="str">
        <f t="shared" ca="1" si="185"/>
        <v>Agra</v>
      </c>
      <c r="M331">
        <f t="shared" ca="1" si="186"/>
        <v>233922</v>
      </c>
      <c r="N331">
        <f t="shared" ca="1" si="187"/>
        <v>212402.17597731203</v>
      </c>
      <c r="O331">
        <f t="shared" ca="1" si="188"/>
        <v>75823.537486974077</v>
      </c>
      <c r="P331">
        <f t="shared" ca="1" si="189"/>
        <v>6765</v>
      </c>
      <c r="Q331">
        <f t="shared" ca="1" si="190"/>
        <v>72295.656262294186</v>
      </c>
      <c r="R331">
        <f t="shared" ca="1" si="191"/>
        <v>83900.722307547694</v>
      </c>
      <c r="S331">
        <f t="shared" ca="1" si="192"/>
        <v>393646.25979452179</v>
      </c>
      <c r="T331">
        <f t="shared" ca="1" si="193"/>
        <v>291462.83223960618</v>
      </c>
      <c r="U331">
        <f t="shared" ca="1" si="194"/>
        <v>102183.4275549156</v>
      </c>
      <c r="AF331" s="2">
        <f ca="1">IF(Table1[[#This Row],[Gender]]="Women",1,0)</f>
        <v>1</v>
      </c>
      <c r="AG331">
        <f ca="1">IF(Table1[[#This Row],[Gender]]="Men",1,0)</f>
        <v>0</v>
      </c>
      <c r="AI331" s="1"/>
      <c r="AK331" s="2">
        <f ca="1">IF(Table1[[#This Row],[Field of Work]]="IT",1,0)</f>
        <v>0</v>
      </c>
      <c r="AL331">
        <f ca="1">IF(Table1[[#This Row],[Field of Work]]="Agriculture",1,0)</f>
        <v>1</v>
      </c>
      <c r="AM331">
        <f ca="1">IF(Table1[[#This Row],[Field of Work]]="Construction",1,0)</f>
        <v>0</v>
      </c>
      <c r="AN331">
        <f ca="1">IF(Table1[[#This Row],[Field of Work]]="Healthcare",1,0)</f>
        <v>0</v>
      </c>
      <c r="AO331">
        <f ca="1">IF(Table1[[#This Row],[Field of Work]]="General Work",1,0)</f>
        <v>0</v>
      </c>
      <c r="AP331">
        <f ca="1">IF(Table1[[#This Row],[Field of Work]]="Teaching",1,0)</f>
        <v>0</v>
      </c>
      <c r="AV331" s="1"/>
      <c r="AX331" s="2">
        <f ca="1">Table1[[#This Row],[Car Value]]/Table1[[#This Row],[Cars]]</f>
        <v>75823.537486974077</v>
      </c>
      <c r="AY331" s="1"/>
      <c r="AZ331" s="2">
        <f ca="1">IF(Table1[[#This Row],[Value of debts ]]&gt;$BA$3,1,0)</f>
        <v>1</v>
      </c>
      <c r="BA331" s="1"/>
      <c r="BB331" s="1"/>
      <c r="BC331" s="15">
        <f ca="1">Table1[[#This Row],[Mortage Left]]/Table1[[#This Row],[Value of House]]</f>
        <v>0.90800427483226043</v>
      </c>
      <c r="BD331">
        <f t="shared" ca="1" si="173"/>
        <v>0</v>
      </c>
      <c r="BF331" s="1"/>
      <c r="BH331">
        <f ca="1">IF(Table1[[#This Row],[Area]]="Patna",Table1[[#This Row],[Income]],0)</f>
        <v>0</v>
      </c>
      <c r="BI331">
        <f ca="1">IF(Table1[[#This Row],[Area]]="Bangalore",Table1[[#This Row],[Income]],0)</f>
        <v>0</v>
      </c>
      <c r="BJ331">
        <f ca="1">IF(Table1[[#This Row],[Area]]="Lucknow",Table1[[#This Row],[Income]],0)</f>
        <v>0</v>
      </c>
      <c r="BK331">
        <f ca="1">IF(Table1[[#This Row],[Area]]="Hyderabad",Table1[[#This Row],[Income]],0)</f>
        <v>0</v>
      </c>
      <c r="BL331">
        <f ca="1">IF(Table1[[#This Row],[Area]]="Udaipur",Table1[[#This Row],[Income]],0)</f>
        <v>0</v>
      </c>
      <c r="BM331">
        <f ca="1">IF(Table1[[#This Row],[Area]]="Pune",Table1[[#This Row],[Income]],0)</f>
        <v>0</v>
      </c>
      <c r="BN331">
        <f ca="1">IF(Table1[[#This Row],[Area]]="Kolkata",Table1[[#This Row],[Income]],0)</f>
        <v>0</v>
      </c>
      <c r="BO331">
        <f ca="1">IF(Table1[[#This Row],[Area]]="Ranchi",Table1[[#This Row],[Income]],0)</f>
        <v>0</v>
      </c>
      <c r="BP331">
        <f ca="1">IF(Table1[[#This Row],[Area]]="Dhanbad",Table1[[#This Row],[Income]],0)</f>
        <v>0</v>
      </c>
      <c r="BQ331">
        <f ca="1">IF(Table1[[#This Row],[Area]]="Agra",Table1[[#This Row],[Income]],0)</f>
        <v>77974</v>
      </c>
      <c r="BR331">
        <f ca="1">IF(Table1[[#This Row],[Area]]="Mumbai",Table1[[#This Row],[Income]],0)</f>
        <v>0</v>
      </c>
      <c r="BS331">
        <f ca="1">IF(Table1[[#This Row],[Area]]="Srinagar",Table1[[#This Row],[Income]],0)</f>
        <v>0</v>
      </c>
      <c r="BT331">
        <f ca="1">IF(Table1[[#This Row],[Area]]="Delhi",Table1[[#This Row],[Income]],0)</f>
        <v>0</v>
      </c>
      <c r="BU331">
        <f ca="1">IF(Table1[[#This Row],[Area]]="Jaipur",Table1[[#This Row],[Income]],0)</f>
        <v>0</v>
      </c>
      <c r="BW331">
        <f ca="1">IF(Table1[[#This Row],[Field of Work]]="IT",Table1[[#This Row],[Income]],0)</f>
        <v>0</v>
      </c>
      <c r="BX331">
        <f ca="1">IF(Table1[[#This Row],[Field of Work]]="Healthcare",Table1[[#This Row],[Income]],0)</f>
        <v>0</v>
      </c>
      <c r="BY331">
        <f ca="1">IF(Table1[[#This Row],[Field of Work]]="Agriculture",Table1[[#This Row],[Income]],0)</f>
        <v>77974</v>
      </c>
      <c r="BZ331">
        <f ca="1">IF(Table1[[#This Row],[Field of Work]]="Teaching",Table1[[#This Row],[Income]],0)</f>
        <v>0</v>
      </c>
      <c r="CA331">
        <f ca="1">IF(Table1[[#This Row],[Field of Work]]="General Work",Table1[[#This Row],[Income]],0)</f>
        <v>0</v>
      </c>
      <c r="CB331">
        <f ca="1">IF(Table1[[#This Row],[Field of Work]]="Construction",Table1[[#This Row],[Income]],0)</f>
        <v>0</v>
      </c>
      <c r="CD331" s="2">
        <f ca="1">IF(Table1[[#This Row],[Value of debts ]]&gt;Table1[[#This Row],[Income]],1,0)</f>
        <v>1</v>
      </c>
      <c r="CE331" s="1"/>
      <c r="CG331">
        <f ca="1">IF(Table1[[#This Row],[Net worth of person]]&gt;$CH$3,Table1[[#This Row],[Age]],0)</f>
        <v>29</v>
      </c>
    </row>
    <row r="332" spans="1:85" x14ac:dyDescent="0.3">
      <c r="A332">
        <f t="shared" ca="1" si="174"/>
        <v>2</v>
      </c>
      <c r="B332" t="str">
        <f t="shared" ca="1" si="175"/>
        <v>Men</v>
      </c>
      <c r="C332">
        <f t="shared" ca="1" si="176"/>
        <v>40</v>
      </c>
      <c r="D332">
        <f t="shared" ca="1" si="177"/>
        <v>5</v>
      </c>
      <c r="E332" t="str">
        <f t="shared" ca="1" si="178"/>
        <v>Agriculture</v>
      </c>
      <c r="F332">
        <f t="shared" ca="1" si="179"/>
        <v>5</v>
      </c>
      <c r="G332" t="str">
        <f t="shared" ca="1" si="180"/>
        <v>Others</v>
      </c>
      <c r="H332">
        <f t="shared" ca="1" si="181"/>
        <v>4</v>
      </c>
      <c r="I332">
        <f t="shared" ca="1" si="182"/>
        <v>3</v>
      </c>
      <c r="J332">
        <f t="shared" ca="1" si="183"/>
        <v>32299</v>
      </c>
      <c r="K332">
        <f t="shared" ca="1" si="184"/>
        <v>12</v>
      </c>
      <c r="L332" t="str">
        <f t="shared" ca="1" si="185"/>
        <v>Srinagar</v>
      </c>
      <c r="M332">
        <f t="shared" ca="1" si="186"/>
        <v>161495</v>
      </c>
      <c r="N332">
        <f t="shared" ca="1" si="187"/>
        <v>83711.312406760364</v>
      </c>
      <c r="O332">
        <f t="shared" ca="1" si="188"/>
        <v>65046.10595388239</v>
      </c>
      <c r="P332">
        <f t="shared" ca="1" si="189"/>
        <v>5862</v>
      </c>
      <c r="Q332">
        <f t="shared" ca="1" si="190"/>
        <v>24253.460359445533</v>
      </c>
      <c r="R332">
        <f t="shared" ca="1" si="191"/>
        <v>30439.761868746216</v>
      </c>
      <c r="S332">
        <f t="shared" ca="1" si="192"/>
        <v>256980.86782262861</v>
      </c>
      <c r="T332">
        <f t="shared" ca="1" si="193"/>
        <v>113826.77276620589</v>
      </c>
      <c r="U332">
        <f t="shared" ca="1" si="194"/>
        <v>143154.09505642272</v>
      </c>
      <c r="AF332" s="2">
        <f ca="1">IF(Table1[[#This Row],[Gender]]="Women",1,0)</f>
        <v>0</v>
      </c>
      <c r="AG332">
        <f ca="1">IF(Table1[[#This Row],[Gender]]="Men",1,0)</f>
        <v>1</v>
      </c>
      <c r="AI332" s="1"/>
      <c r="AK332" s="2">
        <f ca="1">IF(Table1[[#This Row],[Field of Work]]="IT",1,0)</f>
        <v>0</v>
      </c>
      <c r="AL332">
        <f ca="1">IF(Table1[[#This Row],[Field of Work]]="Agriculture",1,0)</f>
        <v>1</v>
      </c>
      <c r="AM332">
        <f ca="1">IF(Table1[[#This Row],[Field of Work]]="Construction",1,0)</f>
        <v>0</v>
      </c>
      <c r="AN332">
        <f ca="1">IF(Table1[[#This Row],[Field of Work]]="Healthcare",1,0)</f>
        <v>0</v>
      </c>
      <c r="AO332">
        <f ca="1">IF(Table1[[#This Row],[Field of Work]]="General Work",1,0)</f>
        <v>0</v>
      </c>
      <c r="AP332">
        <f ca="1">IF(Table1[[#This Row],[Field of Work]]="Teaching",1,0)</f>
        <v>0</v>
      </c>
      <c r="AV332" s="1"/>
      <c r="AX332" s="2">
        <f ca="1">Table1[[#This Row],[Car Value]]/Table1[[#This Row],[Cars]]</f>
        <v>21682.035317960796</v>
      </c>
      <c r="AY332" s="1"/>
      <c r="AZ332" s="2">
        <f ca="1">IF(Table1[[#This Row],[Value of debts ]]&gt;$BA$3,1,0)</f>
        <v>1</v>
      </c>
      <c r="BA332" s="1"/>
      <c r="BB332" s="1"/>
      <c r="BC332" s="15">
        <f ca="1">Table1[[#This Row],[Mortage Left]]/Table1[[#This Row],[Value of House]]</f>
        <v>0.51835234779256545</v>
      </c>
      <c r="BD332">
        <f t="shared" ca="1" si="173"/>
        <v>0</v>
      </c>
      <c r="BF332" s="1"/>
      <c r="BH332">
        <f ca="1">IF(Table1[[#This Row],[Area]]="Patna",Table1[[#This Row],[Income]],0)</f>
        <v>0</v>
      </c>
      <c r="BI332">
        <f ca="1">IF(Table1[[#This Row],[Area]]="Bangalore",Table1[[#This Row],[Income]],0)</f>
        <v>0</v>
      </c>
      <c r="BJ332">
        <f ca="1">IF(Table1[[#This Row],[Area]]="Lucknow",Table1[[#This Row],[Income]],0)</f>
        <v>0</v>
      </c>
      <c r="BK332">
        <f ca="1">IF(Table1[[#This Row],[Area]]="Hyderabad",Table1[[#This Row],[Income]],0)</f>
        <v>0</v>
      </c>
      <c r="BL332">
        <f ca="1">IF(Table1[[#This Row],[Area]]="Udaipur",Table1[[#This Row],[Income]],0)</f>
        <v>0</v>
      </c>
      <c r="BM332">
        <f ca="1">IF(Table1[[#This Row],[Area]]="Pune",Table1[[#This Row],[Income]],0)</f>
        <v>0</v>
      </c>
      <c r="BN332">
        <f ca="1">IF(Table1[[#This Row],[Area]]="Kolkata",Table1[[#This Row],[Income]],0)</f>
        <v>0</v>
      </c>
      <c r="BO332">
        <f ca="1">IF(Table1[[#This Row],[Area]]="Ranchi",Table1[[#This Row],[Income]],0)</f>
        <v>0</v>
      </c>
      <c r="BP332">
        <f ca="1">IF(Table1[[#This Row],[Area]]="Dhanbad",Table1[[#This Row],[Income]],0)</f>
        <v>0</v>
      </c>
      <c r="BQ332">
        <f ca="1">IF(Table1[[#This Row],[Area]]="Agra",Table1[[#This Row],[Income]],0)</f>
        <v>0</v>
      </c>
      <c r="BR332">
        <f ca="1">IF(Table1[[#This Row],[Area]]="Mumbai",Table1[[#This Row],[Income]],0)</f>
        <v>0</v>
      </c>
      <c r="BS332">
        <f ca="1">IF(Table1[[#This Row],[Area]]="Srinagar",Table1[[#This Row],[Income]],0)</f>
        <v>32299</v>
      </c>
      <c r="BT332">
        <f ca="1">IF(Table1[[#This Row],[Area]]="Delhi",Table1[[#This Row],[Income]],0)</f>
        <v>0</v>
      </c>
      <c r="BU332">
        <f ca="1">IF(Table1[[#This Row],[Area]]="Jaipur",Table1[[#This Row],[Income]],0)</f>
        <v>0</v>
      </c>
      <c r="BW332">
        <f ca="1">IF(Table1[[#This Row],[Field of Work]]="IT",Table1[[#This Row],[Income]],0)</f>
        <v>0</v>
      </c>
      <c r="BX332">
        <f ca="1">IF(Table1[[#This Row],[Field of Work]]="Healthcare",Table1[[#This Row],[Income]],0)</f>
        <v>0</v>
      </c>
      <c r="BY332">
        <f ca="1">IF(Table1[[#This Row],[Field of Work]]="Agriculture",Table1[[#This Row],[Income]],0)</f>
        <v>32299</v>
      </c>
      <c r="BZ332">
        <f ca="1">IF(Table1[[#This Row],[Field of Work]]="Teaching",Table1[[#This Row],[Income]],0)</f>
        <v>0</v>
      </c>
      <c r="CA332">
        <f ca="1">IF(Table1[[#This Row],[Field of Work]]="General Work",Table1[[#This Row],[Income]],0)</f>
        <v>0</v>
      </c>
      <c r="CB332">
        <f ca="1">IF(Table1[[#This Row],[Field of Work]]="Construction",Table1[[#This Row],[Income]],0)</f>
        <v>0</v>
      </c>
      <c r="CD332" s="2">
        <f ca="1">IF(Table1[[#This Row],[Value of debts ]]&gt;Table1[[#This Row],[Income]],1,0)</f>
        <v>1</v>
      </c>
      <c r="CE332" s="1"/>
      <c r="CG332">
        <f ca="1">IF(Table1[[#This Row],[Net worth of person]]&gt;$CH$3,Table1[[#This Row],[Age]],0)</f>
        <v>40</v>
      </c>
    </row>
    <row r="333" spans="1:85" x14ac:dyDescent="0.3">
      <c r="A333">
        <f t="shared" ca="1" si="174"/>
        <v>2</v>
      </c>
      <c r="B333" t="str">
        <f t="shared" ca="1" si="175"/>
        <v>Men</v>
      </c>
      <c r="C333">
        <f t="shared" ca="1" si="176"/>
        <v>28</v>
      </c>
      <c r="D333">
        <f t="shared" ca="1" si="177"/>
        <v>1</v>
      </c>
      <c r="E333" t="str">
        <f t="shared" ca="1" si="178"/>
        <v>IT</v>
      </c>
      <c r="F333">
        <f t="shared" ca="1" si="179"/>
        <v>4</v>
      </c>
      <c r="G333" t="str">
        <f t="shared" ca="1" si="180"/>
        <v>Masters</v>
      </c>
      <c r="H333">
        <f t="shared" ca="1" si="181"/>
        <v>2</v>
      </c>
      <c r="I333">
        <f t="shared" ca="1" si="182"/>
        <v>2</v>
      </c>
      <c r="J333">
        <f t="shared" ca="1" si="183"/>
        <v>88237</v>
      </c>
      <c r="K333">
        <f t="shared" ca="1" si="184"/>
        <v>10</v>
      </c>
      <c r="L333" t="str">
        <f t="shared" ca="1" si="185"/>
        <v>Kolkata</v>
      </c>
      <c r="M333">
        <f t="shared" ca="1" si="186"/>
        <v>441185</v>
      </c>
      <c r="N333">
        <f t="shared" ca="1" si="187"/>
        <v>106061.51579391745</v>
      </c>
      <c r="O333">
        <f t="shared" ca="1" si="188"/>
        <v>174052.64956562704</v>
      </c>
      <c r="P333">
        <f t="shared" ca="1" si="189"/>
        <v>77145</v>
      </c>
      <c r="Q333">
        <f t="shared" ca="1" si="190"/>
        <v>64903.394799234986</v>
      </c>
      <c r="R333">
        <f t="shared" ca="1" si="191"/>
        <v>25377.652528054954</v>
      </c>
      <c r="S333">
        <f t="shared" ca="1" si="192"/>
        <v>640615.30209368211</v>
      </c>
      <c r="T333">
        <f t="shared" ca="1" si="193"/>
        <v>248109.91059315245</v>
      </c>
      <c r="U333">
        <f t="shared" ca="1" si="194"/>
        <v>392505.39150052966</v>
      </c>
      <c r="AF333" s="2">
        <f ca="1">IF(Table1[[#This Row],[Gender]]="Women",1,0)</f>
        <v>0</v>
      </c>
      <c r="AG333">
        <f ca="1">IF(Table1[[#This Row],[Gender]]="Men",1,0)</f>
        <v>1</v>
      </c>
      <c r="AI333" s="1"/>
      <c r="AK333" s="2">
        <f ca="1">IF(Table1[[#This Row],[Field of Work]]="IT",1,0)</f>
        <v>1</v>
      </c>
      <c r="AL333">
        <f ca="1">IF(Table1[[#This Row],[Field of Work]]="Agriculture",1,0)</f>
        <v>0</v>
      </c>
      <c r="AM333">
        <f ca="1">IF(Table1[[#This Row],[Field of Work]]="Construction",1,0)</f>
        <v>0</v>
      </c>
      <c r="AN333">
        <f ca="1">IF(Table1[[#This Row],[Field of Work]]="Healthcare",1,0)</f>
        <v>0</v>
      </c>
      <c r="AO333">
        <f ca="1">IF(Table1[[#This Row],[Field of Work]]="General Work",1,0)</f>
        <v>0</v>
      </c>
      <c r="AP333">
        <f ca="1">IF(Table1[[#This Row],[Field of Work]]="Teaching",1,0)</f>
        <v>0</v>
      </c>
      <c r="AV333" s="1"/>
      <c r="AX333" s="2">
        <f ca="1">Table1[[#This Row],[Car Value]]/Table1[[#This Row],[Cars]]</f>
        <v>87026.324782813521</v>
      </c>
      <c r="AY333" s="1"/>
      <c r="AZ333" s="2">
        <f ca="1">IF(Table1[[#This Row],[Value of debts ]]&gt;$BA$3,1,0)</f>
        <v>1</v>
      </c>
      <c r="BA333" s="1"/>
      <c r="BB333" s="1"/>
      <c r="BC333" s="15">
        <f ca="1">Table1[[#This Row],[Mortage Left]]/Table1[[#This Row],[Value of House]]</f>
        <v>0.24040145470475527</v>
      </c>
      <c r="BD333">
        <f t="shared" ca="1" si="173"/>
        <v>0</v>
      </c>
      <c r="BF333" s="1"/>
      <c r="BH333">
        <f ca="1">IF(Table1[[#This Row],[Area]]="Patna",Table1[[#This Row],[Income]],0)</f>
        <v>0</v>
      </c>
      <c r="BI333">
        <f ca="1">IF(Table1[[#This Row],[Area]]="Bangalore",Table1[[#This Row],[Income]],0)</f>
        <v>0</v>
      </c>
      <c r="BJ333">
        <f ca="1">IF(Table1[[#This Row],[Area]]="Lucknow",Table1[[#This Row],[Income]],0)</f>
        <v>0</v>
      </c>
      <c r="BK333">
        <f ca="1">IF(Table1[[#This Row],[Area]]="Hyderabad",Table1[[#This Row],[Income]],0)</f>
        <v>0</v>
      </c>
      <c r="BL333">
        <f ca="1">IF(Table1[[#This Row],[Area]]="Udaipur",Table1[[#This Row],[Income]],0)</f>
        <v>0</v>
      </c>
      <c r="BM333">
        <f ca="1">IF(Table1[[#This Row],[Area]]="Pune",Table1[[#This Row],[Income]],0)</f>
        <v>0</v>
      </c>
      <c r="BN333">
        <f ca="1">IF(Table1[[#This Row],[Area]]="Kolkata",Table1[[#This Row],[Income]],0)</f>
        <v>88237</v>
      </c>
      <c r="BO333">
        <f ca="1">IF(Table1[[#This Row],[Area]]="Ranchi",Table1[[#This Row],[Income]],0)</f>
        <v>0</v>
      </c>
      <c r="BP333">
        <f ca="1">IF(Table1[[#This Row],[Area]]="Dhanbad",Table1[[#This Row],[Income]],0)</f>
        <v>0</v>
      </c>
      <c r="BQ333">
        <f ca="1">IF(Table1[[#This Row],[Area]]="Agra",Table1[[#This Row],[Income]],0)</f>
        <v>0</v>
      </c>
      <c r="BR333">
        <f ca="1">IF(Table1[[#This Row],[Area]]="Mumbai",Table1[[#This Row],[Income]],0)</f>
        <v>0</v>
      </c>
      <c r="BS333">
        <f ca="1">IF(Table1[[#This Row],[Area]]="Srinagar",Table1[[#This Row],[Income]],0)</f>
        <v>0</v>
      </c>
      <c r="BT333">
        <f ca="1">IF(Table1[[#This Row],[Area]]="Delhi",Table1[[#This Row],[Income]],0)</f>
        <v>0</v>
      </c>
      <c r="BU333">
        <f ca="1">IF(Table1[[#This Row],[Area]]="Jaipur",Table1[[#This Row],[Income]],0)</f>
        <v>0</v>
      </c>
      <c r="BW333">
        <f ca="1">IF(Table1[[#This Row],[Field of Work]]="IT",Table1[[#This Row],[Income]],0)</f>
        <v>88237</v>
      </c>
      <c r="BX333">
        <f ca="1">IF(Table1[[#This Row],[Field of Work]]="Healthcare",Table1[[#This Row],[Income]],0)</f>
        <v>0</v>
      </c>
      <c r="BY333">
        <f ca="1">IF(Table1[[#This Row],[Field of Work]]="Agriculture",Table1[[#This Row],[Income]],0)</f>
        <v>0</v>
      </c>
      <c r="BZ333">
        <f ca="1">IF(Table1[[#This Row],[Field of Work]]="Teaching",Table1[[#This Row],[Income]],0)</f>
        <v>0</v>
      </c>
      <c r="CA333">
        <f ca="1">IF(Table1[[#This Row],[Field of Work]]="General Work",Table1[[#This Row],[Income]],0)</f>
        <v>0</v>
      </c>
      <c r="CB333">
        <f ca="1">IF(Table1[[#This Row],[Field of Work]]="Construction",Table1[[#This Row],[Income]],0)</f>
        <v>0</v>
      </c>
      <c r="CD333" s="2">
        <f ca="1">IF(Table1[[#This Row],[Value of debts ]]&gt;Table1[[#This Row],[Income]],1,0)</f>
        <v>1</v>
      </c>
      <c r="CE333" s="1"/>
      <c r="CG333">
        <f ca="1">IF(Table1[[#This Row],[Net worth of person]]&gt;$CH$3,Table1[[#This Row],[Age]],0)</f>
        <v>28</v>
      </c>
    </row>
    <row r="334" spans="1:85" x14ac:dyDescent="0.3">
      <c r="A334">
        <f t="shared" ca="1" si="174"/>
        <v>1</v>
      </c>
      <c r="B334" t="str">
        <f t="shared" ca="1" si="175"/>
        <v>Women</v>
      </c>
      <c r="C334">
        <f t="shared" ca="1" si="176"/>
        <v>31</v>
      </c>
      <c r="D334">
        <f t="shared" ca="1" si="177"/>
        <v>2</v>
      </c>
      <c r="E334" t="str">
        <f t="shared" ca="1" si="178"/>
        <v>Construction</v>
      </c>
      <c r="F334">
        <f t="shared" ca="1" si="179"/>
        <v>5</v>
      </c>
      <c r="G334" t="str">
        <f t="shared" ca="1" si="180"/>
        <v>Others</v>
      </c>
      <c r="H334">
        <f t="shared" ca="1" si="181"/>
        <v>3</v>
      </c>
      <c r="I334">
        <f t="shared" ca="1" si="182"/>
        <v>1</v>
      </c>
      <c r="J334">
        <f t="shared" ca="1" si="183"/>
        <v>47218</v>
      </c>
      <c r="K334">
        <f t="shared" ca="1" si="184"/>
        <v>3</v>
      </c>
      <c r="L334" t="str">
        <f t="shared" ca="1" si="185"/>
        <v>Lucknow</v>
      </c>
      <c r="M334">
        <f t="shared" ca="1" si="186"/>
        <v>141654</v>
      </c>
      <c r="N334">
        <f t="shared" ca="1" si="187"/>
        <v>87169.799300629937</v>
      </c>
      <c r="O334">
        <f t="shared" ca="1" si="188"/>
        <v>21539.25883345721</v>
      </c>
      <c r="P334">
        <f t="shared" ca="1" si="189"/>
        <v>9212</v>
      </c>
      <c r="Q334">
        <f t="shared" ca="1" si="190"/>
        <v>87669.082647291245</v>
      </c>
      <c r="R334">
        <f t="shared" ca="1" si="191"/>
        <v>16887.170271117026</v>
      </c>
      <c r="S334">
        <f t="shared" ca="1" si="192"/>
        <v>180080.42910457426</v>
      </c>
      <c r="T334">
        <f t="shared" ca="1" si="193"/>
        <v>184050.88194792118</v>
      </c>
      <c r="U334">
        <f t="shared" ca="1" si="194"/>
        <v>-3970.4528433469241</v>
      </c>
      <c r="AF334" s="2">
        <f ca="1">IF(Table1[[#This Row],[Gender]]="Women",1,0)</f>
        <v>1</v>
      </c>
      <c r="AG334">
        <f ca="1">IF(Table1[[#This Row],[Gender]]="Men",1,0)</f>
        <v>0</v>
      </c>
      <c r="AI334" s="1"/>
      <c r="AK334" s="2">
        <f ca="1">IF(Table1[[#This Row],[Field of Work]]="IT",1,0)</f>
        <v>0</v>
      </c>
      <c r="AL334">
        <f ca="1">IF(Table1[[#This Row],[Field of Work]]="Agriculture",1,0)</f>
        <v>0</v>
      </c>
      <c r="AM334">
        <f ca="1">IF(Table1[[#This Row],[Field of Work]]="Construction",1,0)</f>
        <v>1</v>
      </c>
      <c r="AN334">
        <f ca="1">IF(Table1[[#This Row],[Field of Work]]="Healthcare",1,0)</f>
        <v>0</v>
      </c>
      <c r="AO334">
        <f ca="1">IF(Table1[[#This Row],[Field of Work]]="General Work",1,0)</f>
        <v>0</v>
      </c>
      <c r="AP334">
        <f ca="1">IF(Table1[[#This Row],[Field of Work]]="Teaching",1,0)</f>
        <v>0</v>
      </c>
      <c r="AV334" s="1"/>
      <c r="AX334" s="2">
        <f ca="1">Table1[[#This Row],[Car Value]]/Table1[[#This Row],[Cars]]</f>
        <v>21539.25883345721</v>
      </c>
      <c r="AY334" s="1"/>
      <c r="AZ334" s="2">
        <f ca="1">IF(Table1[[#This Row],[Value of debts ]]&gt;$BA$3,1,0)</f>
        <v>1</v>
      </c>
      <c r="BA334" s="1"/>
      <c r="BB334" s="1"/>
      <c r="BC334" s="15">
        <f ca="1">Table1[[#This Row],[Mortage Left]]/Table1[[#This Row],[Value of House]]</f>
        <v>0.61537125178695928</v>
      </c>
      <c r="BD334">
        <f t="shared" ca="1" si="173"/>
        <v>0</v>
      </c>
      <c r="BF334" s="1"/>
      <c r="BH334">
        <f ca="1">IF(Table1[[#This Row],[Area]]="Patna",Table1[[#This Row],[Income]],0)</f>
        <v>0</v>
      </c>
      <c r="BI334">
        <f ca="1">IF(Table1[[#This Row],[Area]]="Bangalore",Table1[[#This Row],[Income]],0)</f>
        <v>0</v>
      </c>
      <c r="BJ334">
        <f ca="1">IF(Table1[[#This Row],[Area]]="Lucknow",Table1[[#This Row],[Income]],0)</f>
        <v>47218</v>
      </c>
      <c r="BK334">
        <f ca="1">IF(Table1[[#This Row],[Area]]="Hyderabad",Table1[[#This Row],[Income]],0)</f>
        <v>0</v>
      </c>
      <c r="BL334">
        <f ca="1">IF(Table1[[#This Row],[Area]]="Udaipur",Table1[[#This Row],[Income]],0)</f>
        <v>0</v>
      </c>
      <c r="BM334">
        <f ca="1">IF(Table1[[#This Row],[Area]]="Pune",Table1[[#This Row],[Income]],0)</f>
        <v>0</v>
      </c>
      <c r="BN334">
        <f ca="1">IF(Table1[[#This Row],[Area]]="Kolkata",Table1[[#This Row],[Income]],0)</f>
        <v>0</v>
      </c>
      <c r="BO334">
        <f ca="1">IF(Table1[[#This Row],[Area]]="Ranchi",Table1[[#This Row],[Income]],0)</f>
        <v>0</v>
      </c>
      <c r="BP334">
        <f ca="1">IF(Table1[[#This Row],[Area]]="Dhanbad",Table1[[#This Row],[Income]],0)</f>
        <v>0</v>
      </c>
      <c r="BQ334">
        <f ca="1">IF(Table1[[#This Row],[Area]]="Agra",Table1[[#This Row],[Income]],0)</f>
        <v>0</v>
      </c>
      <c r="BR334">
        <f ca="1">IF(Table1[[#This Row],[Area]]="Mumbai",Table1[[#This Row],[Income]],0)</f>
        <v>0</v>
      </c>
      <c r="BS334">
        <f ca="1">IF(Table1[[#This Row],[Area]]="Srinagar",Table1[[#This Row],[Income]],0)</f>
        <v>0</v>
      </c>
      <c r="BT334">
        <f ca="1">IF(Table1[[#This Row],[Area]]="Delhi",Table1[[#This Row],[Income]],0)</f>
        <v>0</v>
      </c>
      <c r="BU334">
        <f ca="1">IF(Table1[[#This Row],[Area]]="Jaipur",Table1[[#This Row],[Income]],0)</f>
        <v>0</v>
      </c>
      <c r="BW334">
        <f ca="1">IF(Table1[[#This Row],[Field of Work]]="IT",Table1[[#This Row],[Income]],0)</f>
        <v>0</v>
      </c>
      <c r="BX334">
        <f ca="1">IF(Table1[[#This Row],[Field of Work]]="Healthcare",Table1[[#This Row],[Income]],0)</f>
        <v>0</v>
      </c>
      <c r="BY334">
        <f ca="1">IF(Table1[[#This Row],[Field of Work]]="Agriculture",Table1[[#This Row],[Income]],0)</f>
        <v>0</v>
      </c>
      <c r="BZ334">
        <f ca="1">IF(Table1[[#This Row],[Field of Work]]="Teaching",Table1[[#This Row],[Income]],0)</f>
        <v>0</v>
      </c>
      <c r="CA334">
        <f ca="1">IF(Table1[[#This Row],[Field of Work]]="General Work",Table1[[#This Row],[Income]],0)</f>
        <v>0</v>
      </c>
      <c r="CB334">
        <f ca="1">IF(Table1[[#This Row],[Field of Work]]="Construction",Table1[[#This Row],[Income]],0)</f>
        <v>47218</v>
      </c>
      <c r="CD334" s="2">
        <f ca="1">IF(Table1[[#This Row],[Value of debts ]]&gt;Table1[[#This Row],[Income]],1,0)</f>
        <v>1</v>
      </c>
      <c r="CE334" s="1"/>
      <c r="CG334">
        <f ca="1">IF(Table1[[#This Row],[Net worth of person]]&gt;$CH$3,Table1[[#This Row],[Age]],0)</f>
        <v>0</v>
      </c>
    </row>
    <row r="335" spans="1:85" x14ac:dyDescent="0.3">
      <c r="A335">
        <f t="shared" ca="1" si="174"/>
        <v>2</v>
      </c>
      <c r="B335" t="str">
        <f t="shared" ca="1" si="175"/>
        <v>Men</v>
      </c>
      <c r="C335">
        <f t="shared" ca="1" si="176"/>
        <v>36</v>
      </c>
      <c r="D335">
        <f t="shared" ca="1" si="177"/>
        <v>3</v>
      </c>
      <c r="E335" t="str">
        <f t="shared" ca="1" si="178"/>
        <v>Healthcare</v>
      </c>
      <c r="F335">
        <f t="shared" ca="1" si="179"/>
        <v>1</v>
      </c>
      <c r="G335" t="str">
        <f t="shared" ca="1" si="180"/>
        <v>10th</v>
      </c>
      <c r="H335">
        <f t="shared" ca="1" si="181"/>
        <v>3</v>
      </c>
      <c r="I335">
        <f t="shared" ca="1" si="182"/>
        <v>3</v>
      </c>
      <c r="J335">
        <f t="shared" ca="1" si="183"/>
        <v>77907</v>
      </c>
      <c r="K335">
        <f t="shared" ca="1" si="184"/>
        <v>12</v>
      </c>
      <c r="L335" t="str">
        <f t="shared" ca="1" si="185"/>
        <v>Srinagar</v>
      </c>
      <c r="M335">
        <f t="shared" ca="1" si="186"/>
        <v>467442</v>
      </c>
      <c r="N335">
        <f t="shared" ca="1" si="187"/>
        <v>336397.32907776948</v>
      </c>
      <c r="O335">
        <f t="shared" ca="1" si="188"/>
        <v>33187.198698802924</v>
      </c>
      <c r="P335">
        <f t="shared" ca="1" si="189"/>
        <v>10768</v>
      </c>
      <c r="Q335">
        <f t="shared" ca="1" si="190"/>
        <v>120021.37655165387</v>
      </c>
      <c r="R335">
        <f t="shared" ca="1" si="191"/>
        <v>47326.176896711666</v>
      </c>
      <c r="S335">
        <f t="shared" ca="1" si="192"/>
        <v>547955.37559551455</v>
      </c>
      <c r="T335">
        <f t="shared" ca="1" si="193"/>
        <v>467186.70562942338</v>
      </c>
      <c r="U335">
        <f t="shared" ca="1" si="194"/>
        <v>80768.669966091169</v>
      </c>
      <c r="AF335" s="2">
        <f ca="1">IF(Table1[[#This Row],[Gender]]="Women",1,0)</f>
        <v>0</v>
      </c>
      <c r="AG335">
        <f ca="1">IF(Table1[[#This Row],[Gender]]="Men",1,0)</f>
        <v>1</v>
      </c>
      <c r="AI335" s="1"/>
      <c r="AK335" s="2">
        <f ca="1">IF(Table1[[#This Row],[Field of Work]]="IT",1,0)</f>
        <v>0</v>
      </c>
      <c r="AL335">
        <f ca="1">IF(Table1[[#This Row],[Field of Work]]="Agriculture",1,0)</f>
        <v>0</v>
      </c>
      <c r="AM335">
        <f ca="1">IF(Table1[[#This Row],[Field of Work]]="Construction",1,0)</f>
        <v>0</v>
      </c>
      <c r="AN335">
        <f ca="1">IF(Table1[[#This Row],[Field of Work]]="Healthcare",1,0)</f>
        <v>1</v>
      </c>
      <c r="AO335">
        <f ca="1">IF(Table1[[#This Row],[Field of Work]]="General Work",1,0)</f>
        <v>0</v>
      </c>
      <c r="AP335">
        <f ca="1">IF(Table1[[#This Row],[Field of Work]]="Teaching",1,0)</f>
        <v>0</v>
      </c>
      <c r="AV335" s="1"/>
      <c r="AX335" s="2">
        <f ca="1">Table1[[#This Row],[Car Value]]/Table1[[#This Row],[Cars]]</f>
        <v>11062.399566267641</v>
      </c>
      <c r="AY335" s="1"/>
      <c r="AZ335" s="2">
        <f ca="1">IF(Table1[[#This Row],[Value of debts ]]&gt;$BA$3,1,0)</f>
        <v>1</v>
      </c>
      <c r="BA335" s="1"/>
      <c r="BB335" s="1"/>
      <c r="BC335" s="15">
        <f ca="1">Table1[[#This Row],[Mortage Left]]/Table1[[#This Row],[Value of House]]</f>
        <v>0.71965576280644328</v>
      </c>
      <c r="BD335">
        <f t="shared" ca="1" si="173"/>
        <v>0</v>
      </c>
      <c r="BF335" s="1"/>
      <c r="BH335">
        <f ca="1">IF(Table1[[#This Row],[Area]]="Patna",Table1[[#This Row],[Income]],0)</f>
        <v>0</v>
      </c>
      <c r="BI335">
        <f ca="1">IF(Table1[[#This Row],[Area]]="Bangalore",Table1[[#This Row],[Income]],0)</f>
        <v>0</v>
      </c>
      <c r="BJ335">
        <f ca="1">IF(Table1[[#This Row],[Area]]="Lucknow",Table1[[#This Row],[Income]],0)</f>
        <v>0</v>
      </c>
      <c r="BK335">
        <f ca="1">IF(Table1[[#This Row],[Area]]="Hyderabad",Table1[[#This Row],[Income]],0)</f>
        <v>0</v>
      </c>
      <c r="BL335">
        <f ca="1">IF(Table1[[#This Row],[Area]]="Udaipur",Table1[[#This Row],[Income]],0)</f>
        <v>0</v>
      </c>
      <c r="BM335">
        <f ca="1">IF(Table1[[#This Row],[Area]]="Pune",Table1[[#This Row],[Income]],0)</f>
        <v>0</v>
      </c>
      <c r="BN335">
        <f ca="1">IF(Table1[[#This Row],[Area]]="Kolkata",Table1[[#This Row],[Income]],0)</f>
        <v>0</v>
      </c>
      <c r="BO335">
        <f ca="1">IF(Table1[[#This Row],[Area]]="Ranchi",Table1[[#This Row],[Income]],0)</f>
        <v>0</v>
      </c>
      <c r="BP335">
        <f ca="1">IF(Table1[[#This Row],[Area]]="Dhanbad",Table1[[#This Row],[Income]],0)</f>
        <v>0</v>
      </c>
      <c r="BQ335">
        <f ca="1">IF(Table1[[#This Row],[Area]]="Agra",Table1[[#This Row],[Income]],0)</f>
        <v>0</v>
      </c>
      <c r="BR335">
        <f ca="1">IF(Table1[[#This Row],[Area]]="Mumbai",Table1[[#This Row],[Income]],0)</f>
        <v>0</v>
      </c>
      <c r="BS335">
        <f ca="1">IF(Table1[[#This Row],[Area]]="Srinagar",Table1[[#This Row],[Income]],0)</f>
        <v>77907</v>
      </c>
      <c r="BT335">
        <f ca="1">IF(Table1[[#This Row],[Area]]="Delhi",Table1[[#This Row],[Income]],0)</f>
        <v>0</v>
      </c>
      <c r="BU335">
        <f ca="1">IF(Table1[[#This Row],[Area]]="Jaipur",Table1[[#This Row],[Income]],0)</f>
        <v>0</v>
      </c>
      <c r="BW335">
        <f ca="1">IF(Table1[[#This Row],[Field of Work]]="IT",Table1[[#This Row],[Income]],0)</f>
        <v>0</v>
      </c>
      <c r="BX335">
        <f ca="1">IF(Table1[[#This Row],[Field of Work]]="Healthcare",Table1[[#This Row],[Income]],0)</f>
        <v>77907</v>
      </c>
      <c r="BY335">
        <f ca="1">IF(Table1[[#This Row],[Field of Work]]="Agriculture",Table1[[#This Row],[Income]],0)</f>
        <v>0</v>
      </c>
      <c r="BZ335">
        <f ca="1">IF(Table1[[#This Row],[Field of Work]]="Teaching",Table1[[#This Row],[Income]],0)</f>
        <v>0</v>
      </c>
      <c r="CA335">
        <f ca="1">IF(Table1[[#This Row],[Field of Work]]="General Work",Table1[[#This Row],[Income]],0)</f>
        <v>0</v>
      </c>
      <c r="CB335">
        <f ca="1">IF(Table1[[#This Row],[Field of Work]]="Construction",Table1[[#This Row],[Income]],0)</f>
        <v>0</v>
      </c>
      <c r="CD335" s="2">
        <f ca="1">IF(Table1[[#This Row],[Value of debts ]]&gt;Table1[[#This Row],[Income]],1,0)</f>
        <v>1</v>
      </c>
      <c r="CE335" s="1"/>
      <c r="CG335">
        <f ca="1">IF(Table1[[#This Row],[Net worth of person]]&gt;$CH$3,Table1[[#This Row],[Age]],0)</f>
        <v>36</v>
      </c>
    </row>
    <row r="336" spans="1:85" x14ac:dyDescent="0.3">
      <c r="A336">
        <f t="shared" ca="1" si="174"/>
        <v>2</v>
      </c>
      <c r="B336" t="str">
        <f t="shared" ca="1" si="175"/>
        <v>Men</v>
      </c>
      <c r="C336">
        <f t="shared" ca="1" si="176"/>
        <v>30</v>
      </c>
      <c r="D336">
        <f t="shared" ca="1" si="177"/>
        <v>2</v>
      </c>
      <c r="E336" t="str">
        <f t="shared" ca="1" si="178"/>
        <v>Construction</v>
      </c>
      <c r="F336">
        <f t="shared" ca="1" si="179"/>
        <v>3</v>
      </c>
      <c r="G336" t="str">
        <f t="shared" ca="1" si="180"/>
        <v>Bachelors</v>
      </c>
      <c r="H336">
        <f t="shared" ca="1" si="181"/>
        <v>3</v>
      </c>
      <c r="I336">
        <f t="shared" ca="1" si="182"/>
        <v>1</v>
      </c>
      <c r="J336">
        <f t="shared" ca="1" si="183"/>
        <v>46685</v>
      </c>
      <c r="K336">
        <f t="shared" ca="1" si="184"/>
        <v>5</v>
      </c>
      <c r="L336" t="str">
        <f t="shared" ca="1" si="185"/>
        <v>Udaipur</v>
      </c>
      <c r="M336">
        <f t="shared" ca="1" si="186"/>
        <v>140055</v>
      </c>
      <c r="N336">
        <f t="shared" ca="1" si="187"/>
        <v>19053.137229978322</v>
      </c>
      <c r="O336">
        <f t="shared" ca="1" si="188"/>
        <v>44357.249584966601</v>
      </c>
      <c r="P336">
        <f t="shared" ca="1" si="189"/>
        <v>40889</v>
      </c>
      <c r="Q336">
        <f t="shared" ca="1" si="190"/>
        <v>72963.989969252143</v>
      </c>
      <c r="R336">
        <f t="shared" ca="1" si="191"/>
        <v>62922.543687671081</v>
      </c>
      <c r="S336">
        <f t="shared" ca="1" si="192"/>
        <v>247334.79327263767</v>
      </c>
      <c r="T336">
        <f t="shared" ca="1" si="193"/>
        <v>132906.12719923048</v>
      </c>
      <c r="U336">
        <f t="shared" ca="1" si="194"/>
        <v>114428.66607340719</v>
      </c>
      <c r="AF336" s="2">
        <f ca="1">IF(Table1[[#This Row],[Gender]]="Women",1,0)</f>
        <v>0</v>
      </c>
      <c r="AG336">
        <f ca="1">IF(Table1[[#This Row],[Gender]]="Men",1,0)</f>
        <v>1</v>
      </c>
      <c r="AI336" s="1"/>
      <c r="AK336" s="2">
        <f ca="1">IF(Table1[[#This Row],[Field of Work]]="IT",1,0)</f>
        <v>0</v>
      </c>
      <c r="AL336">
        <f ca="1">IF(Table1[[#This Row],[Field of Work]]="Agriculture",1,0)</f>
        <v>0</v>
      </c>
      <c r="AM336">
        <f ca="1">IF(Table1[[#This Row],[Field of Work]]="Construction",1,0)</f>
        <v>1</v>
      </c>
      <c r="AN336">
        <f ca="1">IF(Table1[[#This Row],[Field of Work]]="Healthcare",1,0)</f>
        <v>0</v>
      </c>
      <c r="AO336">
        <f ca="1">IF(Table1[[#This Row],[Field of Work]]="General Work",1,0)</f>
        <v>0</v>
      </c>
      <c r="AP336">
        <f ca="1">IF(Table1[[#This Row],[Field of Work]]="Teaching",1,0)</f>
        <v>0</v>
      </c>
      <c r="AV336" s="1"/>
      <c r="AX336" s="2">
        <f ca="1">Table1[[#This Row],[Car Value]]/Table1[[#This Row],[Cars]]</f>
        <v>44357.249584966601</v>
      </c>
      <c r="AY336" s="1"/>
      <c r="AZ336" s="2">
        <f ca="1">IF(Table1[[#This Row],[Value of debts ]]&gt;$BA$3,1,0)</f>
        <v>1</v>
      </c>
      <c r="BA336" s="1"/>
      <c r="BB336" s="1"/>
      <c r="BC336" s="15">
        <f ca="1">Table1[[#This Row],[Mortage Left]]/Table1[[#This Row],[Value of House]]</f>
        <v>0.1360403929169135</v>
      </c>
      <c r="BD336">
        <f t="shared" ca="1" si="173"/>
        <v>1</v>
      </c>
      <c r="BF336" s="1"/>
      <c r="BH336">
        <f ca="1">IF(Table1[[#This Row],[Area]]="Patna",Table1[[#This Row],[Income]],0)</f>
        <v>0</v>
      </c>
      <c r="BI336">
        <f ca="1">IF(Table1[[#This Row],[Area]]="Bangalore",Table1[[#This Row],[Income]],0)</f>
        <v>0</v>
      </c>
      <c r="BJ336">
        <f ca="1">IF(Table1[[#This Row],[Area]]="Lucknow",Table1[[#This Row],[Income]],0)</f>
        <v>0</v>
      </c>
      <c r="BK336">
        <f ca="1">IF(Table1[[#This Row],[Area]]="Hyderabad",Table1[[#This Row],[Income]],0)</f>
        <v>0</v>
      </c>
      <c r="BL336">
        <f ca="1">IF(Table1[[#This Row],[Area]]="Udaipur",Table1[[#This Row],[Income]],0)</f>
        <v>46685</v>
      </c>
      <c r="BM336">
        <f ca="1">IF(Table1[[#This Row],[Area]]="Pune",Table1[[#This Row],[Income]],0)</f>
        <v>0</v>
      </c>
      <c r="BN336">
        <f ca="1">IF(Table1[[#This Row],[Area]]="Kolkata",Table1[[#This Row],[Income]],0)</f>
        <v>0</v>
      </c>
      <c r="BO336">
        <f ca="1">IF(Table1[[#This Row],[Area]]="Ranchi",Table1[[#This Row],[Income]],0)</f>
        <v>0</v>
      </c>
      <c r="BP336">
        <f ca="1">IF(Table1[[#This Row],[Area]]="Dhanbad",Table1[[#This Row],[Income]],0)</f>
        <v>0</v>
      </c>
      <c r="BQ336">
        <f ca="1">IF(Table1[[#This Row],[Area]]="Agra",Table1[[#This Row],[Income]],0)</f>
        <v>0</v>
      </c>
      <c r="BR336">
        <f ca="1">IF(Table1[[#This Row],[Area]]="Mumbai",Table1[[#This Row],[Income]],0)</f>
        <v>0</v>
      </c>
      <c r="BS336">
        <f ca="1">IF(Table1[[#This Row],[Area]]="Srinagar",Table1[[#This Row],[Income]],0)</f>
        <v>0</v>
      </c>
      <c r="BT336">
        <f ca="1">IF(Table1[[#This Row],[Area]]="Delhi",Table1[[#This Row],[Income]],0)</f>
        <v>0</v>
      </c>
      <c r="BU336">
        <f ca="1">IF(Table1[[#This Row],[Area]]="Jaipur",Table1[[#This Row],[Income]],0)</f>
        <v>0</v>
      </c>
      <c r="BW336">
        <f ca="1">IF(Table1[[#This Row],[Field of Work]]="IT",Table1[[#This Row],[Income]],0)</f>
        <v>0</v>
      </c>
      <c r="BX336">
        <f ca="1">IF(Table1[[#This Row],[Field of Work]]="Healthcare",Table1[[#This Row],[Income]],0)</f>
        <v>0</v>
      </c>
      <c r="BY336">
        <f ca="1">IF(Table1[[#This Row],[Field of Work]]="Agriculture",Table1[[#This Row],[Income]],0)</f>
        <v>0</v>
      </c>
      <c r="BZ336">
        <f ca="1">IF(Table1[[#This Row],[Field of Work]]="Teaching",Table1[[#This Row],[Income]],0)</f>
        <v>0</v>
      </c>
      <c r="CA336">
        <f ca="1">IF(Table1[[#This Row],[Field of Work]]="General Work",Table1[[#This Row],[Income]],0)</f>
        <v>0</v>
      </c>
      <c r="CB336">
        <f ca="1">IF(Table1[[#This Row],[Field of Work]]="Construction",Table1[[#This Row],[Income]],0)</f>
        <v>46685</v>
      </c>
      <c r="CD336" s="2">
        <f ca="1">IF(Table1[[#This Row],[Value of debts ]]&gt;Table1[[#This Row],[Income]],1,0)</f>
        <v>1</v>
      </c>
      <c r="CE336" s="1"/>
      <c r="CG336">
        <f ca="1">IF(Table1[[#This Row],[Net worth of person]]&gt;$CH$3,Table1[[#This Row],[Age]],0)</f>
        <v>30</v>
      </c>
    </row>
    <row r="337" spans="1:85" x14ac:dyDescent="0.3">
      <c r="A337">
        <f t="shared" ca="1" si="174"/>
        <v>2</v>
      </c>
      <c r="B337" t="str">
        <f t="shared" ca="1" si="175"/>
        <v>Men</v>
      </c>
      <c r="C337">
        <f t="shared" ca="1" si="176"/>
        <v>31</v>
      </c>
      <c r="D337">
        <f t="shared" ca="1" si="177"/>
        <v>5</v>
      </c>
      <c r="E337" t="str">
        <f t="shared" ca="1" si="178"/>
        <v>Agriculture</v>
      </c>
      <c r="F337">
        <f t="shared" ca="1" si="179"/>
        <v>1</v>
      </c>
      <c r="G337" t="str">
        <f t="shared" ca="1" si="180"/>
        <v>10th</v>
      </c>
      <c r="H337">
        <f t="shared" ca="1" si="181"/>
        <v>2</v>
      </c>
      <c r="I337">
        <f t="shared" ca="1" si="182"/>
        <v>3</v>
      </c>
      <c r="J337">
        <f t="shared" ca="1" si="183"/>
        <v>61444</v>
      </c>
      <c r="K337">
        <f t="shared" ca="1" si="184"/>
        <v>12</v>
      </c>
      <c r="L337" t="str">
        <f t="shared" ca="1" si="185"/>
        <v>Srinagar</v>
      </c>
      <c r="M337">
        <f t="shared" ca="1" si="186"/>
        <v>307220</v>
      </c>
      <c r="N337">
        <f t="shared" ca="1" si="187"/>
        <v>179855.73364056842</v>
      </c>
      <c r="O337">
        <f t="shared" ca="1" si="188"/>
        <v>3855.1587615250519</v>
      </c>
      <c r="P337">
        <f t="shared" ca="1" si="189"/>
        <v>632</v>
      </c>
      <c r="Q337">
        <f t="shared" ca="1" si="190"/>
        <v>70431.834464283806</v>
      </c>
      <c r="R337">
        <f t="shared" ca="1" si="191"/>
        <v>42992.926581946616</v>
      </c>
      <c r="S337">
        <f t="shared" ca="1" si="192"/>
        <v>354068.08534347167</v>
      </c>
      <c r="T337">
        <f t="shared" ca="1" si="193"/>
        <v>250919.56810485222</v>
      </c>
      <c r="U337">
        <f t="shared" ca="1" si="194"/>
        <v>103148.51723861945</v>
      </c>
      <c r="AF337" s="2">
        <f ca="1">IF(Table1[[#This Row],[Gender]]="Women",1,0)</f>
        <v>0</v>
      </c>
      <c r="AG337">
        <f ca="1">IF(Table1[[#This Row],[Gender]]="Men",1,0)</f>
        <v>1</v>
      </c>
      <c r="AI337" s="1"/>
      <c r="AK337" s="2">
        <f ca="1">IF(Table1[[#This Row],[Field of Work]]="IT",1,0)</f>
        <v>0</v>
      </c>
      <c r="AL337">
        <f ca="1">IF(Table1[[#This Row],[Field of Work]]="Agriculture",1,0)</f>
        <v>1</v>
      </c>
      <c r="AM337">
        <f ca="1">IF(Table1[[#This Row],[Field of Work]]="Construction",1,0)</f>
        <v>0</v>
      </c>
      <c r="AN337">
        <f ca="1">IF(Table1[[#This Row],[Field of Work]]="Healthcare",1,0)</f>
        <v>0</v>
      </c>
      <c r="AO337">
        <f ca="1">IF(Table1[[#This Row],[Field of Work]]="General Work",1,0)</f>
        <v>0</v>
      </c>
      <c r="AP337">
        <f ca="1">IF(Table1[[#This Row],[Field of Work]]="Teaching",1,0)</f>
        <v>0</v>
      </c>
      <c r="AV337" s="1"/>
      <c r="AX337" s="2">
        <f ca="1">Table1[[#This Row],[Car Value]]/Table1[[#This Row],[Cars]]</f>
        <v>1285.0529205083506</v>
      </c>
      <c r="AY337" s="1"/>
      <c r="AZ337" s="2">
        <f ca="1">IF(Table1[[#This Row],[Value of debts ]]&gt;$BA$3,1,0)</f>
        <v>1</v>
      </c>
      <c r="BA337" s="1"/>
      <c r="BB337" s="1"/>
      <c r="BC337" s="15">
        <f ca="1">Table1[[#This Row],[Mortage Left]]/Table1[[#This Row],[Value of House]]</f>
        <v>0.58542976902730426</v>
      </c>
      <c r="BD337">
        <f t="shared" ca="1" si="173"/>
        <v>0</v>
      </c>
      <c r="BF337" s="1"/>
      <c r="BH337">
        <f ca="1">IF(Table1[[#This Row],[Area]]="Patna",Table1[[#This Row],[Income]],0)</f>
        <v>0</v>
      </c>
      <c r="BI337">
        <f ca="1">IF(Table1[[#This Row],[Area]]="Bangalore",Table1[[#This Row],[Income]],0)</f>
        <v>0</v>
      </c>
      <c r="BJ337">
        <f ca="1">IF(Table1[[#This Row],[Area]]="Lucknow",Table1[[#This Row],[Income]],0)</f>
        <v>0</v>
      </c>
      <c r="BK337">
        <f ca="1">IF(Table1[[#This Row],[Area]]="Hyderabad",Table1[[#This Row],[Income]],0)</f>
        <v>0</v>
      </c>
      <c r="BL337">
        <f ca="1">IF(Table1[[#This Row],[Area]]="Udaipur",Table1[[#This Row],[Income]],0)</f>
        <v>0</v>
      </c>
      <c r="BM337">
        <f ca="1">IF(Table1[[#This Row],[Area]]="Pune",Table1[[#This Row],[Income]],0)</f>
        <v>0</v>
      </c>
      <c r="BN337">
        <f ca="1">IF(Table1[[#This Row],[Area]]="Kolkata",Table1[[#This Row],[Income]],0)</f>
        <v>0</v>
      </c>
      <c r="BO337">
        <f ca="1">IF(Table1[[#This Row],[Area]]="Ranchi",Table1[[#This Row],[Income]],0)</f>
        <v>0</v>
      </c>
      <c r="BP337">
        <f ca="1">IF(Table1[[#This Row],[Area]]="Dhanbad",Table1[[#This Row],[Income]],0)</f>
        <v>0</v>
      </c>
      <c r="BQ337">
        <f ca="1">IF(Table1[[#This Row],[Area]]="Agra",Table1[[#This Row],[Income]],0)</f>
        <v>0</v>
      </c>
      <c r="BR337">
        <f ca="1">IF(Table1[[#This Row],[Area]]="Mumbai",Table1[[#This Row],[Income]],0)</f>
        <v>0</v>
      </c>
      <c r="BS337">
        <f ca="1">IF(Table1[[#This Row],[Area]]="Srinagar",Table1[[#This Row],[Income]],0)</f>
        <v>61444</v>
      </c>
      <c r="BT337">
        <f ca="1">IF(Table1[[#This Row],[Area]]="Delhi",Table1[[#This Row],[Income]],0)</f>
        <v>0</v>
      </c>
      <c r="BU337">
        <f ca="1">IF(Table1[[#This Row],[Area]]="Jaipur",Table1[[#This Row],[Income]],0)</f>
        <v>0</v>
      </c>
      <c r="BW337">
        <f ca="1">IF(Table1[[#This Row],[Field of Work]]="IT",Table1[[#This Row],[Income]],0)</f>
        <v>0</v>
      </c>
      <c r="BX337">
        <f ca="1">IF(Table1[[#This Row],[Field of Work]]="Healthcare",Table1[[#This Row],[Income]],0)</f>
        <v>0</v>
      </c>
      <c r="BY337">
        <f ca="1">IF(Table1[[#This Row],[Field of Work]]="Agriculture",Table1[[#This Row],[Income]],0)</f>
        <v>61444</v>
      </c>
      <c r="BZ337">
        <f ca="1">IF(Table1[[#This Row],[Field of Work]]="Teaching",Table1[[#This Row],[Income]],0)</f>
        <v>0</v>
      </c>
      <c r="CA337">
        <f ca="1">IF(Table1[[#This Row],[Field of Work]]="General Work",Table1[[#This Row],[Income]],0)</f>
        <v>0</v>
      </c>
      <c r="CB337">
        <f ca="1">IF(Table1[[#This Row],[Field of Work]]="Construction",Table1[[#This Row],[Income]],0)</f>
        <v>0</v>
      </c>
      <c r="CD337" s="2">
        <f ca="1">IF(Table1[[#This Row],[Value of debts ]]&gt;Table1[[#This Row],[Income]],1,0)</f>
        <v>1</v>
      </c>
      <c r="CE337" s="1"/>
      <c r="CG337">
        <f ca="1">IF(Table1[[#This Row],[Net worth of person]]&gt;$CH$3,Table1[[#This Row],[Age]],0)</f>
        <v>31</v>
      </c>
    </row>
    <row r="338" spans="1:85" x14ac:dyDescent="0.3">
      <c r="A338">
        <f t="shared" ca="1" si="174"/>
        <v>2</v>
      </c>
      <c r="B338" t="str">
        <f t="shared" ca="1" si="175"/>
        <v>Men</v>
      </c>
      <c r="C338">
        <f t="shared" ca="1" si="176"/>
        <v>25</v>
      </c>
      <c r="D338">
        <f t="shared" ca="1" si="177"/>
        <v>5</v>
      </c>
      <c r="E338" t="str">
        <f t="shared" ca="1" si="178"/>
        <v>Agriculture</v>
      </c>
      <c r="F338">
        <f t="shared" ca="1" si="179"/>
        <v>5</v>
      </c>
      <c r="G338" t="str">
        <f t="shared" ca="1" si="180"/>
        <v>Others</v>
      </c>
      <c r="H338">
        <f t="shared" ca="1" si="181"/>
        <v>0</v>
      </c>
      <c r="I338">
        <f t="shared" ca="1" si="182"/>
        <v>2</v>
      </c>
      <c r="J338">
        <f t="shared" ca="1" si="183"/>
        <v>88957</v>
      </c>
      <c r="K338">
        <f t="shared" ca="1" si="184"/>
        <v>3</v>
      </c>
      <c r="L338" t="str">
        <f t="shared" ca="1" si="185"/>
        <v>Lucknow</v>
      </c>
      <c r="M338">
        <f t="shared" ca="1" si="186"/>
        <v>266871</v>
      </c>
      <c r="N338">
        <f t="shared" ca="1" si="187"/>
        <v>158936.7969662018</v>
      </c>
      <c r="O338">
        <f t="shared" ca="1" si="188"/>
        <v>129255.67780110335</v>
      </c>
      <c r="P338">
        <f t="shared" ca="1" si="189"/>
        <v>95764</v>
      </c>
      <c r="Q338">
        <f t="shared" ca="1" si="190"/>
        <v>69281.022775646969</v>
      </c>
      <c r="R338">
        <f t="shared" ca="1" si="191"/>
        <v>9240.8238735046089</v>
      </c>
      <c r="S338">
        <f t="shared" ca="1" si="192"/>
        <v>405367.50167460792</v>
      </c>
      <c r="T338">
        <f t="shared" ca="1" si="193"/>
        <v>323981.81974184874</v>
      </c>
      <c r="U338">
        <f t="shared" ca="1" si="194"/>
        <v>81385.68193275918</v>
      </c>
      <c r="AF338" s="2">
        <f ca="1">IF(Table1[[#This Row],[Gender]]="Women",1,0)</f>
        <v>0</v>
      </c>
      <c r="AG338">
        <f ca="1">IF(Table1[[#This Row],[Gender]]="Men",1,0)</f>
        <v>1</v>
      </c>
      <c r="AI338" s="1"/>
      <c r="AK338" s="2">
        <f ca="1">IF(Table1[[#This Row],[Field of Work]]="IT",1,0)</f>
        <v>0</v>
      </c>
      <c r="AL338">
        <f ca="1">IF(Table1[[#This Row],[Field of Work]]="Agriculture",1,0)</f>
        <v>1</v>
      </c>
      <c r="AM338">
        <f ca="1">IF(Table1[[#This Row],[Field of Work]]="Construction",1,0)</f>
        <v>0</v>
      </c>
      <c r="AN338">
        <f ca="1">IF(Table1[[#This Row],[Field of Work]]="Healthcare",1,0)</f>
        <v>0</v>
      </c>
      <c r="AO338">
        <f ca="1">IF(Table1[[#This Row],[Field of Work]]="General Work",1,0)</f>
        <v>0</v>
      </c>
      <c r="AP338">
        <f ca="1">IF(Table1[[#This Row],[Field of Work]]="Teaching",1,0)</f>
        <v>0</v>
      </c>
      <c r="AV338" s="1"/>
      <c r="AX338" s="2">
        <f ca="1">Table1[[#This Row],[Car Value]]/Table1[[#This Row],[Cars]]</f>
        <v>64627.838900551673</v>
      </c>
      <c r="AY338" s="1"/>
      <c r="AZ338" s="2">
        <f ca="1">IF(Table1[[#This Row],[Value of debts ]]&gt;$BA$3,1,0)</f>
        <v>1</v>
      </c>
      <c r="BA338" s="1"/>
      <c r="BB338" s="1"/>
      <c r="BC338" s="15">
        <f ca="1">Table1[[#This Row],[Mortage Left]]/Table1[[#This Row],[Value of House]]</f>
        <v>0.59555664334529346</v>
      </c>
      <c r="BD338">
        <f t="shared" ca="1" si="173"/>
        <v>0</v>
      </c>
      <c r="BF338" s="1"/>
      <c r="BH338">
        <f ca="1">IF(Table1[[#This Row],[Area]]="Patna",Table1[[#This Row],[Income]],0)</f>
        <v>0</v>
      </c>
      <c r="BI338">
        <f ca="1">IF(Table1[[#This Row],[Area]]="Bangalore",Table1[[#This Row],[Income]],0)</f>
        <v>0</v>
      </c>
      <c r="BJ338">
        <f ca="1">IF(Table1[[#This Row],[Area]]="Lucknow",Table1[[#This Row],[Income]],0)</f>
        <v>88957</v>
      </c>
      <c r="BK338">
        <f ca="1">IF(Table1[[#This Row],[Area]]="Hyderabad",Table1[[#This Row],[Income]],0)</f>
        <v>0</v>
      </c>
      <c r="BL338">
        <f ca="1">IF(Table1[[#This Row],[Area]]="Udaipur",Table1[[#This Row],[Income]],0)</f>
        <v>0</v>
      </c>
      <c r="BM338">
        <f ca="1">IF(Table1[[#This Row],[Area]]="Pune",Table1[[#This Row],[Income]],0)</f>
        <v>0</v>
      </c>
      <c r="BN338">
        <f ca="1">IF(Table1[[#This Row],[Area]]="Kolkata",Table1[[#This Row],[Income]],0)</f>
        <v>0</v>
      </c>
      <c r="BO338">
        <f ca="1">IF(Table1[[#This Row],[Area]]="Ranchi",Table1[[#This Row],[Income]],0)</f>
        <v>0</v>
      </c>
      <c r="BP338">
        <f ca="1">IF(Table1[[#This Row],[Area]]="Dhanbad",Table1[[#This Row],[Income]],0)</f>
        <v>0</v>
      </c>
      <c r="BQ338">
        <f ca="1">IF(Table1[[#This Row],[Area]]="Agra",Table1[[#This Row],[Income]],0)</f>
        <v>0</v>
      </c>
      <c r="BR338">
        <f ca="1">IF(Table1[[#This Row],[Area]]="Mumbai",Table1[[#This Row],[Income]],0)</f>
        <v>0</v>
      </c>
      <c r="BS338">
        <f ca="1">IF(Table1[[#This Row],[Area]]="Srinagar",Table1[[#This Row],[Income]],0)</f>
        <v>0</v>
      </c>
      <c r="BT338">
        <f ca="1">IF(Table1[[#This Row],[Area]]="Delhi",Table1[[#This Row],[Income]],0)</f>
        <v>0</v>
      </c>
      <c r="BU338">
        <f ca="1">IF(Table1[[#This Row],[Area]]="Jaipur",Table1[[#This Row],[Income]],0)</f>
        <v>0</v>
      </c>
      <c r="BW338">
        <f ca="1">IF(Table1[[#This Row],[Field of Work]]="IT",Table1[[#This Row],[Income]],0)</f>
        <v>0</v>
      </c>
      <c r="BX338">
        <f ca="1">IF(Table1[[#This Row],[Field of Work]]="Healthcare",Table1[[#This Row],[Income]],0)</f>
        <v>0</v>
      </c>
      <c r="BY338">
        <f ca="1">IF(Table1[[#This Row],[Field of Work]]="Agriculture",Table1[[#This Row],[Income]],0)</f>
        <v>88957</v>
      </c>
      <c r="BZ338">
        <f ca="1">IF(Table1[[#This Row],[Field of Work]]="Teaching",Table1[[#This Row],[Income]],0)</f>
        <v>0</v>
      </c>
      <c r="CA338">
        <f ca="1">IF(Table1[[#This Row],[Field of Work]]="General Work",Table1[[#This Row],[Income]],0)</f>
        <v>0</v>
      </c>
      <c r="CB338">
        <f ca="1">IF(Table1[[#This Row],[Field of Work]]="Construction",Table1[[#This Row],[Income]],0)</f>
        <v>0</v>
      </c>
      <c r="CD338" s="2">
        <f ca="1">IF(Table1[[#This Row],[Value of debts ]]&gt;Table1[[#This Row],[Income]],1,0)</f>
        <v>1</v>
      </c>
      <c r="CE338" s="1"/>
      <c r="CG338">
        <f ca="1">IF(Table1[[#This Row],[Net worth of person]]&gt;$CH$3,Table1[[#This Row],[Age]],0)</f>
        <v>25</v>
      </c>
    </row>
    <row r="339" spans="1:85" x14ac:dyDescent="0.3">
      <c r="A339">
        <f t="shared" ca="1" si="174"/>
        <v>2</v>
      </c>
      <c r="B339" t="str">
        <f t="shared" ca="1" si="175"/>
        <v>Men</v>
      </c>
      <c r="C339">
        <f t="shared" ca="1" si="176"/>
        <v>30</v>
      </c>
      <c r="D339">
        <f t="shared" ca="1" si="177"/>
        <v>6</v>
      </c>
      <c r="E339" t="str">
        <f t="shared" ca="1" si="178"/>
        <v>General Work</v>
      </c>
      <c r="F339">
        <f t="shared" ca="1" si="179"/>
        <v>5</v>
      </c>
      <c r="G339" t="str">
        <f t="shared" ca="1" si="180"/>
        <v>Others</v>
      </c>
      <c r="H339">
        <f t="shared" ca="1" si="181"/>
        <v>3</v>
      </c>
      <c r="I339">
        <f t="shared" ca="1" si="182"/>
        <v>1</v>
      </c>
      <c r="J339">
        <f t="shared" ca="1" si="183"/>
        <v>86686</v>
      </c>
      <c r="K339">
        <f t="shared" ca="1" si="184"/>
        <v>4</v>
      </c>
      <c r="L339" t="str">
        <f t="shared" ca="1" si="185"/>
        <v>Dhanbad</v>
      </c>
      <c r="M339">
        <f t="shared" ca="1" si="186"/>
        <v>346744</v>
      </c>
      <c r="N339">
        <f t="shared" ca="1" si="187"/>
        <v>271580.10180486366</v>
      </c>
      <c r="O339">
        <f t="shared" ca="1" si="188"/>
        <v>9878.8206894990672</v>
      </c>
      <c r="P339">
        <f t="shared" ca="1" si="189"/>
        <v>8429</v>
      </c>
      <c r="Q339">
        <f t="shared" ca="1" si="190"/>
        <v>78188.750185937432</v>
      </c>
      <c r="R339">
        <f t="shared" ca="1" si="191"/>
        <v>11781.322798335706</v>
      </c>
      <c r="S339">
        <f t="shared" ca="1" si="192"/>
        <v>368404.14348783478</v>
      </c>
      <c r="T339">
        <f t="shared" ca="1" si="193"/>
        <v>358197.85199080111</v>
      </c>
      <c r="U339">
        <f t="shared" ca="1" si="194"/>
        <v>10206.291497033671</v>
      </c>
      <c r="AF339" s="2">
        <f ca="1">IF(Table1[[#This Row],[Gender]]="Women",1,0)</f>
        <v>0</v>
      </c>
      <c r="AG339">
        <f ca="1">IF(Table1[[#This Row],[Gender]]="Men",1,0)</f>
        <v>1</v>
      </c>
      <c r="AI339" s="1"/>
      <c r="AK339" s="2">
        <f ca="1">IF(Table1[[#This Row],[Field of Work]]="IT",1,0)</f>
        <v>0</v>
      </c>
      <c r="AL339">
        <f ca="1">IF(Table1[[#This Row],[Field of Work]]="Agriculture",1,0)</f>
        <v>0</v>
      </c>
      <c r="AM339">
        <f ca="1">IF(Table1[[#This Row],[Field of Work]]="Construction",1,0)</f>
        <v>0</v>
      </c>
      <c r="AN339">
        <f ca="1">IF(Table1[[#This Row],[Field of Work]]="Healthcare",1,0)</f>
        <v>0</v>
      </c>
      <c r="AO339">
        <f ca="1">IF(Table1[[#This Row],[Field of Work]]="General Work",1,0)</f>
        <v>1</v>
      </c>
      <c r="AP339">
        <f ca="1">IF(Table1[[#This Row],[Field of Work]]="Teaching",1,0)</f>
        <v>0</v>
      </c>
      <c r="AV339" s="1"/>
      <c r="AX339" s="2">
        <f ca="1">Table1[[#This Row],[Car Value]]/Table1[[#This Row],[Cars]]</f>
        <v>9878.8206894990672</v>
      </c>
      <c r="AY339" s="1"/>
      <c r="AZ339" s="2">
        <f ca="1">IF(Table1[[#This Row],[Value of debts ]]&gt;$BA$3,1,0)</f>
        <v>1</v>
      </c>
      <c r="BA339" s="1"/>
      <c r="BB339" s="1"/>
      <c r="BC339" s="15">
        <f ca="1">Table1[[#This Row],[Mortage Left]]/Table1[[#This Row],[Value of House]]</f>
        <v>0.78322941941277613</v>
      </c>
      <c r="BD339">
        <f t="shared" ca="1" si="173"/>
        <v>0</v>
      </c>
      <c r="BF339" s="1"/>
      <c r="BH339">
        <f ca="1">IF(Table1[[#This Row],[Area]]="Patna",Table1[[#This Row],[Income]],0)</f>
        <v>0</v>
      </c>
      <c r="BI339">
        <f ca="1">IF(Table1[[#This Row],[Area]]="Bangalore",Table1[[#This Row],[Income]],0)</f>
        <v>0</v>
      </c>
      <c r="BJ339">
        <f ca="1">IF(Table1[[#This Row],[Area]]="Lucknow",Table1[[#This Row],[Income]],0)</f>
        <v>0</v>
      </c>
      <c r="BK339">
        <f ca="1">IF(Table1[[#This Row],[Area]]="Hyderabad",Table1[[#This Row],[Income]],0)</f>
        <v>0</v>
      </c>
      <c r="BL339">
        <f ca="1">IF(Table1[[#This Row],[Area]]="Udaipur",Table1[[#This Row],[Income]],0)</f>
        <v>0</v>
      </c>
      <c r="BM339">
        <f ca="1">IF(Table1[[#This Row],[Area]]="Pune",Table1[[#This Row],[Income]],0)</f>
        <v>0</v>
      </c>
      <c r="BN339">
        <f ca="1">IF(Table1[[#This Row],[Area]]="Kolkata",Table1[[#This Row],[Income]],0)</f>
        <v>0</v>
      </c>
      <c r="BO339">
        <f ca="1">IF(Table1[[#This Row],[Area]]="Ranchi",Table1[[#This Row],[Income]],0)</f>
        <v>0</v>
      </c>
      <c r="BP339">
        <f ca="1">IF(Table1[[#This Row],[Area]]="Dhanbad",Table1[[#This Row],[Income]],0)</f>
        <v>86686</v>
      </c>
      <c r="BQ339">
        <f ca="1">IF(Table1[[#This Row],[Area]]="Agra",Table1[[#This Row],[Income]],0)</f>
        <v>0</v>
      </c>
      <c r="BR339">
        <f ca="1">IF(Table1[[#This Row],[Area]]="Mumbai",Table1[[#This Row],[Income]],0)</f>
        <v>0</v>
      </c>
      <c r="BS339">
        <f ca="1">IF(Table1[[#This Row],[Area]]="Srinagar",Table1[[#This Row],[Income]],0)</f>
        <v>0</v>
      </c>
      <c r="BT339">
        <f ca="1">IF(Table1[[#This Row],[Area]]="Delhi",Table1[[#This Row],[Income]],0)</f>
        <v>0</v>
      </c>
      <c r="BU339">
        <f ca="1">IF(Table1[[#This Row],[Area]]="Jaipur",Table1[[#This Row],[Income]],0)</f>
        <v>0</v>
      </c>
      <c r="BW339">
        <f ca="1">IF(Table1[[#This Row],[Field of Work]]="IT",Table1[[#This Row],[Income]],0)</f>
        <v>0</v>
      </c>
      <c r="BX339">
        <f ca="1">IF(Table1[[#This Row],[Field of Work]]="Healthcare",Table1[[#This Row],[Income]],0)</f>
        <v>0</v>
      </c>
      <c r="BY339">
        <f ca="1">IF(Table1[[#This Row],[Field of Work]]="Agriculture",Table1[[#This Row],[Income]],0)</f>
        <v>0</v>
      </c>
      <c r="BZ339">
        <f ca="1">IF(Table1[[#This Row],[Field of Work]]="Teaching",Table1[[#This Row],[Income]],0)</f>
        <v>0</v>
      </c>
      <c r="CA339">
        <f ca="1">IF(Table1[[#This Row],[Field of Work]]="General Work",Table1[[#This Row],[Income]],0)</f>
        <v>86686</v>
      </c>
      <c r="CB339">
        <f ca="1">IF(Table1[[#This Row],[Field of Work]]="Construction",Table1[[#This Row],[Income]],0)</f>
        <v>0</v>
      </c>
      <c r="CD339" s="2">
        <f ca="1">IF(Table1[[#This Row],[Value of debts ]]&gt;Table1[[#This Row],[Income]],1,0)</f>
        <v>1</v>
      </c>
      <c r="CE339" s="1"/>
      <c r="CG339">
        <f ca="1">IF(Table1[[#This Row],[Net worth of person]]&gt;$CH$3,Table1[[#This Row],[Age]],0)</f>
        <v>0</v>
      </c>
    </row>
    <row r="340" spans="1:85" x14ac:dyDescent="0.3">
      <c r="A340">
        <f t="shared" ca="1" si="174"/>
        <v>2</v>
      </c>
      <c r="B340" t="str">
        <f t="shared" ca="1" si="175"/>
        <v>Men</v>
      </c>
      <c r="C340">
        <f t="shared" ca="1" si="176"/>
        <v>21</v>
      </c>
      <c r="D340">
        <f t="shared" ca="1" si="177"/>
        <v>1</v>
      </c>
      <c r="E340" t="str">
        <f t="shared" ca="1" si="178"/>
        <v>IT</v>
      </c>
      <c r="F340">
        <f t="shared" ca="1" si="179"/>
        <v>5</v>
      </c>
      <c r="G340" t="str">
        <f t="shared" ca="1" si="180"/>
        <v>Others</v>
      </c>
      <c r="H340">
        <f t="shared" ca="1" si="181"/>
        <v>4</v>
      </c>
      <c r="I340">
        <f t="shared" ca="1" si="182"/>
        <v>2</v>
      </c>
      <c r="J340">
        <f t="shared" ca="1" si="183"/>
        <v>64003</v>
      </c>
      <c r="K340">
        <f t="shared" ca="1" si="184"/>
        <v>12</v>
      </c>
      <c r="L340" t="str">
        <f t="shared" ca="1" si="185"/>
        <v>Srinagar</v>
      </c>
      <c r="M340">
        <f t="shared" ca="1" si="186"/>
        <v>192009</v>
      </c>
      <c r="N340">
        <f t="shared" ca="1" si="187"/>
        <v>105057.26089983644</v>
      </c>
      <c r="O340">
        <f t="shared" ca="1" si="188"/>
        <v>88484.213724241345</v>
      </c>
      <c r="P340">
        <f t="shared" ca="1" si="189"/>
        <v>35157</v>
      </c>
      <c r="Q340">
        <f t="shared" ca="1" si="190"/>
        <v>22151.004201602449</v>
      </c>
      <c r="R340">
        <f t="shared" ca="1" si="191"/>
        <v>79784.555693318791</v>
      </c>
      <c r="S340">
        <f t="shared" ca="1" si="192"/>
        <v>360277.76941756014</v>
      </c>
      <c r="T340">
        <f t="shared" ca="1" si="193"/>
        <v>162365.26510143888</v>
      </c>
      <c r="U340">
        <f t="shared" ca="1" si="194"/>
        <v>197912.50431612125</v>
      </c>
      <c r="AF340" s="2">
        <f ca="1">IF(Table1[[#This Row],[Gender]]="Women",1,0)</f>
        <v>0</v>
      </c>
      <c r="AG340">
        <f ca="1">IF(Table1[[#This Row],[Gender]]="Men",1,0)</f>
        <v>1</v>
      </c>
      <c r="AI340" s="1"/>
      <c r="AK340" s="2">
        <f ca="1">IF(Table1[[#This Row],[Field of Work]]="IT",1,0)</f>
        <v>1</v>
      </c>
      <c r="AL340">
        <f ca="1">IF(Table1[[#This Row],[Field of Work]]="Agriculture",1,0)</f>
        <v>0</v>
      </c>
      <c r="AM340">
        <f ca="1">IF(Table1[[#This Row],[Field of Work]]="Construction",1,0)</f>
        <v>0</v>
      </c>
      <c r="AN340">
        <f ca="1">IF(Table1[[#This Row],[Field of Work]]="Healthcare",1,0)</f>
        <v>0</v>
      </c>
      <c r="AO340">
        <f ca="1">IF(Table1[[#This Row],[Field of Work]]="General Work",1,0)</f>
        <v>0</v>
      </c>
      <c r="AP340">
        <f ca="1">IF(Table1[[#This Row],[Field of Work]]="Teaching",1,0)</f>
        <v>0</v>
      </c>
      <c r="AV340" s="1"/>
      <c r="AX340" s="2">
        <f ca="1">Table1[[#This Row],[Car Value]]/Table1[[#This Row],[Cars]]</f>
        <v>44242.106862120672</v>
      </c>
      <c r="AY340" s="1"/>
      <c r="AZ340" s="2">
        <f ca="1">IF(Table1[[#This Row],[Value of debts ]]&gt;$BA$3,1,0)</f>
        <v>1</v>
      </c>
      <c r="BA340" s="1"/>
      <c r="BB340" s="1"/>
      <c r="BC340" s="15">
        <f ca="1">Table1[[#This Row],[Mortage Left]]/Table1[[#This Row],[Value of House]]</f>
        <v>0.54714758631020655</v>
      </c>
      <c r="BD340">
        <f t="shared" ca="1" si="173"/>
        <v>0</v>
      </c>
      <c r="BF340" s="1"/>
      <c r="BH340">
        <f ca="1">IF(Table1[[#This Row],[Area]]="Patna",Table1[[#This Row],[Income]],0)</f>
        <v>0</v>
      </c>
      <c r="BI340">
        <f ca="1">IF(Table1[[#This Row],[Area]]="Bangalore",Table1[[#This Row],[Income]],0)</f>
        <v>0</v>
      </c>
      <c r="BJ340">
        <f ca="1">IF(Table1[[#This Row],[Area]]="Lucknow",Table1[[#This Row],[Income]],0)</f>
        <v>0</v>
      </c>
      <c r="BK340">
        <f ca="1">IF(Table1[[#This Row],[Area]]="Hyderabad",Table1[[#This Row],[Income]],0)</f>
        <v>0</v>
      </c>
      <c r="BL340">
        <f ca="1">IF(Table1[[#This Row],[Area]]="Udaipur",Table1[[#This Row],[Income]],0)</f>
        <v>0</v>
      </c>
      <c r="BM340">
        <f ca="1">IF(Table1[[#This Row],[Area]]="Pune",Table1[[#This Row],[Income]],0)</f>
        <v>0</v>
      </c>
      <c r="BN340">
        <f ca="1">IF(Table1[[#This Row],[Area]]="Kolkata",Table1[[#This Row],[Income]],0)</f>
        <v>0</v>
      </c>
      <c r="BO340">
        <f ca="1">IF(Table1[[#This Row],[Area]]="Ranchi",Table1[[#This Row],[Income]],0)</f>
        <v>0</v>
      </c>
      <c r="BP340">
        <f ca="1">IF(Table1[[#This Row],[Area]]="Dhanbad",Table1[[#This Row],[Income]],0)</f>
        <v>0</v>
      </c>
      <c r="BQ340">
        <f ca="1">IF(Table1[[#This Row],[Area]]="Agra",Table1[[#This Row],[Income]],0)</f>
        <v>0</v>
      </c>
      <c r="BR340">
        <f ca="1">IF(Table1[[#This Row],[Area]]="Mumbai",Table1[[#This Row],[Income]],0)</f>
        <v>0</v>
      </c>
      <c r="BS340">
        <f ca="1">IF(Table1[[#This Row],[Area]]="Srinagar",Table1[[#This Row],[Income]],0)</f>
        <v>64003</v>
      </c>
      <c r="BT340">
        <f ca="1">IF(Table1[[#This Row],[Area]]="Delhi",Table1[[#This Row],[Income]],0)</f>
        <v>0</v>
      </c>
      <c r="BU340">
        <f ca="1">IF(Table1[[#This Row],[Area]]="Jaipur",Table1[[#This Row],[Income]],0)</f>
        <v>0</v>
      </c>
      <c r="BW340">
        <f ca="1">IF(Table1[[#This Row],[Field of Work]]="IT",Table1[[#This Row],[Income]],0)</f>
        <v>64003</v>
      </c>
      <c r="BX340">
        <f ca="1">IF(Table1[[#This Row],[Field of Work]]="Healthcare",Table1[[#This Row],[Income]],0)</f>
        <v>0</v>
      </c>
      <c r="BY340">
        <f ca="1">IF(Table1[[#This Row],[Field of Work]]="Agriculture",Table1[[#This Row],[Income]],0)</f>
        <v>0</v>
      </c>
      <c r="BZ340">
        <f ca="1">IF(Table1[[#This Row],[Field of Work]]="Teaching",Table1[[#This Row],[Income]],0)</f>
        <v>0</v>
      </c>
      <c r="CA340">
        <f ca="1">IF(Table1[[#This Row],[Field of Work]]="General Work",Table1[[#This Row],[Income]],0)</f>
        <v>0</v>
      </c>
      <c r="CB340">
        <f ca="1">IF(Table1[[#This Row],[Field of Work]]="Construction",Table1[[#This Row],[Income]],0)</f>
        <v>0</v>
      </c>
      <c r="CD340" s="2">
        <f ca="1">IF(Table1[[#This Row],[Value of debts ]]&gt;Table1[[#This Row],[Income]],1,0)</f>
        <v>1</v>
      </c>
      <c r="CE340" s="1"/>
      <c r="CG340">
        <f ca="1">IF(Table1[[#This Row],[Net worth of person]]&gt;$CH$3,Table1[[#This Row],[Age]],0)</f>
        <v>21</v>
      </c>
    </row>
    <row r="341" spans="1:85" x14ac:dyDescent="0.3">
      <c r="A341">
        <f t="shared" ca="1" si="174"/>
        <v>2</v>
      </c>
      <c r="B341" t="str">
        <f t="shared" ca="1" si="175"/>
        <v>Men</v>
      </c>
      <c r="C341">
        <f t="shared" ca="1" si="176"/>
        <v>34</v>
      </c>
      <c r="D341">
        <f t="shared" ca="1" si="177"/>
        <v>1</v>
      </c>
      <c r="E341" t="str">
        <f t="shared" ca="1" si="178"/>
        <v>IT</v>
      </c>
      <c r="F341">
        <f t="shared" ca="1" si="179"/>
        <v>2</v>
      </c>
      <c r="G341" t="str">
        <f t="shared" ca="1" si="180"/>
        <v>12th</v>
      </c>
      <c r="H341">
        <f t="shared" ca="1" si="181"/>
        <v>3</v>
      </c>
      <c r="I341">
        <f t="shared" ca="1" si="182"/>
        <v>2</v>
      </c>
      <c r="J341">
        <f t="shared" ca="1" si="183"/>
        <v>81209</v>
      </c>
      <c r="K341">
        <f t="shared" ca="1" si="184"/>
        <v>12</v>
      </c>
      <c r="L341" t="str">
        <f t="shared" ca="1" si="185"/>
        <v>Srinagar</v>
      </c>
      <c r="M341">
        <f t="shared" ca="1" si="186"/>
        <v>324836</v>
      </c>
      <c r="N341">
        <f t="shared" ca="1" si="187"/>
        <v>111895.67146279142</v>
      </c>
      <c r="O341">
        <f t="shared" ca="1" si="188"/>
        <v>151630.86711356574</v>
      </c>
      <c r="P341">
        <f t="shared" ca="1" si="189"/>
        <v>130089</v>
      </c>
      <c r="Q341">
        <f t="shared" ca="1" si="190"/>
        <v>160647.64066527991</v>
      </c>
      <c r="R341">
        <f t="shared" ca="1" si="191"/>
        <v>44350.1290571071</v>
      </c>
      <c r="S341">
        <f t="shared" ca="1" si="192"/>
        <v>520816.99617067282</v>
      </c>
      <c r="T341">
        <f t="shared" ca="1" si="193"/>
        <v>402632.31212807132</v>
      </c>
      <c r="U341">
        <f t="shared" ca="1" si="194"/>
        <v>118184.6840426015</v>
      </c>
      <c r="AF341" s="2">
        <f ca="1">IF(Table1[[#This Row],[Gender]]="Women",1,0)</f>
        <v>0</v>
      </c>
      <c r="AG341">
        <f ca="1">IF(Table1[[#This Row],[Gender]]="Men",1,0)</f>
        <v>1</v>
      </c>
      <c r="AI341" s="1"/>
      <c r="AK341" s="2">
        <f ca="1">IF(Table1[[#This Row],[Field of Work]]="IT",1,0)</f>
        <v>1</v>
      </c>
      <c r="AL341">
        <f ca="1">IF(Table1[[#This Row],[Field of Work]]="Agriculture",1,0)</f>
        <v>0</v>
      </c>
      <c r="AM341">
        <f ca="1">IF(Table1[[#This Row],[Field of Work]]="Construction",1,0)</f>
        <v>0</v>
      </c>
      <c r="AN341">
        <f ca="1">IF(Table1[[#This Row],[Field of Work]]="Healthcare",1,0)</f>
        <v>0</v>
      </c>
      <c r="AO341">
        <f ca="1">IF(Table1[[#This Row],[Field of Work]]="General Work",1,0)</f>
        <v>0</v>
      </c>
      <c r="AP341">
        <f ca="1">IF(Table1[[#This Row],[Field of Work]]="Teaching",1,0)</f>
        <v>0</v>
      </c>
      <c r="AV341" s="1"/>
      <c r="AX341" s="2">
        <f ca="1">Table1[[#This Row],[Car Value]]/Table1[[#This Row],[Cars]]</f>
        <v>75815.433556782868</v>
      </c>
      <c r="AY341" s="1"/>
      <c r="AZ341" s="2">
        <f ca="1">IF(Table1[[#This Row],[Value of debts ]]&gt;$BA$3,1,0)</f>
        <v>1</v>
      </c>
      <c r="BA341" s="1"/>
      <c r="BB341" s="1"/>
      <c r="BC341" s="15">
        <f ca="1">Table1[[#This Row],[Mortage Left]]/Table1[[#This Row],[Value of House]]</f>
        <v>0.34446819768372783</v>
      </c>
      <c r="BD341">
        <f t="shared" ca="1" si="173"/>
        <v>0</v>
      </c>
      <c r="BF341" s="1"/>
      <c r="BH341">
        <f ca="1">IF(Table1[[#This Row],[Area]]="Patna",Table1[[#This Row],[Income]],0)</f>
        <v>0</v>
      </c>
      <c r="BI341">
        <f ca="1">IF(Table1[[#This Row],[Area]]="Bangalore",Table1[[#This Row],[Income]],0)</f>
        <v>0</v>
      </c>
      <c r="BJ341">
        <f ca="1">IF(Table1[[#This Row],[Area]]="Lucknow",Table1[[#This Row],[Income]],0)</f>
        <v>0</v>
      </c>
      <c r="BK341">
        <f ca="1">IF(Table1[[#This Row],[Area]]="Hyderabad",Table1[[#This Row],[Income]],0)</f>
        <v>0</v>
      </c>
      <c r="BL341">
        <f ca="1">IF(Table1[[#This Row],[Area]]="Udaipur",Table1[[#This Row],[Income]],0)</f>
        <v>0</v>
      </c>
      <c r="BM341">
        <f ca="1">IF(Table1[[#This Row],[Area]]="Pune",Table1[[#This Row],[Income]],0)</f>
        <v>0</v>
      </c>
      <c r="BN341">
        <f ca="1">IF(Table1[[#This Row],[Area]]="Kolkata",Table1[[#This Row],[Income]],0)</f>
        <v>0</v>
      </c>
      <c r="BO341">
        <f ca="1">IF(Table1[[#This Row],[Area]]="Ranchi",Table1[[#This Row],[Income]],0)</f>
        <v>0</v>
      </c>
      <c r="BP341">
        <f ca="1">IF(Table1[[#This Row],[Area]]="Dhanbad",Table1[[#This Row],[Income]],0)</f>
        <v>0</v>
      </c>
      <c r="BQ341">
        <f ca="1">IF(Table1[[#This Row],[Area]]="Agra",Table1[[#This Row],[Income]],0)</f>
        <v>0</v>
      </c>
      <c r="BR341">
        <f ca="1">IF(Table1[[#This Row],[Area]]="Mumbai",Table1[[#This Row],[Income]],0)</f>
        <v>0</v>
      </c>
      <c r="BS341">
        <f ca="1">IF(Table1[[#This Row],[Area]]="Srinagar",Table1[[#This Row],[Income]],0)</f>
        <v>81209</v>
      </c>
      <c r="BT341">
        <f ca="1">IF(Table1[[#This Row],[Area]]="Delhi",Table1[[#This Row],[Income]],0)</f>
        <v>0</v>
      </c>
      <c r="BU341">
        <f ca="1">IF(Table1[[#This Row],[Area]]="Jaipur",Table1[[#This Row],[Income]],0)</f>
        <v>0</v>
      </c>
      <c r="BW341">
        <f ca="1">IF(Table1[[#This Row],[Field of Work]]="IT",Table1[[#This Row],[Income]],0)</f>
        <v>81209</v>
      </c>
      <c r="BX341">
        <f ca="1">IF(Table1[[#This Row],[Field of Work]]="Healthcare",Table1[[#This Row],[Income]],0)</f>
        <v>0</v>
      </c>
      <c r="BY341">
        <f ca="1">IF(Table1[[#This Row],[Field of Work]]="Agriculture",Table1[[#This Row],[Income]],0)</f>
        <v>0</v>
      </c>
      <c r="BZ341">
        <f ca="1">IF(Table1[[#This Row],[Field of Work]]="Teaching",Table1[[#This Row],[Income]],0)</f>
        <v>0</v>
      </c>
      <c r="CA341">
        <f ca="1">IF(Table1[[#This Row],[Field of Work]]="General Work",Table1[[#This Row],[Income]],0)</f>
        <v>0</v>
      </c>
      <c r="CB341">
        <f ca="1">IF(Table1[[#This Row],[Field of Work]]="Construction",Table1[[#This Row],[Income]],0)</f>
        <v>0</v>
      </c>
      <c r="CD341" s="2">
        <f ca="1">IF(Table1[[#This Row],[Value of debts ]]&gt;Table1[[#This Row],[Income]],1,0)</f>
        <v>1</v>
      </c>
      <c r="CE341" s="1"/>
      <c r="CG341">
        <f ca="1">IF(Table1[[#This Row],[Net worth of person]]&gt;$CH$3,Table1[[#This Row],[Age]],0)</f>
        <v>34</v>
      </c>
    </row>
    <row r="342" spans="1:85" x14ac:dyDescent="0.3">
      <c r="A342">
        <f t="shared" ca="1" si="174"/>
        <v>1</v>
      </c>
      <c r="B342" t="str">
        <f t="shared" ca="1" si="175"/>
        <v>Women</v>
      </c>
      <c r="C342">
        <f t="shared" ca="1" si="176"/>
        <v>30</v>
      </c>
      <c r="D342">
        <f t="shared" ca="1" si="177"/>
        <v>5</v>
      </c>
      <c r="E342" t="str">
        <f t="shared" ca="1" si="178"/>
        <v>Agriculture</v>
      </c>
      <c r="F342">
        <f t="shared" ca="1" si="179"/>
        <v>2</v>
      </c>
      <c r="G342" t="str">
        <f t="shared" ca="1" si="180"/>
        <v>12th</v>
      </c>
      <c r="H342">
        <f t="shared" ca="1" si="181"/>
        <v>2</v>
      </c>
      <c r="I342">
        <f t="shared" ca="1" si="182"/>
        <v>2</v>
      </c>
      <c r="J342">
        <f t="shared" ca="1" si="183"/>
        <v>52111</v>
      </c>
      <c r="K342">
        <f t="shared" ca="1" si="184"/>
        <v>2</v>
      </c>
      <c r="L342" t="str">
        <f t="shared" ca="1" si="185"/>
        <v>Bangalore</v>
      </c>
      <c r="M342">
        <f t="shared" ca="1" si="186"/>
        <v>312666</v>
      </c>
      <c r="N342">
        <f t="shared" ca="1" si="187"/>
        <v>65911.798668065501</v>
      </c>
      <c r="O342">
        <f t="shared" ca="1" si="188"/>
        <v>83944.47146562369</v>
      </c>
      <c r="P342">
        <f t="shared" ca="1" si="189"/>
        <v>83392</v>
      </c>
      <c r="Q342">
        <f t="shared" ca="1" si="190"/>
        <v>61541.327387041369</v>
      </c>
      <c r="R342">
        <f t="shared" ca="1" si="191"/>
        <v>48698.213725175214</v>
      </c>
      <c r="S342">
        <f t="shared" ca="1" si="192"/>
        <v>445308.68519079895</v>
      </c>
      <c r="T342">
        <f t="shared" ca="1" si="193"/>
        <v>210845.12605510687</v>
      </c>
      <c r="U342">
        <f t="shared" ca="1" si="194"/>
        <v>234463.55913569208</v>
      </c>
      <c r="AF342" s="2">
        <f ca="1">IF(Table1[[#This Row],[Gender]]="Women",1,0)</f>
        <v>1</v>
      </c>
      <c r="AG342">
        <f ca="1">IF(Table1[[#This Row],[Gender]]="Men",1,0)</f>
        <v>0</v>
      </c>
      <c r="AI342" s="1"/>
      <c r="AK342" s="2">
        <f ca="1">IF(Table1[[#This Row],[Field of Work]]="IT",1,0)</f>
        <v>0</v>
      </c>
      <c r="AL342">
        <f ca="1">IF(Table1[[#This Row],[Field of Work]]="Agriculture",1,0)</f>
        <v>1</v>
      </c>
      <c r="AM342">
        <f ca="1">IF(Table1[[#This Row],[Field of Work]]="Construction",1,0)</f>
        <v>0</v>
      </c>
      <c r="AN342">
        <f ca="1">IF(Table1[[#This Row],[Field of Work]]="Healthcare",1,0)</f>
        <v>0</v>
      </c>
      <c r="AO342">
        <f ca="1">IF(Table1[[#This Row],[Field of Work]]="General Work",1,0)</f>
        <v>0</v>
      </c>
      <c r="AP342">
        <f ca="1">IF(Table1[[#This Row],[Field of Work]]="Teaching",1,0)</f>
        <v>0</v>
      </c>
      <c r="AV342" s="1"/>
      <c r="AX342" s="2">
        <f ca="1">Table1[[#This Row],[Car Value]]/Table1[[#This Row],[Cars]]</f>
        <v>41972.235732811845</v>
      </c>
      <c r="AY342" s="1"/>
      <c r="AZ342" s="2">
        <f ca="1">IF(Table1[[#This Row],[Value of debts ]]&gt;$BA$3,1,0)</f>
        <v>1</v>
      </c>
      <c r="BA342" s="1"/>
      <c r="BB342" s="1"/>
      <c r="BC342" s="15">
        <f ca="1">Table1[[#This Row],[Mortage Left]]/Table1[[#This Row],[Value of House]]</f>
        <v>0.21080577570975259</v>
      </c>
      <c r="BD342">
        <f t="shared" ca="1" si="173"/>
        <v>0</v>
      </c>
      <c r="BF342" s="1"/>
      <c r="BH342">
        <f ca="1">IF(Table1[[#This Row],[Area]]="Patna",Table1[[#This Row],[Income]],0)</f>
        <v>0</v>
      </c>
      <c r="BI342">
        <f ca="1">IF(Table1[[#This Row],[Area]]="Bangalore",Table1[[#This Row],[Income]],0)</f>
        <v>52111</v>
      </c>
      <c r="BJ342">
        <f ca="1">IF(Table1[[#This Row],[Area]]="Lucknow",Table1[[#This Row],[Income]],0)</f>
        <v>0</v>
      </c>
      <c r="BK342">
        <f ca="1">IF(Table1[[#This Row],[Area]]="Hyderabad",Table1[[#This Row],[Income]],0)</f>
        <v>0</v>
      </c>
      <c r="BL342">
        <f ca="1">IF(Table1[[#This Row],[Area]]="Udaipur",Table1[[#This Row],[Income]],0)</f>
        <v>0</v>
      </c>
      <c r="BM342">
        <f ca="1">IF(Table1[[#This Row],[Area]]="Pune",Table1[[#This Row],[Income]],0)</f>
        <v>0</v>
      </c>
      <c r="BN342">
        <f ca="1">IF(Table1[[#This Row],[Area]]="Kolkata",Table1[[#This Row],[Income]],0)</f>
        <v>0</v>
      </c>
      <c r="BO342">
        <f ca="1">IF(Table1[[#This Row],[Area]]="Ranchi",Table1[[#This Row],[Income]],0)</f>
        <v>0</v>
      </c>
      <c r="BP342">
        <f ca="1">IF(Table1[[#This Row],[Area]]="Dhanbad",Table1[[#This Row],[Income]],0)</f>
        <v>0</v>
      </c>
      <c r="BQ342">
        <f ca="1">IF(Table1[[#This Row],[Area]]="Agra",Table1[[#This Row],[Income]],0)</f>
        <v>0</v>
      </c>
      <c r="BR342">
        <f ca="1">IF(Table1[[#This Row],[Area]]="Mumbai",Table1[[#This Row],[Income]],0)</f>
        <v>0</v>
      </c>
      <c r="BS342">
        <f ca="1">IF(Table1[[#This Row],[Area]]="Srinagar",Table1[[#This Row],[Income]],0)</f>
        <v>0</v>
      </c>
      <c r="BT342">
        <f ca="1">IF(Table1[[#This Row],[Area]]="Delhi",Table1[[#This Row],[Income]],0)</f>
        <v>0</v>
      </c>
      <c r="BU342">
        <f ca="1">IF(Table1[[#This Row],[Area]]="Jaipur",Table1[[#This Row],[Income]],0)</f>
        <v>0</v>
      </c>
      <c r="BW342">
        <f ca="1">IF(Table1[[#This Row],[Field of Work]]="IT",Table1[[#This Row],[Income]],0)</f>
        <v>0</v>
      </c>
      <c r="BX342">
        <f ca="1">IF(Table1[[#This Row],[Field of Work]]="Healthcare",Table1[[#This Row],[Income]],0)</f>
        <v>0</v>
      </c>
      <c r="BY342">
        <f ca="1">IF(Table1[[#This Row],[Field of Work]]="Agriculture",Table1[[#This Row],[Income]],0)</f>
        <v>52111</v>
      </c>
      <c r="BZ342">
        <f ca="1">IF(Table1[[#This Row],[Field of Work]]="Teaching",Table1[[#This Row],[Income]],0)</f>
        <v>0</v>
      </c>
      <c r="CA342">
        <f ca="1">IF(Table1[[#This Row],[Field of Work]]="General Work",Table1[[#This Row],[Income]],0)</f>
        <v>0</v>
      </c>
      <c r="CB342">
        <f ca="1">IF(Table1[[#This Row],[Field of Work]]="Construction",Table1[[#This Row],[Income]],0)</f>
        <v>0</v>
      </c>
      <c r="CD342" s="2">
        <f ca="1">IF(Table1[[#This Row],[Value of debts ]]&gt;Table1[[#This Row],[Income]],1,0)</f>
        <v>1</v>
      </c>
      <c r="CE342" s="1"/>
      <c r="CG342">
        <f ca="1">IF(Table1[[#This Row],[Net worth of person]]&gt;$CH$3,Table1[[#This Row],[Age]],0)</f>
        <v>30</v>
      </c>
    </row>
    <row r="343" spans="1:85" x14ac:dyDescent="0.3">
      <c r="A343">
        <f t="shared" ca="1" si="174"/>
        <v>1</v>
      </c>
      <c r="B343" t="str">
        <f t="shared" ca="1" si="175"/>
        <v>Women</v>
      </c>
      <c r="C343">
        <f t="shared" ca="1" si="176"/>
        <v>36</v>
      </c>
      <c r="D343">
        <f t="shared" ca="1" si="177"/>
        <v>3</v>
      </c>
      <c r="E343" t="str">
        <f t="shared" ca="1" si="178"/>
        <v>Healthcare</v>
      </c>
      <c r="F343">
        <f t="shared" ca="1" si="179"/>
        <v>5</v>
      </c>
      <c r="G343" t="str">
        <f t="shared" ca="1" si="180"/>
        <v>Others</v>
      </c>
      <c r="H343">
        <f t="shared" ca="1" si="181"/>
        <v>3</v>
      </c>
      <c r="I343">
        <f t="shared" ca="1" si="182"/>
        <v>3</v>
      </c>
      <c r="J343">
        <f t="shared" ca="1" si="183"/>
        <v>78268</v>
      </c>
      <c r="K343">
        <f t="shared" ca="1" si="184"/>
        <v>5</v>
      </c>
      <c r="L343" t="str">
        <f t="shared" ca="1" si="185"/>
        <v>Udaipur</v>
      </c>
      <c r="M343">
        <f t="shared" ca="1" si="186"/>
        <v>313072</v>
      </c>
      <c r="N343">
        <f t="shared" ca="1" si="187"/>
        <v>225586.82098522747</v>
      </c>
      <c r="O343">
        <f t="shared" ca="1" si="188"/>
        <v>83510.777099671424</v>
      </c>
      <c r="P343">
        <f t="shared" ca="1" si="189"/>
        <v>8322</v>
      </c>
      <c r="Q343">
        <f t="shared" ca="1" si="190"/>
        <v>70038.12801584453</v>
      </c>
      <c r="R343">
        <f t="shared" ca="1" si="191"/>
        <v>69876.010121865838</v>
      </c>
      <c r="S343">
        <f t="shared" ca="1" si="192"/>
        <v>466458.78722153726</v>
      </c>
      <c r="T343">
        <f t="shared" ca="1" si="193"/>
        <v>303946.94900107197</v>
      </c>
      <c r="U343">
        <f t="shared" ca="1" si="194"/>
        <v>162511.83822046529</v>
      </c>
      <c r="AF343" s="2">
        <f ca="1">IF(Table1[[#This Row],[Gender]]="Women",1,0)</f>
        <v>1</v>
      </c>
      <c r="AG343">
        <f ca="1">IF(Table1[[#This Row],[Gender]]="Men",1,0)</f>
        <v>0</v>
      </c>
      <c r="AI343" s="1"/>
      <c r="AK343" s="2">
        <f ca="1">IF(Table1[[#This Row],[Field of Work]]="IT",1,0)</f>
        <v>0</v>
      </c>
      <c r="AL343">
        <f ca="1">IF(Table1[[#This Row],[Field of Work]]="Agriculture",1,0)</f>
        <v>0</v>
      </c>
      <c r="AM343">
        <f ca="1">IF(Table1[[#This Row],[Field of Work]]="Construction",1,0)</f>
        <v>0</v>
      </c>
      <c r="AN343">
        <f ca="1">IF(Table1[[#This Row],[Field of Work]]="Healthcare",1,0)</f>
        <v>1</v>
      </c>
      <c r="AO343">
        <f ca="1">IF(Table1[[#This Row],[Field of Work]]="General Work",1,0)</f>
        <v>0</v>
      </c>
      <c r="AP343">
        <f ca="1">IF(Table1[[#This Row],[Field of Work]]="Teaching",1,0)</f>
        <v>0</v>
      </c>
      <c r="AV343" s="1"/>
      <c r="AX343" s="2">
        <f ca="1">Table1[[#This Row],[Car Value]]/Table1[[#This Row],[Cars]]</f>
        <v>27836.925699890475</v>
      </c>
      <c r="AY343" s="1"/>
      <c r="AZ343" s="2">
        <f ca="1">IF(Table1[[#This Row],[Value of debts ]]&gt;$BA$3,1,0)</f>
        <v>1</v>
      </c>
      <c r="BA343" s="1"/>
      <c r="BB343" s="1"/>
      <c r="BC343" s="15">
        <f ca="1">Table1[[#This Row],[Mortage Left]]/Table1[[#This Row],[Value of House]]</f>
        <v>0.72055891611267531</v>
      </c>
      <c r="BD343">
        <f t="shared" ca="1" si="173"/>
        <v>0</v>
      </c>
      <c r="BF343" s="1"/>
      <c r="BH343">
        <f ca="1">IF(Table1[[#This Row],[Area]]="Patna",Table1[[#This Row],[Income]],0)</f>
        <v>0</v>
      </c>
      <c r="BI343">
        <f ca="1">IF(Table1[[#This Row],[Area]]="Bangalore",Table1[[#This Row],[Income]],0)</f>
        <v>0</v>
      </c>
      <c r="BJ343">
        <f ca="1">IF(Table1[[#This Row],[Area]]="Lucknow",Table1[[#This Row],[Income]],0)</f>
        <v>0</v>
      </c>
      <c r="BK343">
        <f ca="1">IF(Table1[[#This Row],[Area]]="Hyderabad",Table1[[#This Row],[Income]],0)</f>
        <v>0</v>
      </c>
      <c r="BL343">
        <f ca="1">IF(Table1[[#This Row],[Area]]="Udaipur",Table1[[#This Row],[Income]],0)</f>
        <v>78268</v>
      </c>
      <c r="BM343">
        <f ca="1">IF(Table1[[#This Row],[Area]]="Pune",Table1[[#This Row],[Income]],0)</f>
        <v>0</v>
      </c>
      <c r="BN343">
        <f ca="1">IF(Table1[[#This Row],[Area]]="Kolkata",Table1[[#This Row],[Income]],0)</f>
        <v>0</v>
      </c>
      <c r="BO343">
        <f ca="1">IF(Table1[[#This Row],[Area]]="Ranchi",Table1[[#This Row],[Income]],0)</f>
        <v>0</v>
      </c>
      <c r="BP343">
        <f ca="1">IF(Table1[[#This Row],[Area]]="Dhanbad",Table1[[#This Row],[Income]],0)</f>
        <v>0</v>
      </c>
      <c r="BQ343">
        <f ca="1">IF(Table1[[#This Row],[Area]]="Agra",Table1[[#This Row],[Income]],0)</f>
        <v>0</v>
      </c>
      <c r="BR343">
        <f ca="1">IF(Table1[[#This Row],[Area]]="Mumbai",Table1[[#This Row],[Income]],0)</f>
        <v>0</v>
      </c>
      <c r="BS343">
        <f ca="1">IF(Table1[[#This Row],[Area]]="Srinagar",Table1[[#This Row],[Income]],0)</f>
        <v>0</v>
      </c>
      <c r="BT343">
        <f ca="1">IF(Table1[[#This Row],[Area]]="Delhi",Table1[[#This Row],[Income]],0)</f>
        <v>0</v>
      </c>
      <c r="BU343">
        <f ca="1">IF(Table1[[#This Row],[Area]]="Jaipur",Table1[[#This Row],[Income]],0)</f>
        <v>0</v>
      </c>
      <c r="BW343">
        <f ca="1">IF(Table1[[#This Row],[Field of Work]]="IT",Table1[[#This Row],[Income]],0)</f>
        <v>0</v>
      </c>
      <c r="BX343">
        <f ca="1">IF(Table1[[#This Row],[Field of Work]]="Healthcare",Table1[[#This Row],[Income]],0)</f>
        <v>78268</v>
      </c>
      <c r="BY343">
        <f ca="1">IF(Table1[[#This Row],[Field of Work]]="Agriculture",Table1[[#This Row],[Income]],0)</f>
        <v>0</v>
      </c>
      <c r="BZ343">
        <f ca="1">IF(Table1[[#This Row],[Field of Work]]="Teaching",Table1[[#This Row],[Income]],0)</f>
        <v>0</v>
      </c>
      <c r="CA343">
        <f ca="1">IF(Table1[[#This Row],[Field of Work]]="General Work",Table1[[#This Row],[Income]],0)</f>
        <v>0</v>
      </c>
      <c r="CB343">
        <f ca="1">IF(Table1[[#This Row],[Field of Work]]="Construction",Table1[[#This Row],[Income]],0)</f>
        <v>0</v>
      </c>
      <c r="CD343" s="2">
        <f ca="1">IF(Table1[[#This Row],[Value of debts ]]&gt;Table1[[#This Row],[Income]],1,0)</f>
        <v>1</v>
      </c>
      <c r="CE343" s="1"/>
      <c r="CG343">
        <f ca="1">IF(Table1[[#This Row],[Net worth of person]]&gt;$CH$3,Table1[[#This Row],[Age]],0)</f>
        <v>36</v>
      </c>
    </row>
    <row r="344" spans="1:85" x14ac:dyDescent="0.3">
      <c r="A344">
        <f t="shared" ca="1" si="174"/>
        <v>2</v>
      </c>
      <c r="B344" t="str">
        <f t="shared" ca="1" si="175"/>
        <v>Men</v>
      </c>
      <c r="C344">
        <f t="shared" ca="1" si="176"/>
        <v>30</v>
      </c>
      <c r="D344">
        <f t="shared" ca="1" si="177"/>
        <v>3</v>
      </c>
      <c r="E344" t="str">
        <f t="shared" ca="1" si="178"/>
        <v>Healthcare</v>
      </c>
      <c r="F344">
        <f t="shared" ca="1" si="179"/>
        <v>3</v>
      </c>
      <c r="G344" t="str">
        <f t="shared" ca="1" si="180"/>
        <v>Bachelors</v>
      </c>
      <c r="H344">
        <f t="shared" ca="1" si="181"/>
        <v>0</v>
      </c>
      <c r="I344">
        <f t="shared" ca="1" si="182"/>
        <v>2</v>
      </c>
      <c r="J344">
        <f t="shared" ca="1" si="183"/>
        <v>31425</v>
      </c>
      <c r="K344">
        <f t="shared" ca="1" si="184"/>
        <v>4</v>
      </c>
      <c r="L344" t="str">
        <f t="shared" ca="1" si="185"/>
        <v>Dhanbad</v>
      </c>
      <c r="M344">
        <f t="shared" ca="1" si="186"/>
        <v>188550</v>
      </c>
      <c r="N344">
        <f t="shared" ca="1" si="187"/>
        <v>184646.93324417542</v>
      </c>
      <c r="O344">
        <f t="shared" ca="1" si="188"/>
        <v>12368.948883956435</v>
      </c>
      <c r="P344">
        <f t="shared" ca="1" si="189"/>
        <v>1728</v>
      </c>
      <c r="Q344">
        <f t="shared" ca="1" si="190"/>
        <v>52157.543636347698</v>
      </c>
      <c r="R344">
        <f t="shared" ca="1" si="191"/>
        <v>21546.222263625608</v>
      </c>
      <c r="S344">
        <f t="shared" ca="1" si="192"/>
        <v>222465.17114758206</v>
      </c>
      <c r="T344">
        <f t="shared" ca="1" si="193"/>
        <v>238532.47688052311</v>
      </c>
      <c r="U344">
        <f t="shared" ca="1" si="194"/>
        <v>-16067.305732941051</v>
      </c>
      <c r="AF344" s="2">
        <f ca="1">IF(Table1[[#This Row],[Gender]]="Women",1,0)</f>
        <v>0</v>
      </c>
      <c r="AG344">
        <f ca="1">IF(Table1[[#This Row],[Gender]]="Men",1,0)</f>
        <v>1</v>
      </c>
      <c r="AI344" s="1"/>
      <c r="AK344" s="2">
        <f ca="1">IF(Table1[[#This Row],[Field of Work]]="IT",1,0)</f>
        <v>0</v>
      </c>
      <c r="AL344">
        <f ca="1">IF(Table1[[#This Row],[Field of Work]]="Agriculture",1,0)</f>
        <v>0</v>
      </c>
      <c r="AM344">
        <f ca="1">IF(Table1[[#This Row],[Field of Work]]="Construction",1,0)</f>
        <v>0</v>
      </c>
      <c r="AN344">
        <f ca="1">IF(Table1[[#This Row],[Field of Work]]="Healthcare",1,0)</f>
        <v>1</v>
      </c>
      <c r="AO344">
        <f ca="1">IF(Table1[[#This Row],[Field of Work]]="General Work",1,0)</f>
        <v>0</v>
      </c>
      <c r="AP344">
        <f ca="1">IF(Table1[[#This Row],[Field of Work]]="Teaching",1,0)</f>
        <v>0</v>
      </c>
      <c r="AV344" s="1"/>
      <c r="AX344" s="2">
        <f ca="1">Table1[[#This Row],[Car Value]]/Table1[[#This Row],[Cars]]</f>
        <v>6184.4744419782173</v>
      </c>
      <c r="AY344" s="1"/>
      <c r="AZ344" s="2">
        <f ca="1">IF(Table1[[#This Row],[Value of debts ]]&gt;$BA$3,1,0)</f>
        <v>1</v>
      </c>
      <c r="BA344" s="1"/>
      <c r="BB344" s="1"/>
      <c r="BC344" s="15">
        <f ca="1">Table1[[#This Row],[Mortage Left]]/Table1[[#This Row],[Value of House]]</f>
        <v>0.9792995663971118</v>
      </c>
      <c r="BD344">
        <f t="shared" ca="1" si="173"/>
        <v>0</v>
      </c>
      <c r="BF344" s="1"/>
      <c r="BH344">
        <f ca="1">IF(Table1[[#This Row],[Area]]="Patna",Table1[[#This Row],[Income]],0)</f>
        <v>0</v>
      </c>
      <c r="BI344">
        <f ca="1">IF(Table1[[#This Row],[Area]]="Bangalore",Table1[[#This Row],[Income]],0)</f>
        <v>0</v>
      </c>
      <c r="BJ344">
        <f ca="1">IF(Table1[[#This Row],[Area]]="Lucknow",Table1[[#This Row],[Income]],0)</f>
        <v>0</v>
      </c>
      <c r="BK344">
        <f ca="1">IF(Table1[[#This Row],[Area]]="Hyderabad",Table1[[#This Row],[Income]],0)</f>
        <v>0</v>
      </c>
      <c r="BL344">
        <f ca="1">IF(Table1[[#This Row],[Area]]="Udaipur",Table1[[#This Row],[Income]],0)</f>
        <v>0</v>
      </c>
      <c r="BM344">
        <f ca="1">IF(Table1[[#This Row],[Area]]="Pune",Table1[[#This Row],[Income]],0)</f>
        <v>0</v>
      </c>
      <c r="BN344">
        <f ca="1">IF(Table1[[#This Row],[Area]]="Kolkata",Table1[[#This Row],[Income]],0)</f>
        <v>0</v>
      </c>
      <c r="BO344">
        <f ca="1">IF(Table1[[#This Row],[Area]]="Ranchi",Table1[[#This Row],[Income]],0)</f>
        <v>0</v>
      </c>
      <c r="BP344">
        <f ca="1">IF(Table1[[#This Row],[Area]]="Dhanbad",Table1[[#This Row],[Income]],0)</f>
        <v>31425</v>
      </c>
      <c r="BQ344">
        <f ca="1">IF(Table1[[#This Row],[Area]]="Agra",Table1[[#This Row],[Income]],0)</f>
        <v>0</v>
      </c>
      <c r="BR344">
        <f ca="1">IF(Table1[[#This Row],[Area]]="Mumbai",Table1[[#This Row],[Income]],0)</f>
        <v>0</v>
      </c>
      <c r="BS344">
        <f ca="1">IF(Table1[[#This Row],[Area]]="Srinagar",Table1[[#This Row],[Income]],0)</f>
        <v>0</v>
      </c>
      <c r="BT344">
        <f ca="1">IF(Table1[[#This Row],[Area]]="Delhi",Table1[[#This Row],[Income]],0)</f>
        <v>0</v>
      </c>
      <c r="BU344">
        <f ca="1">IF(Table1[[#This Row],[Area]]="Jaipur",Table1[[#This Row],[Income]],0)</f>
        <v>0</v>
      </c>
      <c r="BW344">
        <f ca="1">IF(Table1[[#This Row],[Field of Work]]="IT",Table1[[#This Row],[Income]],0)</f>
        <v>0</v>
      </c>
      <c r="BX344">
        <f ca="1">IF(Table1[[#This Row],[Field of Work]]="Healthcare",Table1[[#This Row],[Income]],0)</f>
        <v>31425</v>
      </c>
      <c r="BY344">
        <f ca="1">IF(Table1[[#This Row],[Field of Work]]="Agriculture",Table1[[#This Row],[Income]],0)</f>
        <v>0</v>
      </c>
      <c r="BZ344">
        <f ca="1">IF(Table1[[#This Row],[Field of Work]]="Teaching",Table1[[#This Row],[Income]],0)</f>
        <v>0</v>
      </c>
      <c r="CA344">
        <f ca="1">IF(Table1[[#This Row],[Field of Work]]="General Work",Table1[[#This Row],[Income]],0)</f>
        <v>0</v>
      </c>
      <c r="CB344">
        <f ca="1">IF(Table1[[#This Row],[Field of Work]]="Construction",Table1[[#This Row],[Income]],0)</f>
        <v>0</v>
      </c>
      <c r="CD344" s="2">
        <f ca="1">IF(Table1[[#This Row],[Value of debts ]]&gt;Table1[[#This Row],[Income]],1,0)</f>
        <v>1</v>
      </c>
      <c r="CE344" s="1"/>
      <c r="CG344">
        <f ca="1">IF(Table1[[#This Row],[Net worth of person]]&gt;$CH$3,Table1[[#This Row],[Age]],0)</f>
        <v>0</v>
      </c>
    </row>
    <row r="345" spans="1:85" x14ac:dyDescent="0.3">
      <c r="A345">
        <f t="shared" ca="1" si="174"/>
        <v>1</v>
      </c>
      <c r="B345" t="str">
        <f t="shared" ca="1" si="175"/>
        <v>Women</v>
      </c>
      <c r="C345">
        <f t="shared" ca="1" si="176"/>
        <v>34</v>
      </c>
      <c r="D345">
        <f t="shared" ca="1" si="177"/>
        <v>2</v>
      </c>
      <c r="E345" t="str">
        <f t="shared" ca="1" si="178"/>
        <v>Construction</v>
      </c>
      <c r="F345">
        <f t="shared" ca="1" si="179"/>
        <v>4</v>
      </c>
      <c r="G345" t="str">
        <f t="shared" ca="1" si="180"/>
        <v>Masters</v>
      </c>
      <c r="H345">
        <f t="shared" ca="1" si="181"/>
        <v>2</v>
      </c>
      <c r="I345">
        <f t="shared" ca="1" si="182"/>
        <v>3</v>
      </c>
      <c r="J345">
        <f t="shared" ca="1" si="183"/>
        <v>69978</v>
      </c>
      <c r="K345">
        <f t="shared" ca="1" si="184"/>
        <v>13</v>
      </c>
      <c r="L345" t="str">
        <f t="shared" ca="1" si="185"/>
        <v>Hyderabad</v>
      </c>
      <c r="M345">
        <f t="shared" ca="1" si="186"/>
        <v>419868</v>
      </c>
      <c r="N345">
        <f t="shared" ca="1" si="187"/>
        <v>121280.6596449519</v>
      </c>
      <c r="O345">
        <f t="shared" ca="1" si="188"/>
        <v>207291.12403551475</v>
      </c>
      <c r="P345">
        <f t="shared" ca="1" si="189"/>
        <v>92234</v>
      </c>
      <c r="Q345">
        <f t="shared" ca="1" si="190"/>
        <v>60599.10011499135</v>
      </c>
      <c r="R345">
        <f t="shared" ca="1" si="191"/>
        <v>55749.735787193946</v>
      </c>
      <c r="S345">
        <f t="shared" ca="1" si="192"/>
        <v>682908.85982270876</v>
      </c>
      <c r="T345">
        <f t="shared" ca="1" si="193"/>
        <v>274113.75975994323</v>
      </c>
      <c r="U345">
        <f t="shared" ca="1" si="194"/>
        <v>408795.10006276553</v>
      </c>
      <c r="AF345" s="2">
        <f ca="1">IF(Table1[[#This Row],[Gender]]="Women",1,0)</f>
        <v>1</v>
      </c>
      <c r="AG345">
        <f ca="1">IF(Table1[[#This Row],[Gender]]="Men",1,0)</f>
        <v>0</v>
      </c>
      <c r="AI345" s="1"/>
      <c r="AK345" s="2">
        <f ca="1">IF(Table1[[#This Row],[Field of Work]]="IT",1,0)</f>
        <v>0</v>
      </c>
      <c r="AL345">
        <f ca="1">IF(Table1[[#This Row],[Field of Work]]="Agriculture",1,0)</f>
        <v>0</v>
      </c>
      <c r="AM345">
        <f ca="1">IF(Table1[[#This Row],[Field of Work]]="Construction",1,0)</f>
        <v>1</v>
      </c>
      <c r="AN345">
        <f ca="1">IF(Table1[[#This Row],[Field of Work]]="Healthcare",1,0)</f>
        <v>0</v>
      </c>
      <c r="AO345">
        <f ca="1">IF(Table1[[#This Row],[Field of Work]]="General Work",1,0)</f>
        <v>0</v>
      </c>
      <c r="AP345">
        <f ca="1">IF(Table1[[#This Row],[Field of Work]]="Teaching",1,0)</f>
        <v>0</v>
      </c>
      <c r="AV345" s="1"/>
      <c r="AX345" s="2">
        <f ca="1">Table1[[#This Row],[Car Value]]/Table1[[#This Row],[Cars]]</f>
        <v>69097.041345171587</v>
      </c>
      <c r="AY345" s="1"/>
      <c r="AZ345" s="2">
        <f ca="1">IF(Table1[[#This Row],[Value of debts ]]&gt;$BA$3,1,0)</f>
        <v>1</v>
      </c>
      <c r="BA345" s="1"/>
      <c r="BB345" s="1"/>
      <c r="BC345" s="15">
        <f ca="1">Table1[[#This Row],[Mortage Left]]/Table1[[#This Row],[Value of House]]</f>
        <v>0.28885425811195875</v>
      </c>
      <c r="BD345">
        <f t="shared" ca="1" si="173"/>
        <v>0</v>
      </c>
      <c r="BF345" s="1"/>
      <c r="BH345">
        <f ca="1">IF(Table1[[#This Row],[Area]]="Patna",Table1[[#This Row],[Income]],0)</f>
        <v>0</v>
      </c>
      <c r="BI345">
        <f ca="1">IF(Table1[[#This Row],[Area]]="Bangalore",Table1[[#This Row],[Income]],0)</f>
        <v>0</v>
      </c>
      <c r="BJ345">
        <f ca="1">IF(Table1[[#This Row],[Area]]="Lucknow",Table1[[#This Row],[Income]],0)</f>
        <v>0</v>
      </c>
      <c r="BK345">
        <f ca="1">IF(Table1[[#This Row],[Area]]="Hyderabad",Table1[[#This Row],[Income]],0)</f>
        <v>69978</v>
      </c>
      <c r="BL345">
        <f ca="1">IF(Table1[[#This Row],[Area]]="Udaipur",Table1[[#This Row],[Income]],0)</f>
        <v>0</v>
      </c>
      <c r="BM345">
        <f ca="1">IF(Table1[[#This Row],[Area]]="Pune",Table1[[#This Row],[Income]],0)</f>
        <v>0</v>
      </c>
      <c r="BN345">
        <f ca="1">IF(Table1[[#This Row],[Area]]="Kolkata",Table1[[#This Row],[Income]],0)</f>
        <v>0</v>
      </c>
      <c r="BO345">
        <f ca="1">IF(Table1[[#This Row],[Area]]="Ranchi",Table1[[#This Row],[Income]],0)</f>
        <v>0</v>
      </c>
      <c r="BP345">
        <f ca="1">IF(Table1[[#This Row],[Area]]="Dhanbad",Table1[[#This Row],[Income]],0)</f>
        <v>0</v>
      </c>
      <c r="BQ345">
        <f ca="1">IF(Table1[[#This Row],[Area]]="Agra",Table1[[#This Row],[Income]],0)</f>
        <v>0</v>
      </c>
      <c r="BR345">
        <f ca="1">IF(Table1[[#This Row],[Area]]="Mumbai",Table1[[#This Row],[Income]],0)</f>
        <v>0</v>
      </c>
      <c r="BS345">
        <f ca="1">IF(Table1[[#This Row],[Area]]="Srinagar",Table1[[#This Row],[Income]],0)</f>
        <v>0</v>
      </c>
      <c r="BT345">
        <f ca="1">IF(Table1[[#This Row],[Area]]="Delhi",Table1[[#This Row],[Income]],0)</f>
        <v>0</v>
      </c>
      <c r="BU345">
        <f ca="1">IF(Table1[[#This Row],[Area]]="Jaipur",Table1[[#This Row],[Income]],0)</f>
        <v>0</v>
      </c>
      <c r="BW345">
        <f ca="1">IF(Table1[[#This Row],[Field of Work]]="IT",Table1[[#This Row],[Income]],0)</f>
        <v>0</v>
      </c>
      <c r="BX345">
        <f ca="1">IF(Table1[[#This Row],[Field of Work]]="Healthcare",Table1[[#This Row],[Income]],0)</f>
        <v>0</v>
      </c>
      <c r="BY345">
        <f ca="1">IF(Table1[[#This Row],[Field of Work]]="Agriculture",Table1[[#This Row],[Income]],0)</f>
        <v>0</v>
      </c>
      <c r="BZ345">
        <f ca="1">IF(Table1[[#This Row],[Field of Work]]="Teaching",Table1[[#This Row],[Income]],0)</f>
        <v>0</v>
      </c>
      <c r="CA345">
        <f ca="1">IF(Table1[[#This Row],[Field of Work]]="General Work",Table1[[#This Row],[Income]],0)</f>
        <v>0</v>
      </c>
      <c r="CB345">
        <f ca="1">IF(Table1[[#This Row],[Field of Work]]="Construction",Table1[[#This Row],[Income]],0)</f>
        <v>69978</v>
      </c>
      <c r="CD345" s="2">
        <f ca="1">IF(Table1[[#This Row],[Value of debts ]]&gt;Table1[[#This Row],[Income]],1,0)</f>
        <v>1</v>
      </c>
      <c r="CE345" s="1"/>
      <c r="CG345">
        <f ca="1">IF(Table1[[#This Row],[Net worth of person]]&gt;$CH$3,Table1[[#This Row],[Age]],0)</f>
        <v>34</v>
      </c>
    </row>
    <row r="346" spans="1:85" x14ac:dyDescent="0.3">
      <c r="A346">
        <f t="shared" ca="1" si="174"/>
        <v>2</v>
      </c>
      <c r="B346" t="str">
        <f t="shared" ca="1" si="175"/>
        <v>Men</v>
      </c>
      <c r="C346">
        <f t="shared" ca="1" si="176"/>
        <v>21</v>
      </c>
      <c r="D346">
        <f t="shared" ca="1" si="177"/>
        <v>6</v>
      </c>
      <c r="E346" t="str">
        <f t="shared" ca="1" si="178"/>
        <v>General Work</v>
      </c>
      <c r="F346">
        <f t="shared" ca="1" si="179"/>
        <v>3</v>
      </c>
      <c r="G346" t="str">
        <f t="shared" ca="1" si="180"/>
        <v>Bachelors</v>
      </c>
      <c r="H346">
        <f t="shared" ca="1" si="181"/>
        <v>1</v>
      </c>
      <c r="I346">
        <f t="shared" ca="1" si="182"/>
        <v>1</v>
      </c>
      <c r="J346">
        <f t="shared" ca="1" si="183"/>
        <v>44671</v>
      </c>
      <c r="K346">
        <f t="shared" ca="1" si="184"/>
        <v>9</v>
      </c>
      <c r="L346" t="str">
        <f t="shared" ca="1" si="185"/>
        <v>Pune</v>
      </c>
      <c r="M346">
        <f t="shared" ca="1" si="186"/>
        <v>268026</v>
      </c>
      <c r="N346">
        <f t="shared" ca="1" si="187"/>
        <v>2615.9206604071214</v>
      </c>
      <c r="O346">
        <f t="shared" ca="1" si="188"/>
        <v>37790.65322630939</v>
      </c>
      <c r="P346">
        <f t="shared" ca="1" si="189"/>
        <v>21030</v>
      </c>
      <c r="Q346">
        <f t="shared" ca="1" si="190"/>
        <v>37912.334267668964</v>
      </c>
      <c r="R346">
        <f t="shared" ca="1" si="191"/>
        <v>5525.0287584637372</v>
      </c>
      <c r="S346">
        <f t="shared" ca="1" si="192"/>
        <v>311341.68198477314</v>
      </c>
      <c r="T346">
        <f t="shared" ca="1" si="193"/>
        <v>61558.254928076087</v>
      </c>
      <c r="U346">
        <f t="shared" ca="1" si="194"/>
        <v>249783.42705669705</v>
      </c>
      <c r="AF346" s="2">
        <f ca="1">IF(Table1[[#This Row],[Gender]]="Women",1,0)</f>
        <v>0</v>
      </c>
      <c r="AG346">
        <f ca="1">IF(Table1[[#This Row],[Gender]]="Men",1,0)</f>
        <v>1</v>
      </c>
      <c r="AI346" s="1"/>
      <c r="AK346" s="2">
        <f ca="1">IF(Table1[[#This Row],[Field of Work]]="IT",1,0)</f>
        <v>0</v>
      </c>
      <c r="AL346">
        <f ca="1">IF(Table1[[#This Row],[Field of Work]]="Agriculture",1,0)</f>
        <v>0</v>
      </c>
      <c r="AM346">
        <f ca="1">IF(Table1[[#This Row],[Field of Work]]="Construction",1,0)</f>
        <v>0</v>
      </c>
      <c r="AN346">
        <f ca="1">IF(Table1[[#This Row],[Field of Work]]="Healthcare",1,0)</f>
        <v>0</v>
      </c>
      <c r="AO346">
        <f ca="1">IF(Table1[[#This Row],[Field of Work]]="General Work",1,0)</f>
        <v>1</v>
      </c>
      <c r="AP346">
        <f ca="1">IF(Table1[[#This Row],[Field of Work]]="Teaching",1,0)</f>
        <v>0</v>
      </c>
      <c r="AV346" s="1"/>
      <c r="AX346" s="2">
        <f ca="1">Table1[[#This Row],[Car Value]]/Table1[[#This Row],[Cars]]</f>
        <v>37790.65322630939</v>
      </c>
      <c r="AY346" s="1"/>
      <c r="AZ346" s="2">
        <f ca="1">IF(Table1[[#This Row],[Value of debts ]]&gt;$BA$3,1,0)</f>
        <v>1</v>
      </c>
      <c r="BA346" s="1"/>
      <c r="BB346" s="1"/>
      <c r="BC346" s="15">
        <f ca="1">Table1[[#This Row],[Mortage Left]]/Table1[[#This Row],[Value of House]]</f>
        <v>9.7599511256636351E-3</v>
      </c>
      <c r="BD346">
        <f t="shared" ca="1" si="173"/>
        <v>1</v>
      </c>
      <c r="BF346" s="1"/>
      <c r="BH346">
        <f ca="1">IF(Table1[[#This Row],[Area]]="Patna",Table1[[#This Row],[Income]],0)</f>
        <v>0</v>
      </c>
      <c r="BI346">
        <f ca="1">IF(Table1[[#This Row],[Area]]="Bangalore",Table1[[#This Row],[Income]],0)</f>
        <v>0</v>
      </c>
      <c r="BJ346">
        <f ca="1">IF(Table1[[#This Row],[Area]]="Lucknow",Table1[[#This Row],[Income]],0)</f>
        <v>0</v>
      </c>
      <c r="BK346">
        <f ca="1">IF(Table1[[#This Row],[Area]]="Hyderabad",Table1[[#This Row],[Income]],0)</f>
        <v>0</v>
      </c>
      <c r="BL346">
        <f ca="1">IF(Table1[[#This Row],[Area]]="Udaipur",Table1[[#This Row],[Income]],0)</f>
        <v>0</v>
      </c>
      <c r="BM346">
        <f ca="1">IF(Table1[[#This Row],[Area]]="Pune",Table1[[#This Row],[Income]],0)</f>
        <v>44671</v>
      </c>
      <c r="BN346">
        <f ca="1">IF(Table1[[#This Row],[Area]]="Kolkata",Table1[[#This Row],[Income]],0)</f>
        <v>0</v>
      </c>
      <c r="BO346">
        <f ca="1">IF(Table1[[#This Row],[Area]]="Ranchi",Table1[[#This Row],[Income]],0)</f>
        <v>0</v>
      </c>
      <c r="BP346">
        <f ca="1">IF(Table1[[#This Row],[Area]]="Dhanbad",Table1[[#This Row],[Income]],0)</f>
        <v>0</v>
      </c>
      <c r="BQ346">
        <f ca="1">IF(Table1[[#This Row],[Area]]="Agra",Table1[[#This Row],[Income]],0)</f>
        <v>0</v>
      </c>
      <c r="BR346">
        <f ca="1">IF(Table1[[#This Row],[Area]]="Mumbai",Table1[[#This Row],[Income]],0)</f>
        <v>0</v>
      </c>
      <c r="BS346">
        <f ca="1">IF(Table1[[#This Row],[Area]]="Srinagar",Table1[[#This Row],[Income]],0)</f>
        <v>0</v>
      </c>
      <c r="BT346">
        <f ca="1">IF(Table1[[#This Row],[Area]]="Delhi",Table1[[#This Row],[Income]],0)</f>
        <v>0</v>
      </c>
      <c r="BU346">
        <f ca="1">IF(Table1[[#This Row],[Area]]="Jaipur",Table1[[#This Row],[Income]],0)</f>
        <v>0</v>
      </c>
      <c r="BW346">
        <f ca="1">IF(Table1[[#This Row],[Field of Work]]="IT",Table1[[#This Row],[Income]],0)</f>
        <v>0</v>
      </c>
      <c r="BX346">
        <f ca="1">IF(Table1[[#This Row],[Field of Work]]="Healthcare",Table1[[#This Row],[Income]],0)</f>
        <v>0</v>
      </c>
      <c r="BY346">
        <f ca="1">IF(Table1[[#This Row],[Field of Work]]="Agriculture",Table1[[#This Row],[Income]],0)</f>
        <v>0</v>
      </c>
      <c r="BZ346">
        <f ca="1">IF(Table1[[#This Row],[Field of Work]]="Teaching",Table1[[#This Row],[Income]],0)</f>
        <v>0</v>
      </c>
      <c r="CA346">
        <f ca="1">IF(Table1[[#This Row],[Field of Work]]="General Work",Table1[[#This Row],[Income]],0)</f>
        <v>44671</v>
      </c>
      <c r="CB346">
        <f ca="1">IF(Table1[[#This Row],[Field of Work]]="Construction",Table1[[#This Row],[Income]],0)</f>
        <v>0</v>
      </c>
      <c r="CD346" s="2">
        <f ca="1">IF(Table1[[#This Row],[Value of debts ]]&gt;Table1[[#This Row],[Income]],1,0)</f>
        <v>1</v>
      </c>
      <c r="CE346" s="1"/>
      <c r="CG346">
        <f ca="1">IF(Table1[[#This Row],[Net worth of person]]&gt;$CH$3,Table1[[#This Row],[Age]],0)</f>
        <v>21</v>
      </c>
    </row>
    <row r="347" spans="1:85" x14ac:dyDescent="0.3">
      <c r="A347">
        <f t="shared" ca="1" si="174"/>
        <v>2</v>
      </c>
      <c r="B347" t="str">
        <f t="shared" ca="1" si="175"/>
        <v>Men</v>
      </c>
      <c r="C347">
        <f t="shared" ca="1" si="176"/>
        <v>24</v>
      </c>
      <c r="D347">
        <f t="shared" ca="1" si="177"/>
        <v>6</v>
      </c>
      <c r="E347" t="str">
        <f t="shared" ca="1" si="178"/>
        <v>General Work</v>
      </c>
      <c r="F347">
        <f t="shared" ca="1" si="179"/>
        <v>4</v>
      </c>
      <c r="G347" t="str">
        <f t="shared" ca="1" si="180"/>
        <v>Masters</v>
      </c>
      <c r="H347">
        <f t="shared" ca="1" si="181"/>
        <v>1</v>
      </c>
      <c r="I347">
        <f t="shared" ca="1" si="182"/>
        <v>2</v>
      </c>
      <c r="J347">
        <f t="shared" ca="1" si="183"/>
        <v>46516</v>
      </c>
      <c r="K347">
        <f t="shared" ca="1" si="184"/>
        <v>13</v>
      </c>
      <c r="L347" t="str">
        <f t="shared" ca="1" si="185"/>
        <v>Hyderabad</v>
      </c>
      <c r="M347">
        <f t="shared" ca="1" si="186"/>
        <v>139548</v>
      </c>
      <c r="N347">
        <f t="shared" ca="1" si="187"/>
        <v>69503.663472390399</v>
      </c>
      <c r="O347">
        <f t="shared" ca="1" si="188"/>
        <v>29746.805662173629</v>
      </c>
      <c r="P347">
        <f t="shared" ca="1" si="189"/>
        <v>2136</v>
      </c>
      <c r="Q347">
        <f t="shared" ca="1" si="190"/>
        <v>2386.5749638549014</v>
      </c>
      <c r="R347">
        <f t="shared" ca="1" si="191"/>
        <v>68695.959318797672</v>
      </c>
      <c r="S347">
        <f t="shared" ca="1" si="192"/>
        <v>237990.76498097129</v>
      </c>
      <c r="T347">
        <f t="shared" ca="1" si="193"/>
        <v>74026.238436245301</v>
      </c>
      <c r="U347">
        <f t="shared" ca="1" si="194"/>
        <v>163964.52654472599</v>
      </c>
      <c r="AF347" s="2">
        <f ca="1">IF(Table1[[#This Row],[Gender]]="Women",1,0)</f>
        <v>0</v>
      </c>
      <c r="AG347">
        <f ca="1">IF(Table1[[#This Row],[Gender]]="Men",1,0)</f>
        <v>1</v>
      </c>
      <c r="AI347" s="1"/>
      <c r="AK347" s="2">
        <f ca="1">IF(Table1[[#This Row],[Field of Work]]="IT",1,0)</f>
        <v>0</v>
      </c>
      <c r="AL347">
        <f ca="1">IF(Table1[[#This Row],[Field of Work]]="Agriculture",1,0)</f>
        <v>0</v>
      </c>
      <c r="AM347">
        <f ca="1">IF(Table1[[#This Row],[Field of Work]]="Construction",1,0)</f>
        <v>0</v>
      </c>
      <c r="AN347">
        <f ca="1">IF(Table1[[#This Row],[Field of Work]]="Healthcare",1,0)</f>
        <v>0</v>
      </c>
      <c r="AO347">
        <f ca="1">IF(Table1[[#This Row],[Field of Work]]="General Work",1,0)</f>
        <v>1</v>
      </c>
      <c r="AP347">
        <f ca="1">IF(Table1[[#This Row],[Field of Work]]="Teaching",1,0)</f>
        <v>0</v>
      </c>
      <c r="AV347" s="1"/>
      <c r="AX347" s="2">
        <f ca="1">Table1[[#This Row],[Car Value]]/Table1[[#This Row],[Cars]]</f>
        <v>14873.402831086814</v>
      </c>
      <c r="AY347" s="1"/>
      <c r="AZ347" s="2">
        <f ca="1">IF(Table1[[#This Row],[Value of debts ]]&gt;$BA$3,1,0)</f>
        <v>1</v>
      </c>
      <c r="BA347" s="1"/>
      <c r="BB347" s="1"/>
      <c r="BC347" s="15">
        <f ca="1">Table1[[#This Row],[Mortage Left]]/Table1[[#This Row],[Value of House]]</f>
        <v>0.49806277031838792</v>
      </c>
      <c r="BD347">
        <f t="shared" ca="1" si="173"/>
        <v>0</v>
      </c>
      <c r="BF347" s="1"/>
      <c r="BH347">
        <f ca="1">IF(Table1[[#This Row],[Area]]="Patna",Table1[[#This Row],[Income]],0)</f>
        <v>0</v>
      </c>
      <c r="BI347">
        <f ca="1">IF(Table1[[#This Row],[Area]]="Bangalore",Table1[[#This Row],[Income]],0)</f>
        <v>0</v>
      </c>
      <c r="BJ347">
        <f ca="1">IF(Table1[[#This Row],[Area]]="Lucknow",Table1[[#This Row],[Income]],0)</f>
        <v>0</v>
      </c>
      <c r="BK347">
        <f ca="1">IF(Table1[[#This Row],[Area]]="Hyderabad",Table1[[#This Row],[Income]],0)</f>
        <v>46516</v>
      </c>
      <c r="BL347">
        <f ca="1">IF(Table1[[#This Row],[Area]]="Udaipur",Table1[[#This Row],[Income]],0)</f>
        <v>0</v>
      </c>
      <c r="BM347">
        <f ca="1">IF(Table1[[#This Row],[Area]]="Pune",Table1[[#This Row],[Income]],0)</f>
        <v>0</v>
      </c>
      <c r="BN347">
        <f ca="1">IF(Table1[[#This Row],[Area]]="Kolkata",Table1[[#This Row],[Income]],0)</f>
        <v>0</v>
      </c>
      <c r="BO347">
        <f ca="1">IF(Table1[[#This Row],[Area]]="Ranchi",Table1[[#This Row],[Income]],0)</f>
        <v>0</v>
      </c>
      <c r="BP347">
        <f ca="1">IF(Table1[[#This Row],[Area]]="Dhanbad",Table1[[#This Row],[Income]],0)</f>
        <v>0</v>
      </c>
      <c r="BQ347">
        <f ca="1">IF(Table1[[#This Row],[Area]]="Agra",Table1[[#This Row],[Income]],0)</f>
        <v>0</v>
      </c>
      <c r="BR347">
        <f ca="1">IF(Table1[[#This Row],[Area]]="Mumbai",Table1[[#This Row],[Income]],0)</f>
        <v>0</v>
      </c>
      <c r="BS347">
        <f ca="1">IF(Table1[[#This Row],[Area]]="Srinagar",Table1[[#This Row],[Income]],0)</f>
        <v>0</v>
      </c>
      <c r="BT347">
        <f ca="1">IF(Table1[[#This Row],[Area]]="Delhi",Table1[[#This Row],[Income]],0)</f>
        <v>0</v>
      </c>
      <c r="BU347">
        <f ca="1">IF(Table1[[#This Row],[Area]]="Jaipur",Table1[[#This Row],[Income]],0)</f>
        <v>0</v>
      </c>
      <c r="BW347">
        <f ca="1">IF(Table1[[#This Row],[Field of Work]]="IT",Table1[[#This Row],[Income]],0)</f>
        <v>0</v>
      </c>
      <c r="BX347">
        <f ca="1">IF(Table1[[#This Row],[Field of Work]]="Healthcare",Table1[[#This Row],[Income]],0)</f>
        <v>0</v>
      </c>
      <c r="BY347">
        <f ca="1">IF(Table1[[#This Row],[Field of Work]]="Agriculture",Table1[[#This Row],[Income]],0)</f>
        <v>0</v>
      </c>
      <c r="BZ347">
        <f ca="1">IF(Table1[[#This Row],[Field of Work]]="Teaching",Table1[[#This Row],[Income]],0)</f>
        <v>0</v>
      </c>
      <c r="CA347">
        <f ca="1">IF(Table1[[#This Row],[Field of Work]]="General Work",Table1[[#This Row],[Income]],0)</f>
        <v>46516</v>
      </c>
      <c r="CB347">
        <f ca="1">IF(Table1[[#This Row],[Field of Work]]="Construction",Table1[[#This Row],[Income]],0)</f>
        <v>0</v>
      </c>
      <c r="CD347" s="2">
        <f ca="1">IF(Table1[[#This Row],[Value of debts ]]&gt;Table1[[#This Row],[Income]],1,0)</f>
        <v>1</v>
      </c>
      <c r="CE347" s="1"/>
      <c r="CG347">
        <f ca="1">IF(Table1[[#This Row],[Net worth of person]]&gt;$CH$3,Table1[[#This Row],[Age]],0)</f>
        <v>24</v>
      </c>
    </row>
    <row r="348" spans="1:85" x14ac:dyDescent="0.3">
      <c r="A348">
        <f ca="1">RANDBETWEEN(1,2)</f>
        <v>2</v>
      </c>
      <c r="B348" t="str">
        <f ca="1">IF(A348=1,"Women", "Men")</f>
        <v>Men</v>
      </c>
      <c r="C348">
        <f ca="1">RANDBETWEEN(20,40)</f>
        <v>21</v>
      </c>
      <c r="D348">
        <f ca="1">RANDBETWEEN(1,6)</f>
        <v>6</v>
      </c>
      <c r="E348" t="str">
        <f ca="1">VLOOKUP(D348,$V$4:$W$9,2)</f>
        <v>General Work</v>
      </c>
      <c r="F348">
        <f ca="1">RANDBETWEEN(1,5)</f>
        <v>4</v>
      </c>
      <c r="G348" t="str">
        <f ca="1">VLOOKUP(F348,$Y$4:$Z$8,2)</f>
        <v>Masters</v>
      </c>
      <c r="H348">
        <f ca="1">RANDBETWEEN(0,4)</f>
        <v>2</v>
      </c>
      <c r="I348">
        <f ca="1">RANDBETWEEN(1,3)</f>
        <v>2</v>
      </c>
      <c r="J348">
        <f ca="1">RANDBETWEEN(25000,90000)</f>
        <v>51298</v>
      </c>
      <c r="K348">
        <f ca="1">RANDBETWEEN(1,14)</f>
        <v>7</v>
      </c>
      <c r="L348" t="str">
        <f ca="1">VLOOKUP(K348,$AB$4:$AC$17,2)</f>
        <v>Delhi</v>
      </c>
      <c r="M348">
        <f ca="1">J348*RANDBETWEEN(3,6)</f>
        <v>153894</v>
      </c>
      <c r="N348">
        <f ca="1">RAND()*M348</f>
        <v>113256.35229973785</v>
      </c>
      <c r="O348">
        <f ca="1">I348*RAND()*J348</f>
        <v>79577.572863362017</v>
      </c>
      <c r="P348">
        <f ca="1">RANDBETWEEN(0,O348)</f>
        <v>47915</v>
      </c>
      <c r="Q348">
        <f ca="1">RAND()*J348*2</f>
        <v>14499.584210624313</v>
      </c>
      <c r="R348">
        <f ca="1">RAND()*J348*1.5</f>
        <v>74280.163782456104</v>
      </c>
      <c r="S348">
        <f ca="1">M348+O348+R348</f>
        <v>307751.73664581811</v>
      </c>
      <c r="T348">
        <f ca="1">N348+P348+Q348</f>
        <v>175670.93651036217</v>
      </c>
      <c r="U348">
        <f t="shared" ca="1" si="194"/>
        <v>132080.80013545594</v>
      </c>
      <c r="AF348" s="2">
        <f ca="1">IF(Table1[[#This Row],[Gender]]="Women",1,0)</f>
        <v>0</v>
      </c>
      <c r="AG348">
        <f ca="1">IF(Table1[[#This Row],[Gender]]="Men",1,0)</f>
        <v>1</v>
      </c>
      <c r="AI348" s="1"/>
      <c r="AK348" s="2">
        <f ca="1">IF(Table1[[#This Row],[Field of Work]]="IT",1,0)</f>
        <v>0</v>
      </c>
      <c r="AL348">
        <f ca="1">IF(Table1[[#This Row],[Field of Work]]="Agriculture",1,0)</f>
        <v>0</v>
      </c>
      <c r="AM348">
        <f ca="1">IF(Table1[[#This Row],[Field of Work]]="Construction",1,0)</f>
        <v>0</v>
      </c>
      <c r="AN348">
        <f ca="1">IF(Table1[[#This Row],[Field of Work]]="Healthcare",1,0)</f>
        <v>0</v>
      </c>
      <c r="AO348">
        <f ca="1">IF(Table1[[#This Row],[Field of Work]]="General Work",1,0)</f>
        <v>1</v>
      </c>
      <c r="AP348">
        <f ca="1">IF(Table1[[#This Row],[Field of Work]]="Teaching",1,0)</f>
        <v>0</v>
      </c>
      <c r="AV348" s="1"/>
      <c r="AX348" s="2">
        <f ca="1">Table1[[#This Row],[Car Value]]/Table1[[#This Row],[Cars]]</f>
        <v>39788.786431681008</v>
      </c>
      <c r="AY348" s="1"/>
      <c r="AZ348" s="2">
        <f ca="1">IF(Table1[[#This Row],[Value of debts ]]&gt;$BA$3,1,0)</f>
        <v>1</v>
      </c>
      <c r="BA348" s="1"/>
      <c r="BB348" s="1"/>
      <c r="BC348" s="15">
        <f ca="1">Table1[[#This Row],[Mortage Left]]/Table1[[#This Row],[Value of House]]</f>
        <v>0.73593741341272467</v>
      </c>
      <c r="BD348">
        <f t="shared" ca="1" si="173"/>
        <v>0</v>
      </c>
      <c r="BF348" s="1"/>
      <c r="BH348">
        <f ca="1">IF(Table1[[#This Row],[Area]]="Patna",Table1[[#This Row],[Income]],0)</f>
        <v>0</v>
      </c>
      <c r="BI348">
        <f ca="1">IF(Table1[[#This Row],[Area]]="Bangalore",Table1[[#This Row],[Income]],0)</f>
        <v>0</v>
      </c>
      <c r="BJ348">
        <f ca="1">IF(Table1[[#This Row],[Area]]="Lucknow",Table1[[#This Row],[Income]],0)</f>
        <v>0</v>
      </c>
      <c r="BK348">
        <f ca="1">IF(Table1[[#This Row],[Area]]="Hyderabad",Table1[[#This Row],[Income]],0)</f>
        <v>0</v>
      </c>
      <c r="BL348">
        <f ca="1">IF(Table1[[#This Row],[Area]]="Udaipur",Table1[[#This Row],[Income]],0)</f>
        <v>0</v>
      </c>
      <c r="BM348">
        <f ca="1">IF(Table1[[#This Row],[Area]]="Pune",Table1[[#This Row],[Income]],0)</f>
        <v>0</v>
      </c>
      <c r="BN348">
        <f ca="1">IF(Table1[[#This Row],[Area]]="Kolkata",Table1[[#This Row],[Income]],0)</f>
        <v>0</v>
      </c>
      <c r="BO348">
        <f ca="1">IF(Table1[[#This Row],[Area]]="Ranchi",Table1[[#This Row],[Income]],0)</f>
        <v>0</v>
      </c>
      <c r="BP348">
        <f ca="1">IF(Table1[[#This Row],[Area]]="Dhanbad",Table1[[#This Row],[Income]],0)</f>
        <v>0</v>
      </c>
      <c r="BQ348">
        <f ca="1">IF(Table1[[#This Row],[Area]]="Agra",Table1[[#This Row],[Income]],0)</f>
        <v>0</v>
      </c>
      <c r="BR348">
        <f ca="1">IF(Table1[[#This Row],[Area]]="Mumbai",Table1[[#This Row],[Income]],0)</f>
        <v>0</v>
      </c>
      <c r="BS348">
        <f ca="1">IF(Table1[[#This Row],[Area]]="Srinagar",Table1[[#This Row],[Income]],0)</f>
        <v>0</v>
      </c>
      <c r="BT348">
        <f ca="1">IF(Table1[[#This Row],[Area]]="Delhi",Table1[[#This Row],[Income]],0)</f>
        <v>51298</v>
      </c>
      <c r="BU348">
        <f ca="1">IF(Table1[[#This Row],[Area]]="Jaipur",Table1[[#This Row],[Income]],0)</f>
        <v>0</v>
      </c>
      <c r="BW348">
        <f ca="1">IF(Table1[[#This Row],[Field of Work]]="IT",Table1[[#This Row],[Income]],0)</f>
        <v>0</v>
      </c>
      <c r="BX348">
        <f ca="1">IF(Table1[[#This Row],[Field of Work]]="Healthcare",Table1[[#This Row],[Income]],0)</f>
        <v>0</v>
      </c>
      <c r="BY348">
        <f ca="1">IF(Table1[[#This Row],[Field of Work]]="Agriculture",Table1[[#This Row],[Income]],0)</f>
        <v>0</v>
      </c>
      <c r="BZ348">
        <f ca="1">IF(Table1[[#This Row],[Field of Work]]="Teaching",Table1[[#This Row],[Income]],0)</f>
        <v>0</v>
      </c>
      <c r="CA348">
        <f ca="1">IF(Table1[[#This Row],[Field of Work]]="General Work",Table1[[#This Row],[Income]],0)</f>
        <v>51298</v>
      </c>
      <c r="CB348">
        <f ca="1">IF(Table1[[#This Row],[Field of Work]]="Construction",Table1[[#This Row],[Income]],0)</f>
        <v>0</v>
      </c>
      <c r="CD348" s="2">
        <f ca="1">IF(Table1[[#This Row],[Value of debts ]]&gt;Table1[[#This Row],[Income]],1,0)</f>
        <v>1</v>
      </c>
      <c r="CE348" s="1"/>
      <c r="CG348">
        <f ca="1">IF(Table1[[#This Row],[Net worth of person]]&gt;$CH$3,Table1[[#This Row],[Age]],0)</f>
        <v>21</v>
      </c>
    </row>
    <row r="349" spans="1:85" x14ac:dyDescent="0.3">
      <c r="A349">
        <f t="shared" ref="A349:A390" ca="1" si="195">RANDBETWEEN(1,2)</f>
        <v>1</v>
      </c>
      <c r="B349" t="str">
        <f t="shared" ref="B349:B390" ca="1" si="196">IF(A349=1,"Women", "Men")</f>
        <v>Women</v>
      </c>
      <c r="C349">
        <f t="shared" ref="C349:C390" ca="1" si="197">RANDBETWEEN(20,40)</f>
        <v>27</v>
      </c>
      <c r="D349">
        <f t="shared" ref="D349:D390" ca="1" si="198">RANDBETWEEN(1,6)</f>
        <v>3</v>
      </c>
      <c r="E349" t="str">
        <f t="shared" ref="E349:E390" ca="1" si="199">VLOOKUP(D349,$V$4:$W$9,2)</f>
        <v>Healthcare</v>
      </c>
      <c r="F349">
        <f t="shared" ref="F349:F390" ca="1" si="200">RANDBETWEEN(1,5)</f>
        <v>5</v>
      </c>
      <c r="G349" t="str">
        <f t="shared" ref="G349:G390" ca="1" si="201">VLOOKUP(F349,$Y$4:$Z$8,2)</f>
        <v>Others</v>
      </c>
      <c r="H349">
        <f t="shared" ref="H349:H390" ca="1" si="202">RANDBETWEEN(0,4)</f>
        <v>3</v>
      </c>
      <c r="I349">
        <f t="shared" ref="I349:I390" ca="1" si="203">RANDBETWEEN(1,3)</f>
        <v>1</v>
      </c>
      <c r="J349">
        <f t="shared" ref="J349:J390" ca="1" si="204">RANDBETWEEN(25000,90000)</f>
        <v>52371</v>
      </c>
      <c r="K349">
        <f t="shared" ref="K349:K390" ca="1" si="205">RANDBETWEEN(1,14)</f>
        <v>11</v>
      </c>
      <c r="L349" t="str">
        <f t="shared" ref="L349:L390" ca="1" si="206">VLOOKUP(K349,$AB$4:$AC$17,2)</f>
        <v>Mumbai</v>
      </c>
      <c r="M349">
        <f t="shared" ref="M349:M390" ca="1" si="207">J349*RANDBETWEEN(3,6)</f>
        <v>157113</v>
      </c>
      <c r="N349">
        <f t="shared" ref="N349:N390" ca="1" si="208">RAND()*M349</f>
        <v>39102.659925260465</v>
      </c>
      <c r="O349">
        <f t="shared" ref="O349:O390" ca="1" si="209">I349*RAND()*J349</f>
        <v>40410.811261670191</v>
      </c>
      <c r="P349">
        <f t="shared" ref="P349:P390" ca="1" si="210">RANDBETWEEN(0,O349)</f>
        <v>16562</v>
      </c>
      <c r="Q349">
        <f t="shared" ref="Q349:Q390" ca="1" si="211">RAND()*J349*2</f>
        <v>59410.255662191659</v>
      </c>
      <c r="R349">
        <f t="shared" ref="R349:R390" ca="1" si="212">RAND()*J349*1.5</f>
        <v>52352.549477960136</v>
      </c>
      <c r="S349">
        <f t="shared" ref="S349:S390" ca="1" si="213">M349+O349+R349</f>
        <v>249876.36073963033</v>
      </c>
      <c r="T349">
        <f t="shared" ref="T349:T390" ca="1" si="214">N349+P349+Q349</f>
        <v>115074.91558745212</v>
      </c>
      <c r="U349">
        <f t="shared" ca="1" si="194"/>
        <v>134801.4451521782</v>
      </c>
      <c r="AF349" s="2">
        <f ca="1">IF(Table1[[#This Row],[Gender]]="Women",1,0)</f>
        <v>1</v>
      </c>
      <c r="AG349">
        <f ca="1">IF(Table1[[#This Row],[Gender]]="Men",1,0)</f>
        <v>0</v>
      </c>
      <c r="AI349" s="1"/>
      <c r="AK349" s="2">
        <f ca="1">IF(Table1[[#This Row],[Field of Work]]="IT",1,0)</f>
        <v>0</v>
      </c>
      <c r="AL349">
        <f ca="1">IF(Table1[[#This Row],[Field of Work]]="Agriculture",1,0)</f>
        <v>0</v>
      </c>
      <c r="AM349">
        <f ca="1">IF(Table1[[#This Row],[Field of Work]]="Construction",1,0)</f>
        <v>0</v>
      </c>
      <c r="AN349">
        <f ca="1">IF(Table1[[#This Row],[Field of Work]]="Healthcare",1,0)</f>
        <v>1</v>
      </c>
      <c r="AO349">
        <f ca="1">IF(Table1[[#This Row],[Field of Work]]="General Work",1,0)</f>
        <v>0</v>
      </c>
      <c r="AP349">
        <f ca="1">IF(Table1[[#This Row],[Field of Work]]="Teaching",1,0)</f>
        <v>0</v>
      </c>
      <c r="AV349" s="1"/>
      <c r="AX349" s="2">
        <f ca="1">Table1[[#This Row],[Car Value]]/Table1[[#This Row],[Cars]]</f>
        <v>40410.811261670191</v>
      </c>
      <c r="AY349" s="1"/>
      <c r="AZ349" s="2">
        <f ca="1">IF(Table1[[#This Row],[Value of debts ]]&gt;$BA$3,1,0)</f>
        <v>1</v>
      </c>
      <c r="BA349" s="1"/>
      <c r="BB349" s="1"/>
      <c r="BC349" s="15">
        <f ca="1">Table1[[#This Row],[Mortage Left]]/Table1[[#This Row],[Value of House]]</f>
        <v>0.24888239627058528</v>
      </c>
      <c r="BD349">
        <f t="shared" ca="1" si="173"/>
        <v>0</v>
      </c>
      <c r="BF349" s="1"/>
      <c r="BH349">
        <f ca="1">IF(Table1[[#This Row],[Area]]="Patna",Table1[[#This Row],[Income]],0)</f>
        <v>0</v>
      </c>
      <c r="BI349">
        <f ca="1">IF(Table1[[#This Row],[Area]]="Bangalore",Table1[[#This Row],[Income]],0)</f>
        <v>0</v>
      </c>
      <c r="BJ349">
        <f ca="1">IF(Table1[[#This Row],[Area]]="Lucknow",Table1[[#This Row],[Income]],0)</f>
        <v>0</v>
      </c>
      <c r="BK349">
        <f ca="1">IF(Table1[[#This Row],[Area]]="Hyderabad",Table1[[#This Row],[Income]],0)</f>
        <v>0</v>
      </c>
      <c r="BL349">
        <f ca="1">IF(Table1[[#This Row],[Area]]="Udaipur",Table1[[#This Row],[Income]],0)</f>
        <v>0</v>
      </c>
      <c r="BM349">
        <f ca="1">IF(Table1[[#This Row],[Area]]="Pune",Table1[[#This Row],[Income]],0)</f>
        <v>0</v>
      </c>
      <c r="BN349">
        <f ca="1">IF(Table1[[#This Row],[Area]]="Kolkata",Table1[[#This Row],[Income]],0)</f>
        <v>0</v>
      </c>
      <c r="BO349">
        <f ca="1">IF(Table1[[#This Row],[Area]]="Ranchi",Table1[[#This Row],[Income]],0)</f>
        <v>0</v>
      </c>
      <c r="BP349">
        <f ca="1">IF(Table1[[#This Row],[Area]]="Dhanbad",Table1[[#This Row],[Income]],0)</f>
        <v>0</v>
      </c>
      <c r="BQ349">
        <f ca="1">IF(Table1[[#This Row],[Area]]="Agra",Table1[[#This Row],[Income]],0)</f>
        <v>0</v>
      </c>
      <c r="BR349">
        <f ca="1">IF(Table1[[#This Row],[Area]]="Mumbai",Table1[[#This Row],[Income]],0)</f>
        <v>52371</v>
      </c>
      <c r="BS349">
        <f ca="1">IF(Table1[[#This Row],[Area]]="Srinagar",Table1[[#This Row],[Income]],0)</f>
        <v>0</v>
      </c>
      <c r="BT349">
        <f ca="1">IF(Table1[[#This Row],[Area]]="Delhi",Table1[[#This Row],[Income]],0)</f>
        <v>0</v>
      </c>
      <c r="BU349">
        <f ca="1">IF(Table1[[#This Row],[Area]]="Jaipur",Table1[[#This Row],[Income]],0)</f>
        <v>0</v>
      </c>
      <c r="BW349">
        <f ca="1">IF(Table1[[#This Row],[Field of Work]]="IT",Table1[[#This Row],[Income]],0)</f>
        <v>0</v>
      </c>
      <c r="BX349">
        <f ca="1">IF(Table1[[#This Row],[Field of Work]]="Healthcare",Table1[[#This Row],[Income]],0)</f>
        <v>52371</v>
      </c>
      <c r="BY349">
        <f ca="1">IF(Table1[[#This Row],[Field of Work]]="Agriculture",Table1[[#This Row],[Income]],0)</f>
        <v>0</v>
      </c>
      <c r="BZ349">
        <f ca="1">IF(Table1[[#This Row],[Field of Work]]="Teaching",Table1[[#This Row],[Income]],0)</f>
        <v>0</v>
      </c>
      <c r="CA349">
        <f ca="1">IF(Table1[[#This Row],[Field of Work]]="General Work",Table1[[#This Row],[Income]],0)</f>
        <v>0</v>
      </c>
      <c r="CB349">
        <f ca="1">IF(Table1[[#This Row],[Field of Work]]="Construction",Table1[[#This Row],[Income]],0)</f>
        <v>0</v>
      </c>
      <c r="CD349" s="2">
        <f ca="1">IF(Table1[[#This Row],[Value of debts ]]&gt;Table1[[#This Row],[Income]],1,0)</f>
        <v>1</v>
      </c>
      <c r="CE349" s="1"/>
      <c r="CG349">
        <f ca="1">IF(Table1[[#This Row],[Net worth of person]]&gt;$CH$3,Table1[[#This Row],[Age]],0)</f>
        <v>27</v>
      </c>
    </row>
    <row r="350" spans="1:85" x14ac:dyDescent="0.3">
      <c r="A350">
        <f t="shared" ca="1" si="195"/>
        <v>2</v>
      </c>
      <c r="B350" t="str">
        <f t="shared" ca="1" si="196"/>
        <v>Men</v>
      </c>
      <c r="C350">
        <f t="shared" ca="1" si="197"/>
        <v>38</v>
      </c>
      <c r="D350">
        <f t="shared" ca="1" si="198"/>
        <v>6</v>
      </c>
      <c r="E350" t="str">
        <f t="shared" ca="1" si="199"/>
        <v>General Work</v>
      </c>
      <c r="F350">
        <f t="shared" ca="1" si="200"/>
        <v>2</v>
      </c>
      <c r="G350" t="str">
        <f t="shared" ca="1" si="201"/>
        <v>12th</v>
      </c>
      <c r="H350">
        <f t="shared" ca="1" si="202"/>
        <v>4</v>
      </c>
      <c r="I350">
        <f t="shared" ca="1" si="203"/>
        <v>1</v>
      </c>
      <c r="J350">
        <f t="shared" ca="1" si="204"/>
        <v>58632</v>
      </c>
      <c r="K350">
        <f t="shared" ca="1" si="205"/>
        <v>6</v>
      </c>
      <c r="L350" t="str">
        <f t="shared" ca="1" si="206"/>
        <v>Ranchi</v>
      </c>
      <c r="M350">
        <f t="shared" ca="1" si="207"/>
        <v>175896</v>
      </c>
      <c r="N350">
        <f t="shared" ca="1" si="208"/>
        <v>134086.02446164135</v>
      </c>
      <c r="O350">
        <f t="shared" ca="1" si="209"/>
        <v>30827.10963033338</v>
      </c>
      <c r="P350">
        <f t="shared" ca="1" si="210"/>
        <v>24094</v>
      </c>
      <c r="Q350">
        <f t="shared" ca="1" si="211"/>
        <v>19038.118812211171</v>
      </c>
      <c r="R350">
        <f t="shared" ca="1" si="212"/>
        <v>45076.503762290988</v>
      </c>
      <c r="S350">
        <f t="shared" ca="1" si="213"/>
        <v>251799.61339262436</v>
      </c>
      <c r="T350">
        <f t="shared" ca="1" si="214"/>
        <v>177218.14327385253</v>
      </c>
      <c r="U350">
        <f t="shared" ca="1" si="194"/>
        <v>74581.470118771831</v>
      </c>
      <c r="AF350" s="2">
        <f ca="1">IF(Table1[[#This Row],[Gender]]="Women",1,0)</f>
        <v>0</v>
      </c>
      <c r="AG350">
        <f ca="1">IF(Table1[[#This Row],[Gender]]="Men",1,0)</f>
        <v>1</v>
      </c>
      <c r="AI350" s="1"/>
      <c r="AK350" s="2">
        <f ca="1">IF(Table1[[#This Row],[Field of Work]]="IT",1,0)</f>
        <v>0</v>
      </c>
      <c r="AL350">
        <f ca="1">IF(Table1[[#This Row],[Field of Work]]="Agriculture",1,0)</f>
        <v>0</v>
      </c>
      <c r="AM350">
        <f ca="1">IF(Table1[[#This Row],[Field of Work]]="Construction",1,0)</f>
        <v>0</v>
      </c>
      <c r="AN350">
        <f ca="1">IF(Table1[[#This Row],[Field of Work]]="Healthcare",1,0)</f>
        <v>0</v>
      </c>
      <c r="AO350">
        <f ca="1">IF(Table1[[#This Row],[Field of Work]]="General Work",1,0)</f>
        <v>1</v>
      </c>
      <c r="AP350">
        <f ca="1">IF(Table1[[#This Row],[Field of Work]]="Teaching",1,0)</f>
        <v>0</v>
      </c>
      <c r="AV350" s="1"/>
      <c r="AX350" s="2">
        <f ca="1">Table1[[#This Row],[Car Value]]/Table1[[#This Row],[Cars]]</f>
        <v>30827.10963033338</v>
      </c>
      <c r="AY350" s="1"/>
      <c r="AZ350" s="2">
        <f ca="1">IF(Table1[[#This Row],[Value of debts ]]&gt;$BA$3,1,0)</f>
        <v>1</v>
      </c>
      <c r="BA350" s="1"/>
      <c r="BB350" s="1"/>
      <c r="BC350" s="15">
        <f ca="1">Table1[[#This Row],[Mortage Left]]/Table1[[#This Row],[Value of House]]</f>
        <v>0.76230286340588393</v>
      </c>
      <c r="BD350">
        <f t="shared" ca="1" si="173"/>
        <v>0</v>
      </c>
      <c r="BF350" s="1"/>
      <c r="BH350">
        <f ca="1">IF(Table1[[#This Row],[Area]]="Patna",Table1[[#This Row],[Income]],0)</f>
        <v>0</v>
      </c>
      <c r="BI350">
        <f ca="1">IF(Table1[[#This Row],[Area]]="Bangalore",Table1[[#This Row],[Income]],0)</f>
        <v>0</v>
      </c>
      <c r="BJ350">
        <f ca="1">IF(Table1[[#This Row],[Area]]="Lucknow",Table1[[#This Row],[Income]],0)</f>
        <v>0</v>
      </c>
      <c r="BK350">
        <f ca="1">IF(Table1[[#This Row],[Area]]="Hyderabad",Table1[[#This Row],[Income]],0)</f>
        <v>0</v>
      </c>
      <c r="BL350">
        <f ca="1">IF(Table1[[#This Row],[Area]]="Udaipur",Table1[[#This Row],[Income]],0)</f>
        <v>0</v>
      </c>
      <c r="BM350">
        <f ca="1">IF(Table1[[#This Row],[Area]]="Pune",Table1[[#This Row],[Income]],0)</f>
        <v>0</v>
      </c>
      <c r="BN350">
        <f ca="1">IF(Table1[[#This Row],[Area]]="Kolkata",Table1[[#This Row],[Income]],0)</f>
        <v>0</v>
      </c>
      <c r="BO350">
        <f ca="1">IF(Table1[[#This Row],[Area]]="Ranchi",Table1[[#This Row],[Income]],0)</f>
        <v>58632</v>
      </c>
      <c r="BP350">
        <f ca="1">IF(Table1[[#This Row],[Area]]="Dhanbad",Table1[[#This Row],[Income]],0)</f>
        <v>0</v>
      </c>
      <c r="BQ350">
        <f ca="1">IF(Table1[[#This Row],[Area]]="Agra",Table1[[#This Row],[Income]],0)</f>
        <v>0</v>
      </c>
      <c r="BR350">
        <f ca="1">IF(Table1[[#This Row],[Area]]="Mumbai",Table1[[#This Row],[Income]],0)</f>
        <v>0</v>
      </c>
      <c r="BS350">
        <f ca="1">IF(Table1[[#This Row],[Area]]="Srinagar",Table1[[#This Row],[Income]],0)</f>
        <v>0</v>
      </c>
      <c r="BT350">
        <f ca="1">IF(Table1[[#This Row],[Area]]="Delhi",Table1[[#This Row],[Income]],0)</f>
        <v>0</v>
      </c>
      <c r="BU350">
        <f ca="1">IF(Table1[[#This Row],[Area]]="Jaipur",Table1[[#This Row],[Income]],0)</f>
        <v>0</v>
      </c>
      <c r="BW350">
        <f ca="1">IF(Table1[[#This Row],[Field of Work]]="IT",Table1[[#This Row],[Income]],0)</f>
        <v>0</v>
      </c>
      <c r="BX350">
        <f ca="1">IF(Table1[[#This Row],[Field of Work]]="Healthcare",Table1[[#This Row],[Income]],0)</f>
        <v>0</v>
      </c>
      <c r="BY350">
        <f ca="1">IF(Table1[[#This Row],[Field of Work]]="Agriculture",Table1[[#This Row],[Income]],0)</f>
        <v>0</v>
      </c>
      <c r="BZ350">
        <f ca="1">IF(Table1[[#This Row],[Field of Work]]="Teaching",Table1[[#This Row],[Income]],0)</f>
        <v>0</v>
      </c>
      <c r="CA350">
        <f ca="1">IF(Table1[[#This Row],[Field of Work]]="General Work",Table1[[#This Row],[Income]],0)</f>
        <v>58632</v>
      </c>
      <c r="CB350">
        <f ca="1">IF(Table1[[#This Row],[Field of Work]]="Construction",Table1[[#This Row],[Income]],0)</f>
        <v>0</v>
      </c>
      <c r="CD350" s="2">
        <f ca="1">IF(Table1[[#This Row],[Value of debts ]]&gt;Table1[[#This Row],[Income]],1,0)</f>
        <v>1</v>
      </c>
      <c r="CE350" s="1"/>
      <c r="CG350">
        <f ca="1">IF(Table1[[#This Row],[Net worth of person]]&gt;$CH$3,Table1[[#This Row],[Age]],0)</f>
        <v>38</v>
      </c>
    </row>
    <row r="351" spans="1:85" x14ac:dyDescent="0.3">
      <c r="A351">
        <f t="shared" ca="1" si="195"/>
        <v>1</v>
      </c>
      <c r="B351" t="str">
        <f t="shared" ca="1" si="196"/>
        <v>Women</v>
      </c>
      <c r="C351">
        <f t="shared" ca="1" si="197"/>
        <v>20</v>
      </c>
      <c r="D351">
        <f t="shared" ca="1" si="198"/>
        <v>6</v>
      </c>
      <c r="E351" t="str">
        <f t="shared" ca="1" si="199"/>
        <v>General Work</v>
      </c>
      <c r="F351">
        <f t="shared" ca="1" si="200"/>
        <v>5</v>
      </c>
      <c r="G351" t="str">
        <f t="shared" ca="1" si="201"/>
        <v>Others</v>
      </c>
      <c r="H351">
        <f t="shared" ca="1" si="202"/>
        <v>0</v>
      </c>
      <c r="I351">
        <f t="shared" ca="1" si="203"/>
        <v>2</v>
      </c>
      <c r="J351">
        <f t="shared" ca="1" si="204"/>
        <v>35868</v>
      </c>
      <c r="K351">
        <f t="shared" ca="1" si="205"/>
        <v>10</v>
      </c>
      <c r="L351" t="str">
        <f t="shared" ca="1" si="206"/>
        <v>Kolkata</v>
      </c>
      <c r="M351">
        <f t="shared" ca="1" si="207"/>
        <v>107604</v>
      </c>
      <c r="N351">
        <f t="shared" ca="1" si="208"/>
        <v>88354.47350290684</v>
      </c>
      <c r="O351">
        <f t="shared" ca="1" si="209"/>
        <v>63951.459932492551</v>
      </c>
      <c r="P351">
        <f t="shared" ca="1" si="210"/>
        <v>58694</v>
      </c>
      <c r="Q351">
        <f t="shared" ca="1" si="211"/>
        <v>38965.525842356212</v>
      </c>
      <c r="R351">
        <f t="shared" ca="1" si="212"/>
        <v>26924.104905440392</v>
      </c>
      <c r="S351">
        <f t="shared" ca="1" si="213"/>
        <v>198479.56483793294</v>
      </c>
      <c r="T351">
        <f t="shared" ca="1" si="214"/>
        <v>186013.99934526306</v>
      </c>
      <c r="U351">
        <f t="shared" ca="1" si="194"/>
        <v>12465.565492669877</v>
      </c>
      <c r="AF351" s="2">
        <f ca="1">IF(Table1[[#This Row],[Gender]]="Women",1,0)</f>
        <v>1</v>
      </c>
      <c r="AG351">
        <f ca="1">IF(Table1[[#This Row],[Gender]]="Men",1,0)</f>
        <v>0</v>
      </c>
      <c r="AI351" s="1"/>
      <c r="AK351" s="2">
        <f ca="1">IF(Table1[[#This Row],[Field of Work]]="IT",1,0)</f>
        <v>0</v>
      </c>
      <c r="AL351">
        <f ca="1">IF(Table1[[#This Row],[Field of Work]]="Agriculture",1,0)</f>
        <v>0</v>
      </c>
      <c r="AM351">
        <f ca="1">IF(Table1[[#This Row],[Field of Work]]="Construction",1,0)</f>
        <v>0</v>
      </c>
      <c r="AN351">
        <f ca="1">IF(Table1[[#This Row],[Field of Work]]="Healthcare",1,0)</f>
        <v>0</v>
      </c>
      <c r="AO351">
        <f ca="1">IF(Table1[[#This Row],[Field of Work]]="General Work",1,0)</f>
        <v>1</v>
      </c>
      <c r="AP351">
        <f ca="1">IF(Table1[[#This Row],[Field of Work]]="Teaching",1,0)</f>
        <v>0</v>
      </c>
      <c r="AV351" s="1"/>
      <c r="AX351" s="2">
        <f ca="1">Table1[[#This Row],[Car Value]]/Table1[[#This Row],[Cars]]</f>
        <v>31975.729966246276</v>
      </c>
      <c r="AY351" s="1"/>
      <c r="AZ351" s="2">
        <f ca="1">IF(Table1[[#This Row],[Value of debts ]]&gt;$BA$3,1,0)</f>
        <v>1</v>
      </c>
      <c r="BA351" s="1"/>
      <c r="BB351" s="1"/>
      <c r="BC351" s="15">
        <f ca="1">Table1[[#This Row],[Mortage Left]]/Table1[[#This Row],[Value of House]]</f>
        <v>0.82110770513091369</v>
      </c>
      <c r="BD351">
        <f t="shared" ca="1" si="173"/>
        <v>0</v>
      </c>
      <c r="BF351" s="1"/>
      <c r="BH351">
        <f ca="1">IF(Table1[[#This Row],[Area]]="Patna",Table1[[#This Row],[Income]],0)</f>
        <v>0</v>
      </c>
      <c r="BI351">
        <f ca="1">IF(Table1[[#This Row],[Area]]="Bangalore",Table1[[#This Row],[Income]],0)</f>
        <v>0</v>
      </c>
      <c r="BJ351">
        <f ca="1">IF(Table1[[#This Row],[Area]]="Lucknow",Table1[[#This Row],[Income]],0)</f>
        <v>0</v>
      </c>
      <c r="BK351">
        <f ca="1">IF(Table1[[#This Row],[Area]]="Hyderabad",Table1[[#This Row],[Income]],0)</f>
        <v>0</v>
      </c>
      <c r="BL351">
        <f ca="1">IF(Table1[[#This Row],[Area]]="Udaipur",Table1[[#This Row],[Income]],0)</f>
        <v>0</v>
      </c>
      <c r="BM351">
        <f ca="1">IF(Table1[[#This Row],[Area]]="Pune",Table1[[#This Row],[Income]],0)</f>
        <v>0</v>
      </c>
      <c r="BN351">
        <f ca="1">IF(Table1[[#This Row],[Area]]="Kolkata",Table1[[#This Row],[Income]],0)</f>
        <v>35868</v>
      </c>
      <c r="BO351">
        <f ca="1">IF(Table1[[#This Row],[Area]]="Ranchi",Table1[[#This Row],[Income]],0)</f>
        <v>0</v>
      </c>
      <c r="BP351">
        <f ca="1">IF(Table1[[#This Row],[Area]]="Dhanbad",Table1[[#This Row],[Income]],0)</f>
        <v>0</v>
      </c>
      <c r="BQ351">
        <f ca="1">IF(Table1[[#This Row],[Area]]="Agra",Table1[[#This Row],[Income]],0)</f>
        <v>0</v>
      </c>
      <c r="BR351">
        <f ca="1">IF(Table1[[#This Row],[Area]]="Mumbai",Table1[[#This Row],[Income]],0)</f>
        <v>0</v>
      </c>
      <c r="BS351">
        <f ca="1">IF(Table1[[#This Row],[Area]]="Srinagar",Table1[[#This Row],[Income]],0)</f>
        <v>0</v>
      </c>
      <c r="BT351">
        <f ca="1">IF(Table1[[#This Row],[Area]]="Delhi",Table1[[#This Row],[Income]],0)</f>
        <v>0</v>
      </c>
      <c r="BU351">
        <f ca="1">IF(Table1[[#This Row],[Area]]="Jaipur",Table1[[#This Row],[Income]],0)</f>
        <v>0</v>
      </c>
      <c r="BW351">
        <f ca="1">IF(Table1[[#This Row],[Field of Work]]="IT",Table1[[#This Row],[Income]],0)</f>
        <v>0</v>
      </c>
      <c r="BX351">
        <f ca="1">IF(Table1[[#This Row],[Field of Work]]="Healthcare",Table1[[#This Row],[Income]],0)</f>
        <v>0</v>
      </c>
      <c r="BY351">
        <f ca="1">IF(Table1[[#This Row],[Field of Work]]="Agriculture",Table1[[#This Row],[Income]],0)</f>
        <v>0</v>
      </c>
      <c r="BZ351">
        <f ca="1">IF(Table1[[#This Row],[Field of Work]]="Teaching",Table1[[#This Row],[Income]],0)</f>
        <v>0</v>
      </c>
      <c r="CA351">
        <f ca="1">IF(Table1[[#This Row],[Field of Work]]="General Work",Table1[[#This Row],[Income]],0)</f>
        <v>35868</v>
      </c>
      <c r="CB351">
        <f ca="1">IF(Table1[[#This Row],[Field of Work]]="Construction",Table1[[#This Row],[Income]],0)</f>
        <v>0</v>
      </c>
      <c r="CD351" s="2">
        <f ca="1">IF(Table1[[#This Row],[Value of debts ]]&gt;Table1[[#This Row],[Income]],1,0)</f>
        <v>1</v>
      </c>
      <c r="CE351" s="1"/>
      <c r="CG351">
        <f ca="1">IF(Table1[[#This Row],[Net worth of person]]&gt;$CH$3,Table1[[#This Row],[Age]],0)</f>
        <v>0</v>
      </c>
    </row>
    <row r="352" spans="1:85" x14ac:dyDescent="0.3">
      <c r="A352">
        <f t="shared" ca="1" si="195"/>
        <v>1</v>
      </c>
      <c r="B352" t="str">
        <f t="shared" ca="1" si="196"/>
        <v>Women</v>
      </c>
      <c r="C352">
        <f t="shared" ca="1" si="197"/>
        <v>26</v>
      </c>
      <c r="D352">
        <f t="shared" ca="1" si="198"/>
        <v>4</v>
      </c>
      <c r="E352" t="str">
        <f t="shared" ca="1" si="199"/>
        <v>Teaching</v>
      </c>
      <c r="F352">
        <f t="shared" ca="1" si="200"/>
        <v>2</v>
      </c>
      <c r="G352" t="str">
        <f t="shared" ca="1" si="201"/>
        <v>12th</v>
      </c>
      <c r="H352">
        <f t="shared" ca="1" si="202"/>
        <v>2</v>
      </c>
      <c r="I352">
        <f t="shared" ca="1" si="203"/>
        <v>1</v>
      </c>
      <c r="J352">
        <f t="shared" ca="1" si="204"/>
        <v>34851</v>
      </c>
      <c r="K352">
        <f t="shared" ca="1" si="205"/>
        <v>2</v>
      </c>
      <c r="L352" t="str">
        <f t="shared" ca="1" si="206"/>
        <v>Bangalore</v>
      </c>
      <c r="M352">
        <f t="shared" ca="1" si="207"/>
        <v>209106</v>
      </c>
      <c r="N352">
        <f t="shared" ca="1" si="208"/>
        <v>189169.60118151965</v>
      </c>
      <c r="O352">
        <f t="shared" ca="1" si="209"/>
        <v>15449.654088455291</v>
      </c>
      <c r="P352">
        <f t="shared" ca="1" si="210"/>
        <v>478</v>
      </c>
      <c r="Q352">
        <f t="shared" ca="1" si="211"/>
        <v>47594.36315831339</v>
      </c>
      <c r="R352">
        <f t="shared" ca="1" si="212"/>
        <v>50930.630751935962</v>
      </c>
      <c r="S352">
        <f t="shared" ca="1" si="213"/>
        <v>275486.28484039125</v>
      </c>
      <c r="T352">
        <f t="shared" ca="1" si="214"/>
        <v>237241.96433983304</v>
      </c>
      <c r="U352">
        <f t="shared" ca="1" si="194"/>
        <v>38244.320500558213</v>
      </c>
      <c r="AF352" s="2">
        <f ca="1">IF(Table1[[#This Row],[Gender]]="Women",1,0)</f>
        <v>1</v>
      </c>
      <c r="AG352">
        <f ca="1">IF(Table1[[#This Row],[Gender]]="Men",1,0)</f>
        <v>0</v>
      </c>
      <c r="AI352" s="1"/>
      <c r="AK352" s="2">
        <f ca="1">IF(Table1[[#This Row],[Field of Work]]="IT",1,0)</f>
        <v>0</v>
      </c>
      <c r="AL352">
        <f ca="1">IF(Table1[[#This Row],[Field of Work]]="Agriculture",1,0)</f>
        <v>0</v>
      </c>
      <c r="AM352">
        <f ca="1">IF(Table1[[#This Row],[Field of Work]]="Construction",1,0)</f>
        <v>0</v>
      </c>
      <c r="AN352">
        <f ca="1">IF(Table1[[#This Row],[Field of Work]]="Healthcare",1,0)</f>
        <v>0</v>
      </c>
      <c r="AO352">
        <f ca="1">IF(Table1[[#This Row],[Field of Work]]="General Work",1,0)</f>
        <v>0</v>
      </c>
      <c r="AP352">
        <f ca="1">IF(Table1[[#This Row],[Field of Work]]="Teaching",1,0)</f>
        <v>1</v>
      </c>
      <c r="AV352" s="1"/>
      <c r="AX352" s="2">
        <f ca="1">Table1[[#This Row],[Car Value]]/Table1[[#This Row],[Cars]]</f>
        <v>15449.654088455291</v>
      </c>
      <c r="AY352" s="1"/>
      <c r="AZ352" s="2">
        <f ca="1">IF(Table1[[#This Row],[Value of debts ]]&gt;$BA$3,1,0)</f>
        <v>1</v>
      </c>
      <c r="BA352" s="1"/>
      <c r="BB352" s="1"/>
      <c r="BC352" s="15">
        <f ca="1">Table1[[#This Row],[Mortage Left]]/Table1[[#This Row],[Value of House]]</f>
        <v>0.90465888679196027</v>
      </c>
      <c r="BD352">
        <f t="shared" ca="1" si="173"/>
        <v>0</v>
      </c>
      <c r="BF352" s="1"/>
      <c r="BH352">
        <f ca="1">IF(Table1[[#This Row],[Area]]="Patna",Table1[[#This Row],[Income]],0)</f>
        <v>0</v>
      </c>
      <c r="BI352">
        <f ca="1">IF(Table1[[#This Row],[Area]]="Bangalore",Table1[[#This Row],[Income]],0)</f>
        <v>34851</v>
      </c>
      <c r="BJ352">
        <f ca="1">IF(Table1[[#This Row],[Area]]="Lucknow",Table1[[#This Row],[Income]],0)</f>
        <v>0</v>
      </c>
      <c r="BK352">
        <f ca="1">IF(Table1[[#This Row],[Area]]="Hyderabad",Table1[[#This Row],[Income]],0)</f>
        <v>0</v>
      </c>
      <c r="BL352">
        <f ca="1">IF(Table1[[#This Row],[Area]]="Udaipur",Table1[[#This Row],[Income]],0)</f>
        <v>0</v>
      </c>
      <c r="BM352">
        <f ca="1">IF(Table1[[#This Row],[Area]]="Pune",Table1[[#This Row],[Income]],0)</f>
        <v>0</v>
      </c>
      <c r="BN352">
        <f ca="1">IF(Table1[[#This Row],[Area]]="Kolkata",Table1[[#This Row],[Income]],0)</f>
        <v>0</v>
      </c>
      <c r="BO352">
        <f ca="1">IF(Table1[[#This Row],[Area]]="Ranchi",Table1[[#This Row],[Income]],0)</f>
        <v>0</v>
      </c>
      <c r="BP352">
        <f ca="1">IF(Table1[[#This Row],[Area]]="Dhanbad",Table1[[#This Row],[Income]],0)</f>
        <v>0</v>
      </c>
      <c r="BQ352">
        <f ca="1">IF(Table1[[#This Row],[Area]]="Agra",Table1[[#This Row],[Income]],0)</f>
        <v>0</v>
      </c>
      <c r="BR352">
        <f ca="1">IF(Table1[[#This Row],[Area]]="Mumbai",Table1[[#This Row],[Income]],0)</f>
        <v>0</v>
      </c>
      <c r="BS352">
        <f ca="1">IF(Table1[[#This Row],[Area]]="Srinagar",Table1[[#This Row],[Income]],0)</f>
        <v>0</v>
      </c>
      <c r="BT352">
        <f ca="1">IF(Table1[[#This Row],[Area]]="Delhi",Table1[[#This Row],[Income]],0)</f>
        <v>0</v>
      </c>
      <c r="BU352">
        <f ca="1">IF(Table1[[#This Row],[Area]]="Jaipur",Table1[[#This Row],[Income]],0)</f>
        <v>0</v>
      </c>
      <c r="BW352">
        <f ca="1">IF(Table1[[#This Row],[Field of Work]]="IT",Table1[[#This Row],[Income]],0)</f>
        <v>0</v>
      </c>
      <c r="BX352">
        <f ca="1">IF(Table1[[#This Row],[Field of Work]]="Healthcare",Table1[[#This Row],[Income]],0)</f>
        <v>0</v>
      </c>
      <c r="BY352">
        <f ca="1">IF(Table1[[#This Row],[Field of Work]]="Agriculture",Table1[[#This Row],[Income]],0)</f>
        <v>0</v>
      </c>
      <c r="BZ352">
        <f ca="1">IF(Table1[[#This Row],[Field of Work]]="Teaching",Table1[[#This Row],[Income]],0)</f>
        <v>34851</v>
      </c>
      <c r="CA352">
        <f ca="1">IF(Table1[[#This Row],[Field of Work]]="General Work",Table1[[#This Row],[Income]],0)</f>
        <v>0</v>
      </c>
      <c r="CB352">
        <f ca="1">IF(Table1[[#This Row],[Field of Work]]="Construction",Table1[[#This Row],[Income]],0)</f>
        <v>0</v>
      </c>
      <c r="CD352" s="2">
        <f ca="1">IF(Table1[[#This Row],[Value of debts ]]&gt;Table1[[#This Row],[Income]],1,0)</f>
        <v>1</v>
      </c>
      <c r="CE352" s="1"/>
      <c r="CG352">
        <f ca="1">IF(Table1[[#This Row],[Net worth of person]]&gt;$CH$3,Table1[[#This Row],[Age]],0)</f>
        <v>0</v>
      </c>
    </row>
    <row r="353" spans="1:85" x14ac:dyDescent="0.3">
      <c r="A353">
        <f t="shared" ca="1" si="195"/>
        <v>1</v>
      </c>
      <c r="B353" t="str">
        <f t="shared" ca="1" si="196"/>
        <v>Women</v>
      </c>
      <c r="C353">
        <f t="shared" ca="1" si="197"/>
        <v>20</v>
      </c>
      <c r="D353">
        <f t="shared" ca="1" si="198"/>
        <v>3</v>
      </c>
      <c r="E353" t="str">
        <f t="shared" ca="1" si="199"/>
        <v>Healthcare</v>
      </c>
      <c r="F353">
        <f t="shared" ca="1" si="200"/>
        <v>2</v>
      </c>
      <c r="G353" t="str">
        <f t="shared" ca="1" si="201"/>
        <v>12th</v>
      </c>
      <c r="H353">
        <f t="shared" ca="1" si="202"/>
        <v>2</v>
      </c>
      <c r="I353">
        <f t="shared" ca="1" si="203"/>
        <v>2</v>
      </c>
      <c r="J353">
        <f t="shared" ca="1" si="204"/>
        <v>65619</v>
      </c>
      <c r="K353">
        <f t="shared" ca="1" si="205"/>
        <v>5</v>
      </c>
      <c r="L353" t="str">
        <f t="shared" ca="1" si="206"/>
        <v>Udaipur</v>
      </c>
      <c r="M353">
        <f t="shared" ca="1" si="207"/>
        <v>196857</v>
      </c>
      <c r="N353">
        <f t="shared" ca="1" si="208"/>
        <v>99484.752923465974</v>
      </c>
      <c r="O353">
        <f t="shared" ca="1" si="209"/>
        <v>18514.348309405574</v>
      </c>
      <c r="P353">
        <f t="shared" ca="1" si="210"/>
        <v>4904</v>
      </c>
      <c r="Q353">
        <f t="shared" ca="1" si="211"/>
        <v>56778.279953498633</v>
      </c>
      <c r="R353">
        <f t="shared" ca="1" si="212"/>
        <v>76009.9691238917</v>
      </c>
      <c r="S353">
        <f t="shared" ca="1" si="213"/>
        <v>291381.31743329728</v>
      </c>
      <c r="T353">
        <f t="shared" ca="1" si="214"/>
        <v>161167.0328769646</v>
      </c>
      <c r="U353">
        <f t="shared" ca="1" si="194"/>
        <v>130214.28455633268</v>
      </c>
      <c r="AF353" s="2">
        <f ca="1">IF(Table1[[#This Row],[Gender]]="Women",1,0)</f>
        <v>1</v>
      </c>
      <c r="AG353">
        <f ca="1">IF(Table1[[#This Row],[Gender]]="Men",1,0)</f>
        <v>0</v>
      </c>
      <c r="AI353" s="1"/>
      <c r="AK353" s="2">
        <f ca="1">IF(Table1[[#This Row],[Field of Work]]="IT",1,0)</f>
        <v>0</v>
      </c>
      <c r="AL353">
        <f ca="1">IF(Table1[[#This Row],[Field of Work]]="Agriculture",1,0)</f>
        <v>0</v>
      </c>
      <c r="AM353">
        <f ca="1">IF(Table1[[#This Row],[Field of Work]]="Construction",1,0)</f>
        <v>0</v>
      </c>
      <c r="AN353">
        <f ca="1">IF(Table1[[#This Row],[Field of Work]]="Healthcare",1,0)</f>
        <v>1</v>
      </c>
      <c r="AO353">
        <f ca="1">IF(Table1[[#This Row],[Field of Work]]="General Work",1,0)</f>
        <v>0</v>
      </c>
      <c r="AP353">
        <f ca="1">IF(Table1[[#This Row],[Field of Work]]="Teaching",1,0)</f>
        <v>0</v>
      </c>
      <c r="AV353" s="1"/>
      <c r="AX353" s="2">
        <f ca="1">Table1[[#This Row],[Car Value]]/Table1[[#This Row],[Cars]]</f>
        <v>9257.1741547027868</v>
      </c>
      <c r="AY353" s="1"/>
      <c r="AZ353" s="2">
        <f ca="1">IF(Table1[[#This Row],[Value of debts ]]&gt;$BA$3,1,0)</f>
        <v>1</v>
      </c>
      <c r="BA353" s="1"/>
      <c r="BB353" s="1"/>
      <c r="BC353" s="15">
        <f ca="1">Table1[[#This Row],[Mortage Left]]/Table1[[#This Row],[Value of House]]</f>
        <v>0.50536558478218185</v>
      </c>
      <c r="BD353">
        <f t="shared" ca="1" si="173"/>
        <v>0</v>
      </c>
      <c r="BF353" s="1"/>
      <c r="BH353">
        <f ca="1">IF(Table1[[#This Row],[Area]]="Patna",Table1[[#This Row],[Income]],0)</f>
        <v>0</v>
      </c>
      <c r="BI353">
        <f ca="1">IF(Table1[[#This Row],[Area]]="Bangalore",Table1[[#This Row],[Income]],0)</f>
        <v>0</v>
      </c>
      <c r="BJ353">
        <f ca="1">IF(Table1[[#This Row],[Area]]="Lucknow",Table1[[#This Row],[Income]],0)</f>
        <v>0</v>
      </c>
      <c r="BK353">
        <f ca="1">IF(Table1[[#This Row],[Area]]="Hyderabad",Table1[[#This Row],[Income]],0)</f>
        <v>0</v>
      </c>
      <c r="BL353">
        <f ca="1">IF(Table1[[#This Row],[Area]]="Udaipur",Table1[[#This Row],[Income]],0)</f>
        <v>65619</v>
      </c>
      <c r="BM353">
        <f ca="1">IF(Table1[[#This Row],[Area]]="Pune",Table1[[#This Row],[Income]],0)</f>
        <v>0</v>
      </c>
      <c r="BN353">
        <f ca="1">IF(Table1[[#This Row],[Area]]="Kolkata",Table1[[#This Row],[Income]],0)</f>
        <v>0</v>
      </c>
      <c r="BO353">
        <f ca="1">IF(Table1[[#This Row],[Area]]="Ranchi",Table1[[#This Row],[Income]],0)</f>
        <v>0</v>
      </c>
      <c r="BP353">
        <f ca="1">IF(Table1[[#This Row],[Area]]="Dhanbad",Table1[[#This Row],[Income]],0)</f>
        <v>0</v>
      </c>
      <c r="BQ353">
        <f ca="1">IF(Table1[[#This Row],[Area]]="Agra",Table1[[#This Row],[Income]],0)</f>
        <v>0</v>
      </c>
      <c r="BR353">
        <f ca="1">IF(Table1[[#This Row],[Area]]="Mumbai",Table1[[#This Row],[Income]],0)</f>
        <v>0</v>
      </c>
      <c r="BS353">
        <f ca="1">IF(Table1[[#This Row],[Area]]="Srinagar",Table1[[#This Row],[Income]],0)</f>
        <v>0</v>
      </c>
      <c r="BT353">
        <f ca="1">IF(Table1[[#This Row],[Area]]="Delhi",Table1[[#This Row],[Income]],0)</f>
        <v>0</v>
      </c>
      <c r="BU353">
        <f ca="1">IF(Table1[[#This Row],[Area]]="Jaipur",Table1[[#This Row],[Income]],0)</f>
        <v>0</v>
      </c>
      <c r="BW353">
        <f ca="1">IF(Table1[[#This Row],[Field of Work]]="IT",Table1[[#This Row],[Income]],0)</f>
        <v>0</v>
      </c>
      <c r="BX353">
        <f ca="1">IF(Table1[[#This Row],[Field of Work]]="Healthcare",Table1[[#This Row],[Income]],0)</f>
        <v>65619</v>
      </c>
      <c r="BY353">
        <f ca="1">IF(Table1[[#This Row],[Field of Work]]="Agriculture",Table1[[#This Row],[Income]],0)</f>
        <v>0</v>
      </c>
      <c r="BZ353">
        <f ca="1">IF(Table1[[#This Row],[Field of Work]]="Teaching",Table1[[#This Row],[Income]],0)</f>
        <v>0</v>
      </c>
      <c r="CA353">
        <f ca="1">IF(Table1[[#This Row],[Field of Work]]="General Work",Table1[[#This Row],[Income]],0)</f>
        <v>0</v>
      </c>
      <c r="CB353">
        <f ca="1">IF(Table1[[#This Row],[Field of Work]]="Construction",Table1[[#This Row],[Income]],0)</f>
        <v>0</v>
      </c>
      <c r="CD353" s="2">
        <f ca="1">IF(Table1[[#This Row],[Value of debts ]]&gt;Table1[[#This Row],[Income]],1,0)</f>
        <v>1</v>
      </c>
      <c r="CE353" s="1"/>
      <c r="CG353">
        <f ca="1">IF(Table1[[#This Row],[Net worth of person]]&gt;$CH$3,Table1[[#This Row],[Age]],0)</f>
        <v>20</v>
      </c>
    </row>
    <row r="354" spans="1:85" x14ac:dyDescent="0.3">
      <c r="A354">
        <f t="shared" ca="1" si="195"/>
        <v>1</v>
      </c>
      <c r="B354" t="str">
        <f t="shared" ca="1" si="196"/>
        <v>Women</v>
      </c>
      <c r="C354">
        <f t="shared" ca="1" si="197"/>
        <v>38</v>
      </c>
      <c r="D354">
        <f t="shared" ca="1" si="198"/>
        <v>5</v>
      </c>
      <c r="E354" t="str">
        <f t="shared" ca="1" si="199"/>
        <v>Agriculture</v>
      </c>
      <c r="F354">
        <f t="shared" ca="1" si="200"/>
        <v>5</v>
      </c>
      <c r="G354" t="str">
        <f t="shared" ca="1" si="201"/>
        <v>Others</v>
      </c>
      <c r="H354">
        <f t="shared" ca="1" si="202"/>
        <v>4</v>
      </c>
      <c r="I354">
        <f t="shared" ca="1" si="203"/>
        <v>3</v>
      </c>
      <c r="J354">
        <f t="shared" ca="1" si="204"/>
        <v>38401</v>
      </c>
      <c r="K354">
        <f t="shared" ca="1" si="205"/>
        <v>2</v>
      </c>
      <c r="L354" t="str">
        <f t="shared" ca="1" si="206"/>
        <v>Bangalore</v>
      </c>
      <c r="M354">
        <f t="shared" ca="1" si="207"/>
        <v>230406</v>
      </c>
      <c r="N354">
        <f t="shared" ca="1" si="208"/>
        <v>111843.97728805899</v>
      </c>
      <c r="O354">
        <f t="shared" ca="1" si="209"/>
        <v>99466.430259182816</v>
      </c>
      <c r="P354">
        <f t="shared" ca="1" si="210"/>
        <v>96262</v>
      </c>
      <c r="Q354">
        <f t="shared" ca="1" si="211"/>
        <v>7369.8870270343486</v>
      </c>
      <c r="R354">
        <f t="shared" ca="1" si="212"/>
        <v>2967.4169022730766</v>
      </c>
      <c r="S354">
        <f t="shared" ca="1" si="213"/>
        <v>332839.84716145589</v>
      </c>
      <c r="T354">
        <f t="shared" ca="1" si="214"/>
        <v>215475.86431509335</v>
      </c>
      <c r="U354">
        <f t="shared" ca="1" si="194"/>
        <v>117363.98284636255</v>
      </c>
      <c r="AF354" s="2">
        <f ca="1">IF(Table1[[#This Row],[Gender]]="Women",1,0)</f>
        <v>1</v>
      </c>
      <c r="AG354">
        <f ca="1">IF(Table1[[#This Row],[Gender]]="Men",1,0)</f>
        <v>0</v>
      </c>
      <c r="AI354" s="1"/>
      <c r="AK354" s="2">
        <f ca="1">IF(Table1[[#This Row],[Field of Work]]="IT",1,0)</f>
        <v>0</v>
      </c>
      <c r="AL354">
        <f ca="1">IF(Table1[[#This Row],[Field of Work]]="Agriculture",1,0)</f>
        <v>1</v>
      </c>
      <c r="AM354">
        <f ca="1">IF(Table1[[#This Row],[Field of Work]]="Construction",1,0)</f>
        <v>0</v>
      </c>
      <c r="AN354">
        <f ca="1">IF(Table1[[#This Row],[Field of Work]]="Healthcare",1,0)</f>
        <v>0</v>
      </c>
      <c r="AO354">
        <f ca="1">IF(Table1[[#This Row],[Field of Work]]="General Work",1,0)</f>
        <v>0</v>
      </c>
      <c r="AP354">
        <f ca="1">IF(Table1[[#This Row],[Field of Work]]="Teaching",1,0)</f>
        <v>0</v>
      </c>
      <c r="AV354" s="1"/>
      <c r="AX354" s="2">
        <f ca="1">Table1[[#This Row],[Car Value]]/Table1[[#This Row],[Cars]]</f>
        <v>33155.476753060939</v>
      </c>
      <c r="AY354" s="1"/>
      <c r="AZ354" s="2">
        <f ca="1">IF(Table1[[#This Row],[Value of debts ]]&gt;$BA$3,1,0)</f>
        <v>1</v>
      </c>
      <c r="BA354" s="1"/>
      <c r="BB354" s="1"/>
      <c r="BC354" s="15">
        <f ca="1">Table1[[#This Row],[Mortage Left]]/Table1[[#This Row],[Value of House]]</f>
        <v>0.48542128802226936</v>
      </c>
      <c r="BD354">
        <f t="shared" ca="1" si="173"/>
        <v>0</v>
      </c>
      <c r="BF354" s="1"/>
      <c r="BH354">
        <f ca="1">IF(Table1[[#This Row],[Area]]="Patna",Table1[[#This Row],[Income]],0)</f>
        <v>0</v>
      </c>
      <c r="BI354">
        <f ca="1">IF(Table1[[#This Row],[Area]]="Bangalore",Table1[[#This Row],[Income]],0)</f>
        <v>38401</v>
      </c>
      <c r="BJ354">
        <f ca="1">IF(Table1[[#This Row],[Area]]="Lucknow",Table1[[#This Row],[Income]],0)</f>
        <v>0</v>
      </c>
      <c r="BK354">
        <f ca="1">IF(Table1[[#This Row],[Area]]="Hyderabad",Table1[[#This Row],[Income]],0)</f>
        <v>0</v>
      </c>
      <c r="BL354">
        <f ca="1">IF(Table1[[#This Row],[Area]]="Udaipur",Table1[[#This Row],[Income]],0)</f>
        <v>0</v>
      </c>
      <c r="BM354">
        <f ca="1">IF(Table1[[#This Row],[Area]]="Pune",Table1[[#This Row],[Income]],0)</f>
        <v>0</v>
      </c>
      <c r="BN354">
        <f ca="1">IF(Table1[[#This Row],[Area]]="Kolkata",Table1[[#This Row],[Income]],0)</f>
        <v>0</v>
      </c>
      <c r="BO354">
        <f ca="1">IF(Table1[[#This Row],[Area]]="Ranchi",Table1[[#This Row],[Income]],0)</f>
        <v>0</v>
      </c>
      <c r="BP354">
        <f ca="1">IF(Table1[[#This Row],[Area]]="Dhanbad",Table1[[#This Row],[Income]],0)</f>
        <v>0</v>
      </c>
      <c r="BQ354">
        <f ca="1">IF(Table1[[#This Row],[Area]]="Agra",Table1[[#This Row],[Income]],0)</f>
        <v>0</v>
      </c>
      <c r="BR354">
        <f ca="1">IF(Table1[[#This Row],[Area]]="Mumbai",Table1[[#This Row],[Income]],0)</f>
        <v>0</v>
      </c>
      <c r="BS354">
        <f ca="1">IF(Table1[[#This Row],[Area]]="Srinagar",Table1[[#This Row],[Income]],0)</f>
        <v>0</v>
      </c>
      <c r="BT354">
        <f ca="1">IF(Table1[[#This Row],[Area]]="Delhi",Table1[[#This Row],[Income]],0)</f>
        <v>0</v>
      </c>
      <c r="BU354">
        <f ca="1">IF(Table1[[#This Row],[Area]]="Jaipur",Table1[[#This Row],[Income]],0)</f>
        <v>0</v>
      </c>
      <c r="BW354">
        <f ca="1">IF(Table1[[#This Row],[Field of Work]]="IT",Table1[[#This Row],[Income]],0)</f>
        <v>0</v>
      </c>
      <c r="BX354">
        <f ca="1">IF(Table1[[#This Row],[Field of Work]]="Healthcare",Table1[[#This Row],[Income]],0)</f>
        <v>0</v>
      </c>
      <c r="BY354">
        <f ca="1">IF(Table1[[#This Row],[Field of Work]]="Agriculture",Table1[[#This Row],[Income]],0)</f>
        <v>38401</v>
      </c>
      <c r="BZ354">
        <f ca="1">IF(Table1[[#This Row],[Field of Work]]="Teaching",Table1[[#This Row],[Income]],0)</f>
        <v>0</v>
      </c>
      <c r="CA354">
        <f ca="1">IF(Table1[[#This Row],[Field of Work]]="General Work",Table1[[#This Row],[Income]],0)</f>
        <v>0</v>
      </c>
      <c r="CB354">
        <f ca="1">IF(Table1[[#This Row],[Field of Work]]="Construction",Table1[[#This Row],[Income]],0)</f>
        <v>0</v>
      </c>
      <c r="CD354" s="2">
        <f ca="1">IF(Table1[[#This Row],[Value of debts ]]&gt;Table1[[#This Row],[Income]],1,0)</f>
        <v>1</v>
      </c>
      <c r="CE354" s="1"/>
      <c r="CG354">
        <f ca="1">IF(Table1[[#This Row],[Net worth of person]]&gt;$CH$3,Table1[[#This Row],[Age]],0)</f>
        <v>38</v>
      </c>
    </row>
    <row r="355" spans="1:85" x14ac:dyDescent="0.3">
      <c r="A355">
        <f t="shared" ca="1" si="195"/>
        <v>1</v>
      </c>
      <c r="B355" t="str">
        <f t="shared" ca="1" si="196"/>
        <v>Women</v>
      </c>
      <c r="C355">
        <f t="shared" ca="1" si="197"/>
        <v>31</v>
      </c>
      <c r="D355">
        <f t="shared" ca="1" si="198"/>
        <v>1</v>
      </c>
      <c r="E355" t="str">
        <f t="shared" ca="1" si="199"/>
        <v>IT</v>
      </c>
      <c r="F355">
        <f t="shared" ca="1" si="200"/>
        <v>3</v>
      </c>
      <c r="G355" t="str">
        <f t="shared" ca="1" si="201"/>
        <v>Bachelors</v>
      </c>
      <c r="H355">
        <f t="shared" ca="1" si="202"/>
        <v>0</v>
      </c>
      <c r="I355">
        <f t="shared" ca="1" si="203"/>
        <v>2</v>
      </c>
      <c r="J355">
        <f t="shared" ca="1" si="204"/>
        <v>57940</v>
      </c>
      <c r="K355">
        <f t="shared" ca="1" si="205"/>
        <v>5</v>
      </c>
      <c r="L355" t="str">
        <f t="shared" ca="1" si="206"/>
        <v>Udaipur</v>
      </c>
      <c r="M355">
        <f t="shared" ca="1" si="207"/>
        <v>173820</v>
      </c>
      <c r="N355">
        <f t="shared" ca="1" si="208"/>
        <v>20398.372239955726</v>
      </c>
      <c r="O355">
        <f t="shared" ca="1" si="209"/>
        <v>74741.967924281736</v>
      </c>
      <c r="P355">
        <f t="shared" ca="1" si="210"/>
        <v>17427</v>
      </c>
      <c r="Q355">
        <f t="shared" ca="1" si="211"/>
        <v>57955.463143218651</v>
      </c>
      <c r="R355">
        <f t="shared" ca="1" si="212"/>
        <v>60500.170331733054</v>
      </c>
      <c r="S355">
        <f t="shared" ca="1" si="213"/>
        <v>309062.13825601479</v>
      </c>
      <c r="T355">
        <f t="shared" ca="1" si="214"/>
        <v>95780.835383174388</v>
      </c>
      <c r="U355">
        <f t="shared" ca="1" si="194"/>
        <v>213281.3028728404</v>
      </c>
      <c r="AF355" s="2">
        <f ca="1">IF(Table1[[#This Row],[Gender]]="Women",1,0)</f>
        <v>1</v>
      </c>
      <c r="AG355">
        <f ca="1">IF(Table1[[#This Row],[Gender]]="Men",1,0)</f>
        <v>0</v>
      </c>
      <c r="AI355" s="1"/>
      <c r="AK355" s="2">
        <f ca="1">IF(Table1[[#This Row],[Field of Work]]="IT",1,0)</f>
        <v>1</v>
      </c>
      <c r="AL355">
        <f ca="1">IF(Table1[[#This Row],[Field of Work]]="Agriculture",1,0)</f>
        <v>0</v>
      </c>
      <c r="AM355">
        <f ca="1">IF(Table1[[#This Row],[Field of Work]]="Construction",1,0)</f>
        <v>0</v>
      </c>
      <c r="AN355">
        <f ca="1">IF(Table1[[#This Row],[Field of Work]]="Healthcare",1,0)</f>
        <v>0</v>
      </c>
      <c r="AO355">
        <f ca="1">IF(Table1[[#This Row],[Field of Work]]="General Work",1,0)</f>
        <v>0</v>
      </c>
      <c r="AP355">
        <f ca="1">IF(Table1[[#This Row],[Field of Work]]="Teaching",1,0)</f>
        <v>0</v>
      </c>
      <c r="AV355" s="1"/>
      <c r="AX355" s="2">
        <f ca="1">Table1[[#This Row],[Car Value]]/Table1[[#This Row],[Cars]]</f>
        <v>37370.983962140868</v>
      </c>
      <c r="AY355" s="1"/>
      <c r="AZ355" s="2">
        <f ca="1">IF(Table1[[#This Row],[Value of debts ]]&gt;$BA$3,1,0)</f>
        <v>1</v>
      </c>
      <c r="BA355" s="1"/>
      <c r="BB355" s="1"/>
      <c r="BC355" s="15">
        <f ca="1">Table1[[#This Row],[Mortage Left]]/Table1[[#This Row],[Value of House]]</f>
        <v>0.1173534244618325</v>
      </c>
      <c r="BD355">
        <f t="shared" ca="1" si="173"/>
        <v>1</v>
      </c>
      <c r="BF355" s="1"/>
      <c r="BH355">
        <f ca="1">IF(Table1[[#This Row],[Area]]="Patna",Table1[[#This Row],[Income]],0)</f>
        <v>0</v>
      </c>
      <c r="BI355">
        <f ca="1">IF(Table1[[#This Row],[Area]]="Bangalore",Table1[[#This Row],[Income]],0)</f>
        <v>0</v>
      </c>
      <c r="BJ355">
        <f ca="1">IF(Table1[[#This Row],[Area]]="Lucknow",Table1[[#This Row],[Income]],0)</f>
        <v>0</v>
      </c>
      <c r="BK355">
        <f ca="1">IF(Table1[[#This Row],[Area]]="Hyderabad",Table1[[#This Row],[Income]],0)</f>
        <v>0</v>
      </c>
      <c r="BL355">
        <f ca="1">IF(Table1[[#This Row],[Area]]="Udaipur",Table1[[#This Row],[Income]],0)</f>
        <v>57940</v>
      </c>
      <c r="BM355">
        <f ca="1">IF(Table1[[#This Row],[Area]]="Pune",Table1[[#This Row],[Income]],0)</f>
        <v>0</v>
      </c>
      <c r="BN355">
        <f ca="1">IF(Table1[[#This Row],[Area]]="Kolkata",Table1[[#This Row],[Income]],0)</f>
        <v>0</v>
      </c>
      <c r="BO355">
        <f ca="1">IF(Table1[[#This Row],[Area]]="Ranchi",Table1[[#This Row],[Income]],0)</f>
        <v>0</v>
      </c>
      <c r="BP355">
        <f ca="1">IF(Table1[[#This Row],[Area]]="Dhanbad",Table1[[#This Row],[Income]],0)</f>
        <v>0</v>
      </c>
      <c r="BQ355">
        <f ca="1">IF(Table1[[#This Row],[Area]]="Agra",Table1[[#This Row],[Income]],0)</f>
        <v>0</v>
      </c>
      <c r="BR355">
        <f ca="1">IF(Table1[[#This Row],[Area]]="Mumbai",Table1[[#This Row],[Income]],0)</f>
        <v>0</v>
      </c>
      <c r="BS355">
        <f ca="1">IF(Table1[[#This Row],[Area]]="Srinagar",Table1[[#This Row],[Income]],0)</f>
        <v>0</v>
      </c>
      <c r="BT355">
        <f ca="1">IF(Table1[[#This Row],[Area]]="Delhi",Table1[[#This Row],[Income]],0)</f>
        <v>0</v>
      </c>
      <c r="BU355">
        <f ca="1">IF(Table1[[#This Row],[Area]]="Jaipur",Table1[[#This Row],[Income]],0)</f>
        <v>0</v>
      </c>
      <c r="BW355">
        <f ca="1">IF(Table1[[#This Row],[Field of Work]]="IT",Table1[[#This Row],[Income]],0)</f>
        <v>57940</v>
      </c>
      <c r="BX355">
        <f ca="1">IF(Table1[[#This Row],[Field of Work]]="Healthcare",Table1[[#This Row],[Income]],0)</f>
        <v>0</v>
      </c>
      <c r="BY355">
        <f ca="1">IF(Table1[[#This Row],[Field of Work]]="Agriculture",Table1[[#This Row],[Income]],0)</f>
        <v>0</v>
      </c>
      <c r="BZ355">
        <f ca="1">IF(Table1[[#This Row],[Field of Work]]="Teaching",Table1[[#This Row],[Income]],0)</f>
        <v>0</v>
      </c>
      <c r="CA355">
        <f ca="1">IF(Table1[[#This Row],[Field of Work]]="General Work",Table1[[#This Row],[Income]],0)</f>
        <v>0</v>
      </c>
      <c r="CB355">
        <f ca="1">IF(Table1[[#This Row],[Field of Work]]="Construction",Table1[[#This Row],[Income]],0)</f>
        <v>0</v>
      </c>
      <c r="CD355" s="2">
        <f ca="1">IF(Table1[[#This Row],[Value of debts ]]&gt;Table1[[#This Row],[Income]],1,0)</f>
        <v>1</v>
      </c>
      <c r="CE355" s="1"/>
      <c r="CG355">
        <f ca="1">IF(Table1[[#This Row],[Net worth of person]]&gt;$CH$3,Table1[[#This Row],[Age]],0)</f>
        <v>31</v>
      </c>
    </row>
    <row r="356" spans="1:85" x14ac:dyDescent="0.3">
      <c r="A356">
        <f t="shared" ca="1" si="195"/>
        <v>2</v>
      </c>
      <c r="B356" t="str">
        <f t="shared" ca="1" si="196"/>
        <v>Men</v>
      </c>
      <c r="C356">
        <f t="shared" ca="1" si="197"/>
        <v>28</v>
      </c>
      <c r="D356">
        <f t="shared" ca="1" si="198"/>
        <v>5</v>
      </c>
      <c r="E356" t="str">
        <f t="shared" ca="1" si="199"/>
        <v>Agriculture</v>
      </c>
      <c r="F356">
        <f t="shared" ca="1" si="200"/>
        <v>1</v>
      </c>
      <c r="G356" t="str">
        <f t="shared" ca="1" si="201"/>
        <v>10th</v>
      </c>
      <c r="H356">
        <f t="shared" ca="1" si="202"/>
        <v>2</v>
      </c>
      <c r="I356">
        <f t="shared" ca="1" si="203"/>
        <v>1</v>
      </c>
      <c r="J356">
        <f t="shared" ca="1" si="204"/>
        <v>76897</v>
      </c>
      <c r="K356">
        <f t="shared" ca="1" si="205"/>
        <v>2</v>
      </c>
      <c r="L356" t="str">
        <f t="shared" ca="1" si="206"/>
        <v>Bangalore</v>
      </c>
      <c r="M356">
        <f t="shared" ca="1" si="207"/>
        <v>307588</v>
      </c>
      <c r="N356">
        <f t="shared" ca="1" si="208"/>
        <v>142649.05434271728</v>
      </c>
      <c r="O356">
        <f t="shared" ca="1" si="209"/>
        <v>9503.4255233312197</v>
      </c>
      <c r="P356">
        <f t="shared" ca="1" si="210"/>
        <v>7586</v>
      </c>
      <c r="Q356">
        <f t="shared" ca="1" si="211"/>
        <v>69816.7412096677</v>
      </c>
      <c r="R356">
        <f t="shared" ca="1" si="212"/>
        <v>4660.598105729804</v>
      </c>
      <c r="S356">
        <f t="shared" ca="1" si="213"/>
        <v>321752.023629061</v>
      </c>
      <c r="T356">
        <f t="shared" ca="1" si="214"/>
        <v>220051.79555238498</v>
      </c>
      <c r="U356">
        <f t="shared" ca="1" si="194"/>
        <v>101700.22807667602</v>
      </c>
      <c r="AF356" s="2">
        <f ca="1">IF(Table1[[#This Row],[Gender]]="Women",1,0)</f>
        <v>0</v>
      </c>
      <c r="AG356">
        <f ca="1">IF(Table1[[#This Row],[Gender]]="Men",1,0)</f>
        <v>1</v>
      </c>
      <c r="AI356" s="1"/>
      <c r="AK356" s="2">
        <f ca="1">IF(Table1[[#This Row],[Field of Work]]="IT",1,0)</f>
        <v>0</v>
      </c>
      <c r="AL356">
        <f ca="1">IF(Table1[[#This Row],[Field of Work]]="Agriculture",1,0)</f>
        <v>1</v>
      </c>
      <c r="AM356">
        <f ca="1">IF(Table1[[#This Row],[Field of Work]]="Construction",1,0)</f>
        <v>0</v>
      </c>
      <c r="AN356">
        <f ca="1">IF(Table1[[#This Row],[Field of Work]]="Healthcare",1,0)</f>
        <v>0</v>
      </c>
      <c r="AO356">
        <f ca="1">IF(Table1[[#This Row],[Field of Work]]="General Work",1,0)</f>
        <v>0</v>
      </c>
      <c r="AP356">
        <f ca="1">IF(Table1[[#This Row],[Field of Work]]="Teaching",1,0)</f>
        <v>0</v>
      </c>
      <c r="AV356" s="1"/>
      <c r="AX356" s="2">
        <f ca="1">Table1[[#This Row],[Car Value]]/Table1[[#This Row],[Cars]]</f>
        <v>9503.4255233312197</v>
      </c>
      <c r="AY356" s="1"/>
      <c r="AZ356" s="2">
        <f ca="1">IF(Table1[[#This Row],[Value of debts ]]&gt;$BA$3,1,0)</f>
        <v>1</v>
      </c>
      <c r="BA356" s="1"/>
      <c r="BB356" s="1"/>
      <c r="BC356" s="15">
        <f ca="1">Table1[[#This Row],[Mortage Left]]/Table1[[#This Row],[Value of House]]</f>
        <v>0.46376664350597968</v>
      </c>
      <c r="BD356">
        <f t="shared" ca="1" si="173"/>
        <v>0</v>
      </c>
      <c r="BF356" s="1"/>
      <c r="BH356">
        <f ca="1">IF(Table1[[#This Row],[Area]]="Patna",Table1[[#This Row],[Income]],0)</f>
        <v>0</v>
      </c>
      <c r="BI356">
        <f ca="1">IF(Table1[[#This Row],[Area]]="Bangalore",Table1[[#This Row],[Income]],0)</f>
        <v>76897</v>
      </c>
      <c r="BJ356">
        <f ca="1">IF(Table1[[#This Row],[Area]]="Lucknow",Table1[[#This Row],[Income]],0)</f>
        <v>0</v>
      </c>
      <c r="BK356">
        <f ca="1">IF(Table1[[#This Row],[Area]]="Hyderabad",Table1[[#This Row],[Income]],0)</f>
        <v>0</v>
      </c>
      <c r="BL356">
        <f ca="1">IF(Table1[[#This Row],[Area]]="Udaipur",Table1[[#This Row],[Income]],0)</f>
        <v>0</v>
      </c>
      <c r="BM356">
        <f ca="1">IF(Table1[[#This Row],[Area]]="Pune",Table1[[#This Row],[Income]],0)</f>
        <v>0</v>
      </c>
      <c r="BN356">
        <f ca="1">IF(Table1[[#This Row],[Area]]="Kolkata",Table1[[#This Row],[Income]],0)</f>
        <v>0</v>
      </c>
      <c r="BO356">
        <f ca="1">IF(Table1[[#This Row],[Area]]="Ranchi",Table1[[#This Row],[Income]],0)</f>
        <v>0</v>
      </c>
      <c r="BP356">
        <f ca="1">IF(Table1[[#This Row],[Area]]="Dhanbad",Table1[[#This Row],[Income]],0)</f>
        <v>0</v>
      </c>
      <c r="BQ356">
        <f ca="1">IF(Table1[[#This Row],[Area]]="Agra",Table1[[#This Row],[Income]],0)</f>
        <v>0</v>
      </c>
      <c r="BR356">
        <f ca="1">IF(Table1[[#This Row],[Area]]="Mumbai",Table1[[#This Row],[Income]],0)</f>
        <v>0</v>
      </c>
      <c r="BS356">
        <f ca="1">IF(Table1[[#This Row],[Area]]="Srinagar",Table1[[#This Row],[Income]],0)</f>
        <v>0</v>
      </c>
      <c r="BT356">
        <f ca="1">IF(Table1[[#This Row],[Area]]="Delhi",Table1[[#This Row],[Income]],0)</f>
        <v>0</v>
      </c>
      <c r="BU356">
        <f ca="1">IF(Table1[[#This Row],[Area]]="Jaipur",Table1[[#This Row],[Income]],0)</f>
        <v>0</v>
      </c>
      <c r="BW356">
        <f ca="1">IF(Table1[[#This Row],[Field of Work]]="IT",Table1[[#This Row],[Income]],0)</f>
        <v>0</v>
      </c>
      <c r="BX356">
        <f ca="1">IF(Table1[[#This Row],[Field of Work]]="Healthcare",Table1[[#This Row],[Income]],0)</f>
        <v>0</v>
      </c>
      <c r="BY356">
        <f ca="1">IF(Table1[[#This Row],[Field of Work]]="Agriculture",Table1[[#This Row],[Income]],0)</f>
        <v>76897</v>
      </c>
      <c r="BZ356">
        <f ca="1">IF(Table1[[#This Row],[Field of Work]]="Teaching",Table1[[#This Row],[Income]],0)</f>
        <v>0</v>
      </c>
      <c r="CA356">
        <f ca="1">IF(Table1[[#This Row],[Field of Work]]="General Work",Table1[[#This Row],[Income]],0)</f>
        <v>0</v>
      </c>
      <c r="CB356">
        <f ca="1">IF(Table1[[#This Row],[Field of Work]]="Construction",Table1[[#This Row],[Income]],0)</f>
        <v>0</v>
      </c>
      <c r="CD356" s="2">
        <f ca="1">IF(Table1[[#This Row],[Value of debts ]]&gt;Table1[[#This Row],[Income]],1,0)</f>
        <v>1</v>
      </c>
      <c r="CE356" s="1"/>
      <c r="CG356">
        <f ca="1">IF(Table1[[#This Row],[Net worth of person]]&gt;$CH$3,Table1[[#This Row],[Age]],0)</f>
        <v>28</v>
      </c>
    </row>
    <row r="357" spans="1:85" x14ac:dyDescent="0.3">
      <c r="A357">
        <f t="shared" ca="1" si="195"/>
        <v>1</v>
      </c>
      <c r="B357" t="str">
        <f t="shared" ca="1" si="196"/>
        <v>Women</v>
      </c>
      <c r="C357">
        <f t="shared" ca="1" si="197"/>
        <v>31</v>
      </c>
      <c r="D357">
        <f t="shared" ca="1" si="198"/>
        <v>1</v>
      </c>
      <c r="E357" t="str">
        <f t="shared" ca="1" si="199"/>
        <v>IT</v>
      </c>
      <c r="F357">
        <f t="shared" ca="1" si="200"/>
        <v>2</v>
      </c>
      <c r="G357" t="str">
        <f t="shared" ca="1" si="201"/>
        <v>12th</v>
      </c>
      <c r="H357">
        <f t="shared" ca="1" si="202"/>
        <v>1</v>
      </c>
      <c r="I357">
        <f t="shared" ca="1" si="203"/>
        <v>1</v>
      </c>
      <c r="J357">
        <f t="shared" ca="1" si="204"/>
        <v>82905</v>
      </c>
      <c r="K357">
        <f t="shared" ca="1" si="205"/>
        <v>10</v>
      </c>
      <c r="L357" t="str">
        <f t="shared" ca="1" si="206"/>
        <v>Kolkata</v>
      </c>
      <c r="M357">
        <f t="shared" ca="1" si="207"/>
        <v>414525</v>
      </c>
      <c r="N357">
        <f t="shared" ca="1" si="208"/>
        <v>360684.03338756703</v>
      </c>
      <c r="O357">
        <f t="shared" ca="1" si="209"/>
        <v>61887.591455232083</v>
      </c>
      <c r="P357">
        <f t="shared" ca="1" si="210"/>
        <v>8699</v>
      </c>
      <c r="Q357">
        <f t="shared" ca="1" si="211"/>
        <v>135382.72718064272</v>
      </c>
      <c r="R357">
        <f t="shared" ca="1" si="212"/>
        <v>101679.21360009383</v>
      </c>
      <c r="S357">
        <f t="shared" ca="1" si="213"/>
        <v>578091.80505532585</v>
      </c>
      <c r="T357">
        <f t="shared" ca="1" si="214"/>
        <v>504765.76056820975</v>
      </c>
      <c r="U357">
        <f t="shared" ca="1" si="194"/>
        <v>73326.044487116102</v>
      </c>
      <c r="AF357" s="2">
        <f ca="1">IF(Table1[[#This Row],[Gender]]="Women",1,0)</f>
        <v>1</v>
      </c>
      <c r="AG357">
        <f ca="1">IF(Table1[[#This Row],[Gender]]="Men",1,0)</f>
        <v>0</v>
      </c>
      <c r="AI357" s="1"/>
      <c r="AK357" s="2">
        <f ca="1">IF(Table1[[#This Row],[Field of Work]]="IT",1,0)</f>
        <v>1</v>
      </c>
      <c r="AL357">
        <f ca="1">IF(Table1[[#This Row],[Field of Work]]="Agriculture",1,0)</f>
        <v>0</v>
      </c>
      <c r="AM357">
        <f ca="1">IF(Table1[[#This Row],[Field of Work]]="Construction",1,0)</f>
        <v>0</v>
      </c>
      <c r="AN357">
        <f ca="1">IF(Table1[[#This Row],[Field of Work]]="Healthcare",1,0)</f>
        <v>0</v>
      </c>
      <c r="AO357">
        <f ca="1">IF(Table1[[#This Row],[Field of Work]]="General Work",1,0)</f>
        <v>0</v>
      </c>
      <c r="AP357">
        <f ca="1">IF(Table1[[#This Row],[Field of Work]]="Teaching",1,0)</f>
        <v>0</v>
      </c>
      <c r="AV357" s="1"/>
      <c r="AX357" s="2">
        <f ca="1">Table1[[#This Row],[Car Value]]/Table1[[#This Row],[Cars]]</f>
        <v>61887.591455232083</v>
      </c>
      <c r="AY357" s="1"/>
      <c r="AZ357" s="2">
        <f ca="1">IF(Table1[[#This Row],[Value of debts ]]&gt;$BA$3,1,0)</f>
        <v>1</v>
      </c>
      <c r="BA357" s="1"/>
      <c r="BB357" s="1"/>
      <c r="BC357" s="15">
        <f ca="1">Table1[[#This Row],[Mortage Left]]/Table1[[#This Row],[Value of House]]</f>
        <v>0.87011406643161937</v>
      </c>
      <c r="BD357">
        <f t="shared" ca="1" si="173"/>
        <v>0</v>
      </c>
      <c r="BF357" s="1"/>
      <c r="BH357">
        <f ca="1">IF(Table1[[#This Row],[Area]]="Patna",Table1[[#This Row],[Income]],0)</f>
        <v>0</v>
      </c>
      <c r="BI357">
        <f ca="1">IF(Table1[[#This Row],[Area]]="Bangalore",Table1[[#This Row],[Income]],0)</f>
        <v>0</v>
      </c>
      <c r="BJ357">
        <f ca="1">IF(Table1[[#This Row],[Area]]="Lucknow",Table1[[#This Row],[Income]],0)</f>
        <v>0</v>
      </c>
      <c r="BK357">
        <f ca="1">IF(Table1[[#This Row],[Area]]="Hyderabad",Table1[[#This Row],[Income]],0)</f>
        <v>0</v>
      </c>
      <c r="BL357">
        <f ca="1">IF(Table1[[#This Row],[Area]]="Udaipur",Table1[[#This Row],[Income]],0)</f>
        <v>0</v>
      </c>
      <c r="BM357">
        <f ca="1">IF(Table1[[#This Row],[Area]]="Pune",Table1[[#This Row],[Income]],0)</f>
        <v>0</v>
      </c>
      <c r="BN357">
        <f ca="1">IF(Table1[[#This Row],[Area]]="Kolkata",Table1[[#This Row],[Income]],0)</f>
        <v>82905</v>
      </c>
      <c r="BO357">
        <f ca="1">IF(Table1[[#This Row],[Area]]="Ranchi",Table1[[#This Row],[Income]],0)</f>
        <v>0</v>
      </c>
      <c r="BP357">
        <f ca="1">IF(Table1[[#This Row],[Area]]="Dhanbad",Table1[[#This Row],[Income]],0)</f>
        <v>0</v>
      </c>
      <c r="BQ357">
        <f ca="1">IF(Table1[[#This Row],[Area]]="Agra",Table1[[#This Row],[Income]],0)</f>
        <v>0</v>
      </c>
      <c r="BR357">
        <f ca="1">IF(Table1[[#This Row],[Area]]="Mumbai",Table1[[#This Row],[Income]],0)</f>
        <v>0</v>
      </c>
      <c r="BS357">
        <f ca="1">IF(Table1[[#This Row],[Area]]="Srinagar",Table1[[#This Row],[Income]],0)</f>
        <v>0</v>
      </c>
      <c r="BT357">
        <f ca="1">IF(Table1[[#This Row],[Area]]="Delhi",Table1[[#This Row],[Income]],0)</f>
        <v>0</v>
      </c>
      <c r="BU357">
        <f ca="1">IF(Table1[[#This Row],[Area]]="Jaipur",Table1[[#This Row],[Income]],0)</f>
        <v>0</v>
      </c>
      <c r="BW357">
        <f ca="1">IF(Table1[[#This Row],[Field of Work]]="IT",Table1[[#This Row],[Income]],0)</f>
        <v>82905</v>
      </c>
      <c r="BX357">
        <f ca="1">IF(Table1[[#This Row],[Field of Work]]="Healthcare",Table1[[#This Row],[Income]],0)</f>
        <v>0</v>
      </c>
      <c r="BY357">
        <f ca="1">IF(Table1[[#This Row],[Field of Work]]="Agriculture",Table1[[#This Row],[Income]],0)</f>
        <v>0</v>
      </c>
      <c r="BZ357">
        <f ca="1">IF(Table1[[#This Row],[Field of Work]]="Teaching",Table1[[#This Row],[Income]],0)</f>
        <v>0</v>
      </c>
      <c r="CA357">
        <f ca="1">IF(Table1[[#This Row],[Field of Work]]="General Work",Table1[[#This Row],[Income]],0)</f>
        <v>0</v>
      </c>
      <c r="CB357">
        <f ca="1">IF(Table1[[#This Row],[Field of Work]]="Construction",Table1[[#This Row],[Income]],0)</f>
        <v>0</v>
      </c>
      <c r="CD357" s="2">
        <f ca="1">IF(Table1[[#This Row],[Value of debts ]]&gt;Table1[[#This Row],[Income]],1,0)</f>
        <v>1</v>
      </c>
      <c r="CE357" s="1"/>
      <c r="CG357">
        <f ca="1">IF(Table1[[#This Row],[Net worth of person]]&gt;$CH$3,Table1[[#This Row],[Age]],0)</f>
        <v>31</v>
      </c>
    </row>
    <row r="358" spans="1:85" x14ac:dyDescent="0.3">
      <c r="A358">
        <f t="shared" ca="1" si="195"/>
        <v>1</v>
      </c>
      <c r="B358" t="str">
        <f t="shared" ca="1" si="196"/>
        <v>Women</v>
      </c>
      <c r="C358">
        <f t="shared" ca="1" si="197"/>
        <v>34</v>
      </c>
      <c r="D358">
        <f t="shared" ca="1" si="198"/>
        <v>1</v>
      </c>
      <c r="E358" t="str">
        <f t="shared" ca="1" si="199"/>
        <v>IT</v>
      </c>
      <c r="F358">
        <f t="shared" ca="1" si="200"/>
        <v>2</v>
      </c>
      <c r="G358" t="str">
        <f t="shared" ca="1" si="201"/>
        <v>12th</v>
      </c>
      <c r="H358">
        <f t="shared" ca="1" si="202"/>
        <v>0</v>
      </c>
      <c r="I358">
        <f t="shared" ca="1" si="203"/>
        <v>1</v>
      </c>
      <c r="J358">
        <f t="shared" ca="1" si="204"/>
        <v>43091</v>
      </c>
      <c r="K358">
        <f t="shared" ca="1" si="205"/>
        <v>11</v>
      </c>
      <c r="L358" t="str">
        <f t="shared" ca="1" si="206"/>
        <v>Mumbai</v>
      </c>
      <c r="M358">
        <f t="shared" ca="1" si="207"/>
        <v>172364</v>
      </c>
      <c r="N358">
        <f t="shared" ca="1" si="208"/>
        <v>137629.56406516794</v>
      </c>
      <c r="O358">
        <f t="shared" ca="1" si="209"/>
        <v>5940.7335807798954</v>
      </c>
      <c r="P358">
        <f t="shared" ca="1" si="210"/>
        <v>3627</v>
      </c>
      <c r="Q358">
        <f t="shared" ca="1" si="211"/>
        <v>74514.127274664061</v>
      </c>
      <c r="R358">
        <f t="shared" ca="1" si="212"/>
        <v>282.0359223712295</v>
      </c>
      <c r="S358">
        <f t="shared" ca="1" si="213"/>
        <v>178586.76950315112</v>
      </c>
      <c r="T358">
        <f t="shared" ca="1" si="214"/>
        <v>215770.691339832</v>
      </c>
      <c r="U358">
        <f t="shared" ca="1" si="194"/>
        <v>-37183.921836680878</v>
      </c>
      <c r="AF358" s="2">
        <f ca="1">IF(Table1[[#This Row],[Gender]]="Women",1,0)</f>
        <v>1</v>
      </c>
      <c r="AG358">
        <f ca="1">IF(Table1[[#This Row],[Gender]]="Men",1,0)</f>
        <v>0</v>
      </c>
      <c r="AI358" s="1"/>
      <c r="AK358" s="2">
        <f ca="1">IF(Table1[[#This Row],[Field of Work]]="IT",1,0)</f>
        <v>1</v>
      </c>
      <c r="AL358">
        <f ca="1">IF(Table1[[#This Row],[Field of Work]]="Agriculture",1,0)</f>
        <v>0</v>
      </c>
      <c r="AM358">
        <f ca="1">IF(Table1[[#This Row],[Field of Work]]="Construction",1,0)</f>
        <v>0</v>
      </c>
      <c r="AN358">
        <f ca="1">IF(Table1[[#This Row],[Field of Work]]="Healthcare",1,0)</f>
        <v>0</v>
      </c>
      <c r="AO358">
        <f ca="1">IF(Table1[[#This Row],[Field of Work]]="General Work",1,0)</f>
        <v>0</v>
      </c>
      <c r="AP358">
        <f ca="1">IF(Table1[[#This Row],[Field of Work]]="Teaching",1,0)</f>
        <v>0</v>
      </c>
      <c r="AV358" s="1"/>
      <c r="AX358" s="2">
        <f ca="1">Table1[[#This Row],[Car Value]]/Table1[[#This Row],[Cars]]</f>
        <v>5940.7335807798954</v>
      </c>
      <c r="AY358" s="1"/>
      <c r="AZ358" s="2">
        <f ca="1">IF(Table1[[#This Row],[Value of debts ]]&gt;$BA$3,1,0)</f>
        <v>1</v>
      </c>
      <c r="BA358" s="1"/>
      <c r="BB358" s="1"/>
      <c r="BC358" s="15">
        <f ca="1">Table1[[#This Row],[Mortage Left]]/Table1[[#This Row],[Value of House]]</f>
        <v>0.7984820732007144</v>
      </c>
      <c r="BD358">
        <f t="shared" ca="1" si="173"/>
        <v>0</v>
      </c>
      <c r="BF358" s="1"/>
      <c r="BH358">
        <f ca="1">IF(Table1[[#This Row],[Area]]="Patna",Table1[[#This Row],[Income]],0)</f>
        <v>0</v>
      </c>
      <c r="BI358">
        <f ca="1">IF(Table1[[#This Row],[Area]]="Bangalore",Table1[[#This Row],[Income]],0)</f>
        <v>0</v>
      </c>
      <c r="BJ358">
        <f ca="1">IF(Table1[[#This Row],[Area]]="Lucknow",Table1[[#This Row],[Income]],0)</f>
        <v>0</v>
      </c>
      <c r="BK358">
        <f ca="1">IF(Table1[[#This Row],[Area]]="Hyderabad",Table1[[#This Row],[Income]],0)</f>
        <v>0</v>
      </c>
      <c r="BL358">
        <f ca="1">IF(Table1[[#This Row],[Area]]="Udaipur",Table1[[#This Row],[Income]],0)</f>
        <v>0</v>
      </c>
      <c r="BM358">
        <f ca="1">IF(Table1[[#This Row],[Area]]="Pune",Table1[[#This Row],[Income]],0)</f>
        <v>0</v>
      </c>
      <c r="BN358">
        <f ca="1">IF(Table1[[#This Row],[Area]]="Kolkata",Table1[[#This Row],[Income]],0)</f>
        <v>0</v>
      </c>
      <c r="BO358">
        <f ca="1">IF(Table1[[#This Row],[Area]]="Ranchi",Table1[[#This Row],[Income]],0)</f>
        <v>0</v>
      </c>
      <c r="BP358">
        <f ca="1">IF(Table1[[#This Row],[Area]]="Dhanbad",Table1[[#This Row],[Income]],0)</f>
        <v>0</v>
      </c>
      <c r="BQ358">
        <f ca="1">IF(Table1[[#This Row],[Area]]="Agra",Table1[[#This Row],[Income]],0)</f>
        <v>0</v>
      </c>
      <c r="BR358">
        <f ca="1">IF(Table1[[#This Row],[Area]]="Mumbai",Table1[[#This Row],[Income]],0)</f>
        <v>43091</v>
      </c>
      <c r="BS358">
        <f ca="1">IF(Table1[[#This Row],[Area]]="Srinagar",Table1[[#This Row],[Income]],0)</f>
        <v>0</v>
      </c>
      <c r="BT358">
        <f ca="1">IF(Table1[[#This Row],[Area]]="Delhi",Table1[[#This Row],[Income]],0)</f>
        <v>0</v>
      </c>
      <c r="BU358">
        <f ca="1">IF(Table1[[#This Row],[Area]]="Jaipur",Table1[[#This Row],[Income]],0)</f>
        <v>0</v>
      </c>
      <c r="BW358">
        <f ca="1">IF(Table1[[#This Row],[Field of Work]]="IT",Table1[[#This Row],[Income]],0)</f>
        <v>43091</v>
      </c>
      <c r="BX358">
        <f ca="1">IF(Table1[[#This Row],[Field of Work]]="Healthcare",Table1[[#This Row],[Income]],0)</f>
        <v>0</v>
      </c>
      <c r="BY358">
        <f ca="1">IF(Table1[[#This Row],[Field of Work]]="Agriculture",Table1[[#This Row],[Income]],0)</f>
        <v>0</v>
      </c>
      <c r="BZ358">
        <f ca="1">IF(Table1[[#This Row],[Field of Work]]="Teaching",Table1[[#This Row],[Income]],0)</f>
        <v>0</v>
      </c>
      <c r="CA358">
        <f ca="1">IF(Table1[[#This Row],[Field of Work]]="General Work",Table1[[#This Row],[Income]],0)</f>
        <v>0</v>
      </c>
      <c r="CB358">
        <f ca="1">IF(Table1[[#This Row],[Field of Work]]="Construction",Table1[[#This Row],[Income]],0)</f>
        <v>0</v>
      </c>
      <c r="CD358" s="2">
        <f ca="1">IF(Table1[[#This Row],[Value of debts ]]&gt;Table1[[#This Row],[Income]],1,0)</f>
        <v>1</v>
      </c>
      <c r="CE358" s="1"/>
      <c r="CG358">
        <f ca="1">IF(Table1[[#This Row],[Net worth of person]]&gt;$CH$3,Table1[[#This Row],[Age]],0)</f>
        <v>0</v>
      </c>
    </row>
    <row r="359" spans="1:85" x14ac:dyDescent="0.3">
      <c r="A359">
        <f t="shared" ca="1" si="195"/>
        <v>2</v>
      </c>
      <c r="B359" t="str">
        <f t="shared" ca="1" si="196"/>
        <v>Men</v>
      </c>
      <c r="C359">
        <f t="shared" ca="1" si="197"/>
        <v>29</v>
      </c>
      <c r="D359">
        <f t="shared" ca="1" si="198"/>
        <v>1</v>
      </c>
      <c r="E359" t="str">
        <f t="shared" ca="1" si="199"/>
        <v>IT</v>
      </c>
      <c r="F359">
        <f t="shared" ca="1" si="200"/>
        <v>2</v>
      </c>
      <c r="G359" t="str">
        <f t="shared" ca="1" si="201"/>
        <v>12th</v>
      </c>
      <c r="H359">
        <f t="shared" ca="1" si="202"/>
        <v>4</v>
      </c>
      <c r="I359">
        <f t="shared" ca="1" si="203"/>
        <v>1</v>
      </c>
      <c r="J359">
        <f t="shared" ca="1" si="204"/>
        <v>76029</v>
      </c>
      <c r="K359">
        <f t="shared" ca="1" si="205"/>
        <v>4</v>
      </c>
      <c r="L359" t="str">
        <f t="shared" ca="1" si="206"/>
        <v>Dhanbad</v>
      </c>
      <c r="M359">
        <f t="shared" ca="1" si="207"/>
        <v>304116</v>
      </c>
      <c r="N359">
        <f t="shared" ca="1" si="208"/>
        <v>34018.01941435592</v>
      </c>
      <c r="O359">
        <f t="shared" ca="1" si="209"/>
        <v>57060.548054513492</v>
      </c>
      <c r="P359">
        <f t="shared" ca="1" si="210"/>
        <v>13920</v>
      </c>
      <c r="Q359">
        <f t="shared" ca="1" si="211"/>
        <v>37680.015409661632</v>
      </c>
      <c r="R359">
        <f t="shared" ca="1" si="212"/>
        <v>75303.727036188473</v>
      </c>
      <c r="S359">
        <f t="shared" ca="1" si="213"/>
        <v>436480.27509070199</v>
      </c>
      <c r="T359">
        <f t="shared" ca="1" si="214"/>
        <v>85618.034824017552</v>
      </c>
      <c r="U359">
        <f t="shared" ca="1" si="194"/>
        <v>350862.24026668444</v>
      </c>
      <c r="AF359" s="2">
        <f ca="1">IF(Table1[[#This Row],[Gender]]="Women",1,0)</f>
        <v>0</v>
      </c>
      <c r="AG359">
        <f ca="1">IF(Table1[[#This Row],[Gender]]="Men",1,0)</f>
        <v>1</v>
      </c>
      <c r="AI359" s="1"/>
      <c r="AK359" s="2">
        <f ca="1">IF(Table1[[#This Row],[Field of Work]]="IT",1,0)</f>
        <v>1</v>
      </c>
      <c r="AL359">
        <f ca="1">IF(Table1[[#This Row],[Field of Work]]="Agriculture",1,0)</f>
        <v>0</v>
      </c>
      <c r="AM359">
        <f ca="1">IF(Table1[[#This Row],[Field of Work]]="Construction",1,0)</f>
        <v>0</v>
      </c>
      <c r="AN359">
        <f ca="1">IF(Table1[[#This Row],[Field of Work]]="Healthcare",1,0)</f>
        <v>0</v>
      </c>
      <c r="AO359">
        <f ca="1">IF(Table1[[#This Row],[Field of Work]]="General Work",1,0)</f>
        <v>0</v>
      </c>
      <c r="AP359">
        <f ca="1">IF(Table1[[#This Row],[Field of Work]]="Teaching",1,0)</f>
        <v>0</v>
      </c>
      <c r="AV359" s="1"/>
      <c r="AX359" s="2">
        <f ca="1">Table1[[#This Row],[Car Value]]/Table1[[#This Row],[Cars]]</f>
        <v>57060.548054513492</v>
      </c>
      <c r="AY359" s="1"/>
      <c r="AZ359" s="2">
        <f ca="1">IF(Table1[[#This Row],[Value of debts ]]&gt;$BA$3,1,0)</f>
        <v>1</v>
      </c>
      <c r="BA359" s="1"/>
      <c r="BB359" s="1"/>
      <c r="BC359" s="15">
        <f ca="1">Table1[[#This Row],[Mortage Left]]/Table1[[#This Row],[Value of House]]</f>
        <v>0.11185869672873483</v>
      </c>
      <c r="BD359">
        <f t="shared" ca="1" si="173"/>
        <v>1</v>
      </c>
      <c r="BF359" s="1"/>
      <c r="BH359">
        <f ca="1">IF(Table1[[#This Row],[Area]]="Patna",Table1[[#This Row],[Income]],0)</f>
        <v>0</v>
      </c>
      <c r="BI359">
        <f ca="1">IF(Table1[[#This Row],[Area]]="Bangalore",Table1[[#This Row],[Income]],0)</f>
        <v>0</v>
      </c>
      <c r="BJ359">
        <f ca="1">IF(Table1[[#This Row],[Area]]="Lucknow",Table1[[#This Row],[Income]],0)</f>
        <v>0</v>
      </c>
      <c r="BK359">
        <f ca="1">IF(Table1[[#This Row],[Area]]="Hyderabad",Table1[[#This Row],[Income]],0)</f>
        <v>0</v>
      </c>
      <c r="BL359">
        <f ca="1">IF(Table1[[#This Row],[Area]]="Udaipur",Table1[[#This Row],[Income]],0)</f>
        <v>0</v>
      </c>
      <c r="BM359">
        <f ca="1">IF(Table1[[#This Row],[Area]]="Pune",Table1[[#This Row],[Income]],0)</f>
        <v>0</v>
      </c>
      <c r="BN359">
        <f ca="1">IF(Table1[[#This Row],[Area]]="Kolkata",Table1[[#This Row],[Income]],0)</f>
        <v>0</v>
      </c>
      <c r="BO359">
        <f ca="1">IF(Table1[[#This Row],[Area]]="Ranchi",Table1[[#This Row],[Income]],0)</f>
        <v>0</v>
      </c>
      <c r="BP359">
        <f ca="1">IF(Table1[[#This Row],[Area]]="Dhanbad",Table1[[#This Row],[Income]],0)</f>
        <v>76029</v>
      </c>
      <c r="BQ359">
        <f ca="1">IF(Table1[[#This Row],[Area]]="Agra",Table1[[#This Row],[Income]],0)</f>
        <v>0</v>
      </c>
      <c r="BR359">
        <f ca="1">IF(Table1[[#This Row],[Area]]="Mumbai",Table1[[#This Row],[Income]],0)</f>
        <v>0</v>
      </c>
      <c r="BS359">
        <f ca="1">IF(Table1[[#This Row],[Area]]="Srinagar",Table1[[#This Row],[Income]],0)</f>
        <v>0</v>
      </c>
      <c r="BT359">
        <f ca="1">IF(Table1[[#This Row],[Area]]="Delhi",Table1[[#This Row],[Income]],0)</f>
        <v>0</v>
      </c>
      <c r="BU359">
        <f ca="1">IF(Table1[[#This Row],[Area]]="Jaipur",Table1[[#This Row],[Income]],0)</f>
        <v>0</v>
      </c>
      <c r="BW359">
        <f ca="1">IF(Table1[[#This Row],[Field of Work]]="IT",Table1[[#This Row],[Income]],0)</f>
        <v>76029</v>
      </c>
      <c r="BX359">
        <f ca="1">IF(Table1[[#This Row],[Field of Work]]="Healthcare",Table1[[#This Row],[Income]],0)</f>
        <v>0</v>
      </c>
      <c r="BY359">
        <f ca="1">IF(Table1[[#This Row],[Field of Work]]="Agriculture",Table1[[#This Row],[Income]],0)</f>
        <v>0</v>
      </c>
      <c r="BZ359">
        <f ca="1">IF(Table1[[#This Row],[Field of Work]]="Teaching",Table1[[#This Row],[Income]],0)</f>
        <v>0</v>
      </c>
      <c r="CA359">
        <f ca="1">IF(Table1[[#This Row],[Field of Work]]="General Work",Table1[[#This Row],[Income]],0)</f>
        <v>0</v>
      </c>
      <c r="CB359">
        <f ca="1">IF(Table1[[#This Row],[Field of Work]]="Construction",Table1[[#This Row],[Income]],0)</f>
        <v>0</v>
      </c>
      <c r="CD359" s="2">
        <f ca="1">IF(Table1[[#This Row],[Value of debts ]]&gt;Table1[[#This Row],[Income]],1,0)</f>
        <v>1</v>
      </c>
      <c r="CE359" s="1"/>
      <c r="CG359">
        <f ca="1">IF(Table1[[#This Row],[Net worth of person]]&gt;$CH$3,Table1[[#This Row],[Age]],0)</f>
        <v>29</v>
      </c>
    </row>
    <row r="360" spans="1:85" x14ac:dyDescent="0.3">
      <c r="A360">
        <f t="shared" ca="1" si="195"/>
        <v>2</v>
      </c>
      <c r="B360" t="str">
        <f t="shared" ca="1" si="196"/>
        <v>Men</v>
      </c>
      <c r="C360">
        <f t="shared" ca="1" si="197"/>
        <v>24</v>
      </c>
      <c r="D360">
        <f t="shared" ca="1" si="198"/>
        <v>4</v>
      </c>
      <c r="E360" t="str">
        <f t="shared" ca="1" si="199"/>
        <v>Teaching</v>
      </c>
      <c r="F360">
        <f t="shared" ca="1" si="200"/>
        <v>2</v>
      </c>
      <c r="G360" t="str">
        <f t="shared" ca="1" si="201"/>
        <v>12th</v>
      </c>
      <c r="H360">
        <f t="shared" ca="1" si="202"/>
        <v>1</v>
      </c>
      <c r="I360">
        <f t="shared" ca="1" si="203"/>
        <v>2</v>
      </c>
      <c r="J360">
        <f t="shared" ca="1" si="204"/>
        <v>69068</v>
      </c>
      <c r="K360">
        <f t="shared" ca="1" si="205"/>
        <v>6</v>
      </c>
      <c r="L360" t="str">
        <f t="shared" ca="1" si="206"/>
        <v>Ranchi</v>
      </c>
      <c r="M360">
        <f t="shared" ca="1" si="207"/>
        <v>276272</v>
      </c>
      <c r="N360">
        <f t="shared" ca="1" si="208"/>
        <v>55038.440369609089</v>
      </c>
      <c r="O360">
        <f t="shared" ca="1" si="209"/>
        <v>128495.32106954735</v>
      </c>
      <c r="P360">
        <f t="shared" ca="1" si="210"/>
        <v>62099</v>
      </c>
      <c r="Q360">
        <f t="shared" ca="1" si="211"/>
        <v>113700.76378930229</v>
      </c>
      <c r="R360">
        <f t="shared" ca="1" si="212"/>
        <v>52252.876367334655</v>
      </c>
      <c r="S360">
        <f t="shared" ca="1" si="213"/>
        <v>457020.19743688195</v>
      </c>
      <c r="T360">
        <f t="shared" ca="1" si="214"/>
        <v>230838.20415891137</v>
      </c>
      <c r="U360">
        <f t="shared" ca="1" si="194"/>
        <v>226181.99327797059</v>
      </c>
      <c r="AF360" s="2">
        <f ca="1">IF(Table1[[#This Row],[Gender]]="Women",1,0)</f>
        <v>0</v>
      </c>
      <c r="AG360">
        <f ca="1">IF(Table1[[#This Row],[Gender]]="Men",1,0)</f>
        <v>1</v>
      </c>
      <c r="AI360" s="1"/>
      <c r="AK360" s="2">
        <f ca="1">IF(Table1[[#This Row],[Field of Work]]="IT",1,0)</f>
        <v>0</v>
      </c>
      <c r="AL360">
        <f ca="1">IF(Table1[[#This Row],[Field of Work]]="Agriculture",1,0)</f>
        <v>0</v>
      </c>
      <c r="AM360">
        <f ca="1">IF(Table1[[#This Row],[Field of Work]]="Construction",1,0)</f>
        <v>0</v>
      </c>
      <c r="AN360">
        <f ca="1">IF(Table1[[#This Row],[Field of Work]]="Healthcare",1,0)</f>
        <v>0</v>
      </c>
      <c r="AO360">
        <f ca="1">IF(Table1[[#This Row],[Field of Work]]="General Work",1,0)</f>
        <v>0</v>
      </c>
      <c r="AP360">
        <f ca="1">IF(Table1[[#This Row],[Field of Work]]="Teaching",1,0)</f>
        <v>1</v>
      </c>
      <c r="AV360" s="1"/>
      <c r="AX360" s="2">
        <f ca="1">Table1[[#This Row],[Car Value]]/Table1[[#This Row],[Cars]]</f>
        <v>64247.660534773677</v>
      </c>
      <c r="AY360" s="1"/>
      <c r="AZ360" s="2">
        <f ca="1">IF(Table1[[#This Row],[Value of debts ]]&gt;$BA$3,1,0)</f>
        <v>1</v>
      </c>
      <c r="BA360" s="1"/>
      <c r="BB360" s="1"/>
      <c r="BC360" s="15">
        <f ca="1">Table1[[#This Row],[Mortage Left]]/Table1[[#This Row],[Value of House]]</f>
        <v>0.19921830793424267</v>
      </c>
      <c r="BD360">
        <f t="shared" ca="1" si="173"/>
        <v>1</v>
      </c>
      <c r="BF360" s="1"/>
      <c r="BH360">
        <f ca="1">IF(Table1[[#This Row],[Area]]="Patna",Table1[[#This Row],[Income]],0)</f>
        <v>0</v>
      </c>
      <c r="BI360">
        <f ca="1">IF(Table1[[#This Row],[Area]]="Bangalore",Table1[[#This Row],[Income]],0)</f>
        <v>0</v>
      </c>
      <c r="BJ360">
        <f ca="1">IF(Table1[[#This Row],[Area]]="Lucknow",Table1[[#This Row],[Income]],0)</f>
        <v>0</v>
      </c>
      <c r="BK360">
        <f ca="1">IF(Table1[[#This Row],[Area]]="Hyderabad",Table1[[#This Row],[Income]],0)</f>
        <v>0</v>
      </c>
      <c r="BL360">
        <f ca="1">IF(Table1[[#This Row],[Area]]="Udaipur",Table1[[#This Row],[Income]],0)</f>
        <v>0</v>
      </c>
      <c r="BM360">
        <f ca="1">IF(Table1[[#This Row],[Area]]="Pune",Table1[[#This Row],[Income]],0)</f>
        <v>0</v>
      </c>
      <c r="BN360">
        <f ca="1">IF(Table1[[#This Row],[Area]]="Kolkata",Table1[[#This Row],[Income]],0)</f>
        <v>0</v>
      </c>
      <c r="BO360">
        <f ca="1">IF(Table1[[#This Row],[Area]]="Ranchi",Table1[[#This Row],[Income]],0)</f>
        <v>69068</v>
      </c>
      <c r="BP360">
        <f ca="1">IF(Table1[[#This Row],[Area]]="Dhanbad",Table1[[#This Row],[Income]],0)</f>
        <v>0</v>
      </c>
      <c r="BQ360">
        <f ca="1">IF(Table1[[#This Row],[Area]]="Agra",Table1[[#This Row],[Income]],0)</f>
        <v>0</v>
      </c>
      <c r="BR360">
        <f ca="1">IF(Table1[[#This Row],[Area]]="Mumbai",Table1[[#This Row],[Income]],0)</f>
        <v>0</v>
      </c>
      <c r="BS360">
        <f ca="1">IF(Table1[[#This Row],[Area]]="Srinagar",Table1[[#This Row],[Income]],0)</f>
        <v>0</v>
      </c>
      <c r="BT360">
        <f ca="1">IF(Table1[[#This Row],[Area]]="Delhi",Table1[[#This Row],[Income]],0)</f>
        <v>0</v>
      </c>
      <c r="BU360">
        <f ca="1">IF(Table1[[#This Row],[Area]]="Jaipur",Table1[[#This Row],[Income]],0)</f>
        <v>0</v>
      </c>
      <c r="BW360">
        <f ca="1">IF(Table1[[#This Row],[Field of Work]]="IT",Table1[[#This Row],[Income]],0)</f>
        <v>0</v>
      </c>
      <c r="BX360">
        <f ca="1">IF(Table1[[#This Row],[Field of Work]]="Healthcare",Table1[[#This Row],[Income]],0)</f>
        <v>0</v>
      </c>
      <c r="BY360">
        <f ca="1">IF(Table1[[#This Row],[Field of Work]]="Agriculture",Table1[[#This Row],[Income]],0)</f>
        <v>0</v>
      </c>
      <c r="BZ360">
        <f ca="1">IF(Table1[[#This Row],[Field of Work]]="Teaching",Table1[[#This Row],[Income]],0)</f>
        <v>69068</v>
      </c>
      <c r="CA360">
        <f ca="1">IF(Table1[[#This Row],[Field of Work]]="General Work",Table1[[#This Row],[Income]],0)</f>
        <v>0</v>
      </c>
      <c r="CB360">
        <f ca="1">IF(Table1[[#This Row],[Field of Work]]="Construction",Table1[[#This Row],[Income]],0)</f>
        <v>0</v>
      </c>
      <c r="CD360" s="2">
        <f ca="1">IF(Table1[[#This Row],[Value of debts ]]&gt;Table1[[#This Row],[Income]],1,0)</f>
        <v>1</v>
      </c>
      <c r="CE360" s="1"/>
      <c r="CG360">
        <f ca="1">IF(Table1[[#This Row],[Net worth of person]]&gt;$CH$3,Table1[[#This Row],[Age]],0)</f>
        <v>24</v>
      </c>
    </row>
    <row r="361" spans="1:85" x14ac:dyDescent="0.3">
      <c r="A361">
        <f t="shared" ca="1" si="195"/>
        <v>2</v>
      </c>
      <c r="B361" t="str">
        <f t="shared" ca="1" si="196"/>
        <v>Men</v>
      </c>
      <c r="C361">
        <f t="shared" ca="1" si="197"/>
        <v>38</v>
      </c>
      <c r="D361">
        <f t="shared" ca="1" si="198"/>
        <v>1</v>
      </c>
      <c r="E361" t="str">
        <f t="shared" ca="1" si="199"/>
        <v>IT</v>
      </c>
      <c r="F361">
        <f t="shared" ca="1" si="200"/>
        <v>1</v>
      </c>
      <c r="G361" t="str">
        <f t="shared" ca="1" si="201"/>
        <v>10th</v>
      </c>
      <c r="H361">
        <f t="shared" ca="1" si="202"/>
        <v>2</v>
      </c>
      <c r="I361">
        <f t="shared" ca="1" si="203"/>
        <v>3</v>
      </c>
      <c r="J361">
        <f t="shared" ca="1" si="204"/>
        <v>27005</v>
      </c>
      <c r="K361">
        <f t="shared" ca="1" si="205"/>
        <v>11</v>
      </c>
      <c r="L361" t="str">
        <f t="shared" ca="1" si="206"/>
        <v>Mumbai</v>
      </c>
      <c r="M361">
        <f t="shared" ca="1" si="207"/>
        <v>162030</v>
      </c>
      <c r="N361">
        <f t="shared" ca="1" si="208"/>
        <v>114561.15897780341</v>
      </c>
      <c r="O361">
        <f t="shared" ca="1" si="209"/>
        <v>40470.128004699596</v>
      </c>
      <c r="P361">
        <f t="shared" ca="1" si="210"/>
        <v>5645</v>
      </c>
      <c r="Q361">
        <f t="shared" ca="1" si="211"/>
        <v>29775.62284530752</v>
      </c>
      <c r="R361">
        <f t="shared" ca="1" si="212"/>
        <v>17927.33264348131</v>
      </c>
      <c r="S361">
        <f t="shared" ca="1" si="213"/>
        <v>220427.46064818092</v>
      </c>
      <c r="T361">
        <f t="shared" ca="1" si="214"/>
        <v>149981.78182311094</v>
      </c>
      <c r="U361">
        <f t="shared" ca="1" si="194"/>
        <v>70445.678825069976</v>
      </c>
      <c r="AF361" s="2">
        <f ca="1">IF(Table1[[#This Row],[Gender]]="Women",1,0)</f>
        <v>0</v>
      </c>
      <c r="AG361">
        <f ca="1">IF(Table1[[#This Row],[Gender]]="Men",1,0)</f>
        <v>1</v>
      </c>
      <c r="AI361" s="1"/>
      <c r="AK361" s="2">
        <f ca="1">IF(Table1[[#This Row],[Field of Work]]="IT",1,0)</f>
        <v>1</v>
      </c>
      <c r="AL361">
        <f ca="1">IF(Table1[[#This Row],[Field of Work]]="Agriculture",1,0)</f>
        <v>0</v>
      </c>
      <c r="AM361">
        <f ca="1">IF(Table1[[#This Row],[Field of Work]]="Construction",1,0)</f>
        <v>0</v>
      </c>
      <c r="AN361">
        <f ca="1">IF(Table1[[#This Row],[Field of Work]]="Healthcare",1,0)</f>
        <v>0</v>
      </c>
      <c r="AO361">
        <f ca="1">IF(Table1[[#This Row],[Field of Work]]="General Work",1,0)</f>
        <v>0</v>
      </c>
      <c r="AP361">
        <f ca="1">IF(Table1[[#This Row],[Field of Work]]="Teaching",1,0)</f>
        <v>0</v>
      </c>
      <c r="AV361" s="1"/>
      <c r="AX361" s="2">
        <f ca="1">Table1[[#This Row],[Car Value]]/Table1[[#This Row],[Cars]]</f>
        <v>13490.042668233198</v>
      </c>
      <c r="AY361" s="1"/>
      <c r="AZ361" s="2">
        <f ca="1">IF(Table1[[#This Row],[Value of debts ]]&gt;$BA$3,1,0)</f>
        <v>1</v>
      </c>
      <c r="BA361" s="1"/>
      <c r="BB361" s="1"/>
      <c r="BC361" s="15">
        <f ca="1">Table1[[#This Row],[Mortage Left]]/Table1[[#This Row],[Value of House]]</f>
        <v>0.70703671528607914</v>
      </c>
      <c r="BD361">
        <f t="shared" ca="1" si="173"/>
        <v>0</v>
      </c>
      <c r="BF361" s="1"/>
      <c r="BH361">
        <f ca="1">IF(Table1[[#This Row],[Area]]="Patna",Table1[[#This Row],[Income]],0)</f>
        <v>0</v>
      </c>
      <c r="BI361">
        <f ca="1">IF(Table1[[#This Row],[Area]]="Bangalore",Table1[[#This Row],[Income]],0)</f>
        <v>0</v>
      </c>
      <c r="BJ361">
        <f ca="1">IF(Table1[[#This Row],[Area]]="Lucknow",Table1[[#This Row],[Income]],0)</f>
        <v>0</v>
      </c>
      <c r="BK361">
        <f ca="1">IF(Table1[[#This Row],[Area]]="Hyderabad",Table1[[#This Row],[Income]],0)</f>
        <v>0</v>
      </c>
      <c r="BL361">
        <f ca="1">IF(Table1[[#This Row],[Area]]="Udaipur",Table1[[#This Row],[Income]],0)</f>
        <v>0</v>
      </c>
      <c r="BM361">
        <f ca="1">IF(Table1[[#This Row],[Area]]="Pune",Table1[[#This Row],[Income]],0)</f>
        <v>0</v>
      </c>
      <c r="BN361">
        <f ca="1">IF(Table1[[#This Row],[Area]]="Kolkata",Table1[[#This Row],[Income]],0)</f>
        <v>0</v>
      </c>
      <c r="BO361">
        <f ca="1">IF(Table1[[#This Row],[Area]]="Ranchi",Table1[[#This Row],[Income]],0)</f>
        <v>0</v>
      </c>
      <c r="BP361">
        <f ca="1">IF(Table1[[#This Row],[Area]]="Dhanbad",Table1[[#This Row],[Income]],0)</f>
        <v>0</v>
      </c>
      <c r="BQ361">
        <f ca="1">IF(Table1[[#This Row],[Area]]="Agra",Table1[[#This Row],[Income]],0)</f>
        <v>0</v>
      </c>
      <c r="BR361">
        <f ca="1">IF(Table1[[#This Row],[Area]]="Mumbai",Table1[[#This Row],[Income]],0)</f>
        <v>27005</v>
      </c>
      <c r="BS361">
        <f ca="1">IF(Table1[[#This Row],[Area]]="Srinagar",Table1[[#This Row],[Income]],0)</f>
        <v>0</v>
      </c>
      <c r="BT361">
        <f ca="1">IF(Table1[[#This Row],[Area]]="Delhi",Table1[[#This Row],[Income]],0)</f>
        <v>0</v>
      </c>
      <c r="BU361">
        <f ca="1">IF(Table1[[#This Row],[Area]]="Jaipur",Table1[[#This Row],[Income]],0)</f>
        <v>0</v>
      </c>
      <c r="BW361">
        <f ca="1">IF(Table1[[#This Row],[Field of Work]]="IT",Table1[[#This Row],[Income]],0)</f>
        <v>27005</v>
      </c>
      <c r="BX361">
        <f ca="1">IF(Table1[[#This Row],[Field of Work]]="Healthcare",Table1[[#This Row],[Income]],0)</f>
        <v>0</v>
      </c>
      <c r="BY361">
        <f ca="1">IF(Table1[[#This Row],[Field of Work]]="Agriculture",Table1[[#This Row],[Income]],0)</f>
        <v>0</v>
      </c>
      <c r="BZ361">
        <f ca="1">IF(Table1[[#This Row],[Field of Work]]="Teaching",Table1[[#This Row],[Income]],0)</f>
        <v>0</v>
      </c>
      <c r="CA361">
        <f ca="1">IF(Table1[[#This Row],[Field of Work]]="General Work",Table1[[#This Row],[Income]],0)</f>
        <v>0</v>
      </c>
      <c r="CB361">
        <f ca="1">IF(Table1[[#This Row],[Field of Work]]="Construction",Table1[[#This Row],[Income]],0)</f>
        <v>0</v>
      </c>
      <c r="CD361" s="2">
        <f ca="1">IF(Table1[[#This Row],[Value of debts ]]&gt;Table1[[#This Row],[Income]],1,0)</f>
        <v>1</v>
      </c>
      <c r="CE361" s="1"/>
      <c r="CG361">
        <f ca="1">IF(Table1[[#This Row],[Net worth of person]]&gt;$CH$3,Table1[[#This Row],[Age]],0)</f>
        <v>38</v>
      </c>
    </row>
    <row r="362" spans="1:85" x14ac:dyDescent="0.3">
      <c r="A362">
        <f t="shared" ca="1" si="195"/>
        <v>1</v>
      </c>
      <c r="B362" t="str">
        <f t="shared" ca="1" si="196"/>
        <v>Women</v>
      </c>
      <c r="C362">
        <f t="shared" ca="1" si="197"/>
        <v>33</v>
      </c>
      <c r="D362">
        <f t="shared" ca="1" si="198"/>
        <v>5</v>
      </c>
      <c r="E362" t="str">
        <f t="shared" ca="1" si="199"/>
        <v>Agriculture</v>
      </c>
      <c r="F362">
        <f t="shared" ca="1" si="200"/>
        <v>1</v>
      </c>
      <c r="G362" t="str">
        <f t="shared" ca="1" si="201"/>
        <v>10th</v>
      </c>
      <c r="H362">
        <f t="shared" ca="1" si="202"/>
        <v>3</v>
      </c>
      <c r="I362">
        <f t="shared" ca="1" si="203"/>
        <v>3</v>
      </c>
      <c r="J362">
        <f t="shared" ca="1" si="204"/>
        <v>56016</v>
      </c>
      <c r="K362">
        <f t="shared" ca="1" si="205"/>
        <v>11</v>
      </c>
      <c r="L362" t="str">
        <f t="shared" ca="1" si="206"/>
        <v>Mumbai</v>
      </c>
      <c r="M362">
        <f t="shared" ca="1" si="207"/>
        <v>168048</v>
      </c>
      <c r="N362">
        <f t="shared" ca="1" si="208"/>
        <v>25683.100062268088</v>
      </c>
      <c r="O362">
        <f t="shared" ca="1" si="209"/>
        <v>33101.231557892548</v>
      </c>
      <c r="P362">
        <f t="shared" ca="1" si="210"/>
        <v>9190</v>
      </c>
      <c r="Q362">
        <f t="shared" ca="1" si="211"/>
        <v>36046.3688259173</v>
      </c>
      <c r="R362">
        <f t="shared" ca="1" si="212"/>
        <v>57926.878219561797</v>
      </c>
      <c r="S362">
        <f t="shared" ca="1" si="213"/>
        <v>259076.10977745435</v>
      </c>
      <c r="T362">
        <f t="shared" ca="1" si="214"/>
        <v>70919.468888185394</v>
      </c>
      <c r="U362">
        <f t="shared" ca="1" si="194"/>
        <v>188156.64088926895</v>
      </c>
      <c r="AF362" s="2">
        <f ca="1">IF(Table1[[#This Row],[Gender]]="Women",1,0)</f>
        <v>1</v>
      </c>
      <c r="AG362">
        <f ca="1">IF(Table1[[#This Row],[Gender]]="Men",1,0)</f>
        <v>0</v>
      </c>
      <c r="AI362" s="1"/>
      <c r="AK362" s="2">
        <f ca="1">IF(Table1[[#This Row],[Field of Work]]="IT",1,0)</f>
        <v>0</v>
      </c>
      <c r="AL362">
        <f ca="1">IF(Table1[[#This Row],[Field of Work]]="Agriculture",1,0)</f>
        <v>1</v>
      </c>
      <c r="AM362">
        <f ca="1">IF(Table1[[#This Row],[Field of Work]]="Construction",1,0)</f>
        <v>0</v>
      </c>
      <c r="AN362">
        <f ca="1">IF(Table1[[#This Row],[Field of Work]]="Healthcare",1,0)</f>
        <v>0</v>
      </c>
      <c r="AO362">
        <f ca="1">IF(Table1[[#This Row],[Field of Work]]="General Work",1,0)</f>
        <v>0</v>
      </c>
      <c r="AP362">
        <f ca="1">IF(Table1[[#This Row],[Field of Work]]="Teaching",1,0)</f>
        <v>0</v>
      </c>
      <c r="AV362" s="1"/>
      <c r="AX362" s="2">
        <f ca="1">Table1[[#This Row],[Car Value]]/Table1[[#This Row],[Cars]]</f>
        <v>11033.743852630849</v>
      </c>
      <c r="AY362" s="1"/>
      <c r="AZ362" s="2">
        <f ca="1">IF(Table1[[#This Row],[Value of debts ]]&gt;$BA$3,1,0)</f>
        <v>1</v>
      </c>
      <c r="BA362" s="1"/>
      <c r="BB362" s="1"/>
      <c r="BC362" s="15">
        <f ca="1">Table1[[#This Row],[Mortage Left]]/Table1[[#This Row],[Value of House]]</f>
        <v>0.15283192934321199</v>
      </c>
      <c r="BD362">
        <f t="shared" ca="1" si="173"/>
        <v>1</v>
      </c>
      <c r="BF362" s="1"/>
      <c r="BH362">
        <f ca="1">IF(Table1[[#This Row],[Area]]="Patna",Table1[[#This Row],[Income]],0)</f>
        <v>0</v>
      </c>
      <c r="BI362">
        <f ca="1">IF(Table1[[#This Row],[Area]]="Bangalore",Table1[[#This Row],[Income]],0)</f>
        <v>0</v>
      </c>
      <c r="BJ362">
        <f ca="1">IF(Table1[[#This Row],[Area]]="Lucknow",Table1[[#This Row],[Income]],0)</f>
        <v>0</v>
      </c>
      <c r="BK362">
        <f ca="1">IF(Table1[[#This Row],[Area]]="Hyderabad",Table1[[#This Row],[Income]],0)</f>
        <v>0</v>
      </c>
      <c r="BL362">
        <f ca="1">IF(Table1[[#This Row],[Area]]="Udaipur",Table1[[#This Row],[Income]],0)</f>
        <v>0</v>
      </c>
      <c r="BM362">
        <f ca="1">IF(Table1[[#This Row],[Area]]="Pune",Table1[[#This Row],[Income]],0)</f>
        <v>0</v>
      </c>
      <c r="BN362">
        <f ca="1">IF(Table1[[#This Row],[Area]]="Kolkata",Table1[[#This Row],[Income]],0)</f>
        <v>0</v>
      </c>
      <c r="BO362">
        <f ca="1">IF(Table1[[#This Row],[Area]]="Ranchi",Table1[[#This Row],[Income]],0)</f>
        <v>0</v>
      </c>
      <c r="BP362">
        <f ca="1">IF(Table1[[#This Row],[Area]]="Dhanbad",Table1[[#This Row],[Income]],0)</f>
        <v>0</v>
      </c>
      <c r="BQ362">
        <f ca="1">IF(Table1[[#This Row],[Area]]="Agra",Table1[[#This Row],[Income]],0)</f>
        <v>0</v>
      </c>
      <c r="BR362">
        <f ca="1">IF(Table1[[#This Row],[Area]]="Mumbai",Table1[[#This Row],[Income]],0)</f>
        <v>56016</v>
      </c>
      <c r="BS362">
        <f ca="1">IF(Table1[[#This Row],[Area]]="Srinagar",Table1[[#This Row],[Income]],0)</f>
        <v>0</v>
      </c>
      <c r="BT362">
        <f ca="1">IF(Table1[[#This Row],[Area]]="Delhi",Table1[[#This Row],[Income]],0)</f>
        <v>0</v>
      </c>
      <c r="BU362">
        <f ca="1">IF(Table1[[#This Row],[Area]]="Jaipur",Table1[[#This Row],[Income]],0)</f>
        <v>0</v>
      </c>
      <c r="BW362">
        <f ca="1">IF(Table1[[#This Row],[Field of Work]]="IT",Table1[[#This Row],[Income]],0)</f>
        <v>0</v>
      </c>
      <c r="BX362">
        <f ca="1">IF(Table1[[#This Row],[Field of Work]]="Healthcare",Table1[[#This Row],[Income]],0)</f>
        <v>0</v>
      </c>
      <c r="BY362">
        <f ca="1">IF(Table1[[#This Row],[Field of Work]]="Agriculture",Table1[[#This Row],[Income]],0)</f>
        <v>56016</v>
      </c>
      <c r="BZ362">
        <f ca="1">IF(Table1[[#This Row],[Field of Work]]="Teaching",Table1[[#This Row],[Income]],0)</f>
        <v>0</v>
      </c>
      <c r="CA362">
        <f ca="1">IF(Table1[[#This Row],[Field of Work]]="General Work",Table1[[#This Row],[Income]],0)</f>
        <v>0</v>
      </c>
      <c r="CB362">
        <f ca="1">IF(Table1[[#This Row],[Field of Work]]="Construction",Table1[[#This Row],[Income]],0)</f>
        <v>0</v>
      </c>
      <c r="CD362" s="2">
        <f ca="1">IF(Table1[[#This Row],[Value of debts ]]&gt;Table1[[#This Row],[Income]],1,0)</f>
        <v>1</v>
      </c>
      <c r="CE362" s="1"/>
      <c r="CG362">
        <f ca="1">IF(Table1[[#This Row],[Net worth of person]]&gt;$CH$3,Table1[[#This Row],[Age]],0)</f>
        <v>33</v>
      </c>
    </row>
    <row r="363" spans="1:85" x14ac:dyDescent="0.3">
      <c r="A363">
        <f t="shared" ca="1" si="195"/>
        <v>1</v>
      </c>
      <c r="B363" t="str">
        <f t="shared" ca="1" si="196"/>
        <v>Women</v>
      </c>
      <c r="C363">
        <f t="shared" ca="1" si="197"/>
        <v>27</v>
      </c>
      <c r="D363">
        <f t="shared" ca="1" si="198"/>
        <v>2</v>
      </c>
      <c r="E363" t="str">
        <f t="shared" ca="1" si="199"/>
        <v>Construction</v>
      </c>
      <c r="F363">
        <f t="shared" ca="1" si="200"/>
        <v>4</v>
      </c>
      <c r="G363" t="str">
        <f t="shared" ca="1" si="201"/>
        <v>Masters</v>
      </c>
      <c r="H363">
        <f t="shared" ca="1" si="202"/>
        <v>3</v>
      </c>
      <c r="I363">
        <f t="shared" ca="1" si="203"/>
        <v>1</v>
      </c>
      <c r="J363">
        <f t="shared" ca="1" si="204"/>
        <v>56629</v>
      </c>
      <c r="K363">
        <f t="shared" ca="1" si="205"/>
        <v>6</v>
      </c>
      <c r="L363" t="str">
        <f t="shared" ca="1" si="206"/>
        <v>Ranchi</v>
      </c>
      <c r="M363">
        <f t="shared" ca="1" si="207"/>
        <v>169887</v>
      </c>
      <c r="N363">
        <f t="shared" ca="1" si="208"/>
        <v>3892.0371111003942</v>
      </c>
      <c r="O363">
        <f t="shared" ca="1" si="209"/>
        <v>25150.449287854666</v>
      </c>
      <c r="P363">
        <f t="shared" ca="1" si="210"/>
        <v>9286</v>
      </c>
      <c r="Q363">
        <f t="shared" ca="1" si="211"/>
        <v>35274.534680307115</v>
      </c>
      <c r="R363">
        <f t="shared" ca="1" si="212"/>
        <v>80296.415156464675</v>
      </c>
      <c r="S363">
        <f t="shared" ca="1" si="213"/>
        <v>275333.86444431933</v>
      </c>
      <c r="T363">
        <f t="shared" ca="1" si="214"/>
        <v>48452.571791407507</v>
      </c>
      <c r="U363">
        <f t="shared" ca="1" si="194"/>
        <v>226881.29265291183</v>
      </c>
      <c r="AF363" s="2">
        <f ca="1">IF(Table1[[#This Row],[Gender]]="Women",1,0)</f>
        <v>1</v>
      </c>
      <c r="AG363">
        <f ca="1">IF(Table1[[#This Row],[Gender]]="Men",1,0)</f>
        <v>0</v>
      </c>
      <c r="AI363" s="1"/>
      <c r="AK363" s="2">
        <f ca="1">IF(Table1[[#This Row],[Field of Work]]="IT",1,0)</f>
        <v>0</v>
      </c>
      <c r="AL363">
        <f ca="1">IF(Table1[[#This Row],[Field of Work]]="Agriculture",1,0)</f>
        <v>0</v>
      </c>
      <c r="AM363">
        <f ca="1">IF(Table1[[#This Row],[Field of Work]]="Construction",1,0)</f>
        <v>1</v>
      </c>
      <c r="AN363">
        <f ca="1">IF(Table1[[#This Row],[Field of Work]]="Healthcare",1,0)</f>
        <v>0</v>
      </c>
      <c r="AO363">
        <f ca="1">IF(Table1[[#This Row],[Field of Work]]="General Work",1,0)</f>
        <v>0</v>
      </c>
      <c r="AP363">
        <f ca="1">IF(Table1[[#This Row],[Field of Work]]="Teaching",1,0)</f>
        <v>0</v>
      </c>
      <c r="AV363" s="1"/>
      <c r="AX363" s="2">
        <f ca="1">Table1[[#This Row],[Car Value]]/Table1[[#This Row],[Cars]]</f>
        <v>25150.449287854666</v>
      </c>
      <c r="AY363" s="1"/>
      <c r="AZ363" s="2">
        <f ca="1">IF(Table1[[#This Row],[Value of debts ]]&gt;$BA$3,1,0)</f>
        <v>0</v>
      </c>
      <c r="BA363" s="1"/>
      <c r="BB363" s="1"/>
      <c r="BC363" s="15">
        <f ca="1">Table1[[#This Row],[Mortage Left]]/Table1[[#This Row],[Value of House]]</f>
        <v>2.2909564069648614E-2</v>
      </c>
      <c r="BD363">
        <f t="shared" ca="1" si="173"/>
        <v>1</v>
      </c>
      <c r="BF363" s="1"/>
      <c r="BH363">
        <f ca="1">IF(Table1[[#This Row],[Area]]="Patna",Table1[[#This Row],[Income]],0)</f>
        <v>0</v>
      </c>
      <c r="BI363">
        <f ca="1">IF(Table1[[#This Row],[Area]]="Bangalore",Table1[[#This Row],[Income]],0)</f>
        <v>0</v>
      </c>
      <c r="BJ363">
        <f ca="1">IF(Table1[[#This Row],[Area]]="Lucknow",Table1[[#This Row],[Income]],0)</f>
        <v>0</v>
      </c>
      <c r="BK363">
        <f ca="1">IF(Table1[[#This Row],[Area]]="Hyderabad",Table1[[#This Row],[Income]],0)</f>
        <v>0</v>
      </c>
      <c r="BL363">
        <f ca="1">IF(Table1[[#This Row],[Area]]="Udaipur",Table1[[#This Row],[Income]],0)</f>
        <v>0</v>
      </c>
      <c r="BM363">
        <f ca="1">IF(Table1[[#This Row],[Area]]="Pune",Table1[[#This Row],[Income]],0)</f>
        <v>0</v>
      </c>
      <c r="BN363">
        <f ca="1">IF(Table1[[#This Row],[Area]]="Kolkata",Table1[[#This Row],[Income]],0)</f>
        <v>0</v>
      </c>
      <c r="BO363">
        <f ca="1">IF(Table1[[#This Row],[Area]]="Ranchi",Table1[[#This Row],[Income]],0)</f>
        <v>56629</v>
      </c>
      <c r="BP363">
        <f ca="1">IF(Table1[[#This Row],[Area]]="Dhanbad",Table1[[#This Row],[Income]],0)</f>
        <v>0</v>
      </c>
      <c r="BQ363">
        <f ca="1">IF(Table1[[#This Row],[Area]]="Agra",Table1[[#This Row],[Income]],0)</f>
        <v>0</v>
      </c>
      <c r="BR363">
        <f ca="1">IF(Table1[[#This Row],[Area]]="Mumbai",Table1[[#This Row],[Income]],0)</f>
        <v>0</v>
      </c>
      <c r="BS363">
        <f ca="1">IF(Table1[[#This Row],[Area]]="Srinagar",Table1[[#This Row],[Income]],0)</f>
        <v>0</v>
      </c>
      <c r="BT363">
        <f ca="1">IF(Table1[[#This Row],[Area]]="Delhi",Table1[[#This Row],[Income]],0)</f>
        <v>0</v>
      </c>
      <c r="BU363">
        <f ca="1">IF(Table1[[#This Row],[Area]]="Jaipur",Table1[[#This Row],[Income]],0)</f>
        <v>0</v>
      </c>
      <c r="BW363">
        <f ca="1">IF(Table1[[#This Row],[Field of Work]]="IT",Table1[[#This Row],[Income]],0)</f>
        <v>0</v>
      </c>
      <c r="BX363">
        <f ca="1">IF(Table1[[#This Row],[Field of Work]]="Healthcare",Table1[[#This Row],[Income]],0)</f>
        <v>0</v>
      </c>
      <c r="BY363">
        <f ca="1">IF(Table1[[#This Row],[Field of Work]]="Agriculture",Table1[[#This Row],[Income]],0)</f>
        <v>0</v>
      </c>
      <c r="BZ363">
        <f ca="1">IF(Table1[[#This Row],[Field of Work]]="Teaching",Table1[[#This Row],[Income]],0)</f>
        <v>0</v>
      </c>
      <c r="CA363">
        <f ca="1">IF(Table1[[#This Row],[Field of Work]]="General Work",Table1[[#This Row],[Income]],0)</f>
        <v>0</v>
      </c>
      <c r="CB363">
        <f ca="1">IF(Table1[[#This Row],[Field of Work]]="Construction",Table1[[#This Row],[Income]],0)</f>
        <v>56629</v>
      </c>
      <c r="CD363" s="2">
        <f ca="1">IF(Table1[[#This Row],[Value of debts ]]&gt;Table1[[#This Row],[Income]],1,0)</f>
        <v>0</v>
      </c>
      <c r="CE363" s="1"/>
      <c r="CG363">
        <f ca="1">IF(Table1[[#This Row],[Net worth of person]]&gt;$CH$3,Table1[[#This Row],[Age]],0)</f>
        <v>27</v>
      </c>
    </row>
    <row r="364" spans="1:85" x14ac:dyDescent="0.3">
      <c r="A364">
        <f t="shared" ca="1" si="195"/>
        <v>2</v>
      </c>
      <c r="B364" t="str">
        <f t="shared" ca="1" si="196"/>
        <v>Men</v>
      </c>
      <c r="C364">
        <f t="shared" ca="1" si="197"/>
        <v>38</v>
      </c>
      <c r="D364">
        <f t="shared" ca="1" si="198"/>
        <v>1</v>
      </c>
      <c r="E364" t="str">
        <f t="shared" ca="1" si="199"/>
        <v>IT</v>
      </c>
      <c r="F364">
        <f t="shared" ca="1" si="200"/>
        <v>1</v>
      </c>
      <c r="G364" t="str">
        <f t="shared" ca="1" si="201"/>
        <v>10th</v>
      </c>
      <c r="H364">
        <f t="shared" ca="1" si="202"/>
        <v>3</v>
      </c>
      <c r="I364">
        <f t="shared" ca="1" si="203"/>
        <v>2</v>
      </c>
      <c r="J364">
        <f t="shared" ca="1" si="204"/>
        <v>47382</v>
      </c>
      <c r="K364">
        <f t="shared" ca="1" si="205"/>
        <v>4</v>
      </c>
      <c r="L364" t="str">
        <f t="shared" ca="1" si="206"/>
        <v>Dhanbad</v>
      </c>
      <c r="M364">
        <f t="shared" ca="1" si="207"/>
        <v>236910</v>
      </c>
      <c r="N364">
        <f t="shared" ca="1" si="208"/>
        <v>184975.98710877867</v>
      </c>
      <c r="O364">
        <f t="shared" ca="1" si="209"/>
        <v>20623.182327541181</v>
      </c>
      <c r="P364">
        <f t="shared" ca="1" si="210"/>
        <v>1181</v>
      </c>
      <c r="Q364">
        <f t="shared" ca="1" si="211"/>
        <v>6378.4186494718815</v>
      </c>
      <c r="R364">
        <f t="shared" ca="1" si="212"/>
        <v>27787.319915582564</v>
      </c>
      <c r="S364">
        <f t="shared" ca="1" si="213"/>
        <v>285320.50224312372</v>
      </c>
      <c r="T364">
        <f t="shared" ca="1" si="214"/>
        <v>192535.40575825056</v>
      </c>
      <c r="U364">
        <f t="shared" ca="1" si="194"/>
        <v>92785.096484873153</v>
      </c>
      <c r="AF364" s="2">
        <f ca="1">IF(Table1[[#This Row],[Gender]]="Women",1,0)</f>
        <v>0</v>
      </c>
      <c r="AG364">
        <f ca="1">IF(Table1[[#This Row],[Gender]]="Men",1,0)</f>
        <v>1</v>
      </c>
      <c r="AI364" s="1"/>
      <c r="AK364" s="2">
        <f ca="1">IF(Table1[[#This Row],[Field of Work]]="IT",1,0)</f>
        <v>1</v>
      </c>
      <c r="AL364">
        <f ca="1">IF(Table1[[#This Row],[Field of Work]]="Agriculture",1,0)</f>
        <v>0</v>
      </c>
      <c r="AM364">
        <f ca="1">IF(Table1[[#This Row],[Field of Work]]="Construction",1,0)</f>
        <v>0</v>
      </c>
      <c r="AN364">
        <f ca="1">IF(Table1[[#This Row],[Field of Work]]="Healthcare",1,0)</f>
        <v>0</v>
      </c>
      <c r="AO364">
        <f ca="1">IF(Table1[[#This Row],[Field of Work]]="General Work",1,0)</f>
        <v>0</v>
      </c>
      <c r="AP364">
        <f ca="1">IF(Table1[[#This Row],[Field of Work]]="Teaching",1,0)</f>
        <v>0</v>
      </c>
      <c r="AV364" s="1"/>
      <c r="AX364" s="2">
        <f ca="1">Table1[[#This Row],[Car Value]]/Table1[[#This Row],[Cars]]</f>
        <v>10311.59116377059</v>
      </c>
      <c r="AY364" s="1"/>
      <c r="AZ364" s="2">
        <f ca="1">IF(Table1[[#This Row],[Value of debts ]]&gt;$BA$3,1,0)</f>
        <v>1</v>
      </c>
      <c r="BA364" s="1"/>
      <c r="BB364" s="1"/>
      <c r="BC364" s="15">
        <f ca="1">Table1[[#This Row],[Mortage Left]]/Table1[[#This Row],[Value of House]]</f>
        <v>0.78078589805740017</v>
      </c>
      <c r="BD364">
        <f t="shared" ca="1" si="173"/>
        <v>0</v>
      </c>
      <c r="BF364" s="1"/>
      <c r="BH364">
        <f ca="1">IF(Table1[[#This Row],[Area]]="Patna",Table1[[#This Row],[Income]],0)</f>
        <v>0</v>
      </c>
      <c r="BI364">
        <f ca="1">IF(Table1[[#This Row],[Area]]="Bangalore",Table1[[#This Row],[Income]],0)</f>
        <v>0</v>
      </c>
      <c r="BJ364">
        <f ca="1">IF(Table1[[#This Row],[Area]]="Lucknow",Table1[[#This Row],[Income]],0)</f>
        <v>0</v>
      </c>
      <c r="BK364">
        <f ca="1">IF(Table1[[#This Row],[Area]]="Hyderabad",Table1[[#This Row],[Income]],0)</f>
        <v>0</v>
      </c>
      <c r="BL364">
        <f ca="1">IF(Table1[[#This Row],[Area]]="Udaipur",Table1[[#This Row],[Income]],0)</f>
        <v>0</v>
      </c>
      <c r="BM364">
        <f ca="1">IF(Table1[[#This Row],[Area]]="Pune",Table1[[#This Row],[Income]],0)</f>
        <v>0</v>
      </c>
      <c r="BN364">
        <f ca="1">IF(Table1[[#This Row],[Area]]="Kolkata",Table1[[#This Row],[Income]],0)</f>
        <v>0</v>
      </c>
      <c r="BO364">
        <f ca="1">IF(Table1[[#This Row],[Area]]="Ranchi",Table1[[#This Row],[Income]],0)</f>
        <v>0</v>
      </c>
      <c r="BP364">
        <f ca="1">IF(Table1[[#This Row],[Area]]="Dhanbad",Table1[[#This Row],[Income]],0)</f>
        <v>47382</v>
      </c>
      <c r="BQ364">
        <f ca="1">IF(Table1[[#This Row],[Area]]="Agra",Table1[[#This Row],[Income]],0)</f>
        <v>0</v>
      </c>
      <c r="BR364">
        <f ca="1">IF(Table1[[#This Row],[Area]]="Mumbai",Table1[[#This Row],[Income]],0)</f>
        <v>0</v>
      </c>
      <c r="BS364">
        <f ca="1">IF(Table1[[#This Row],[Area]]="Srinagar",Table1[[#This Row],[Income]],0)</f>
        <v>0</v>
      </c>
      <c r="BT364">
        <f ca="1">IF(Table1[[#This Row],[Area]]="Delhi",Table1[[#This Row],[Income]],0)</f>
        <v>0</v>
      </c>
      <c r="BU364">
        <f ca="1">IF(Table1[[#This Row],[Area]]="Jaipur",Table1[[#This Row],[Income]],0)</f>
        <v>0</v>
      </c>
      <c r="BW364">
        <f ca="1">IF(Table1[[#This Row],[Field of Work]]="IT",Table1[[#This Row],[Income]],0)</f>
        <v>47382</v>
      </c>
      <c r="BX364">
        <f ca="1">IF(Table1[[#This Row],[Field of Work]]="Healthcare",Table1[[#This Row],[Income]],0)</f>
        <v>0</v>
      </c>
      <c r="BY364">
        <f ca="1">IF(Table1[[#This Row],[Field of Work]]="Agriculture",Table1[[#This Row],[Income]],0)</f>
        <v>0</v>
      </c>
      <c r="BZ364">
        <f ca="1">IF(Table1[[#This Row],[Field of Work]]="Teaching",Table1[[#This Row],[Income]],0)</f>
        <v>0</v>
      </c>
      <c r="CA364">
        <f ca="1">IF(Table1[[#This Row],[Field of Work]]="General Work",Table1[[#This Row],[Income]],0)</f>
        <v>0</v>
      </c>
      <c r="CB364">
        <f ca="1">IF(Table1[[#This Row],[Field of Work]]="Construction",Table1[[#This Row],[Income]],0)</f>
        <v>0</v>
      </c>
      <c r="CD364" s="2">
        <f ca="1">IF(Table1[[#This Row],[Value of debts ]]&gt;Table1[[#This Row],[Income]],1,0)</f>
        <v>1</v>
      </c>
      <c r="CE364" s="1"/>
      <c r="CG364">
        <f ca="1">IF(Table1[[#This Row],[Net worth of person]]&gt;$CH$3,Table1[[#This Row],[Age]],0)</f>
        <v>38</v>
      </c>
    </row>
    <row r="365" spans="1:85" x14ac:dyDescent="0.3">
      <c r="A365">
        <f t="shared" ca="1" si="195"/>
        <v>2</v>
      </c>
      <c r="B365" t="str">
        <f t="shared" ca="1" si="196"/>
        <v>Men</v>
      </c>
      <c r="C365">
        <f t="shared" ca="1" si="197"/>
        <v>34</v>
      </c>
      <c r="D365">
        <f t="shared" ca="1" si="198"/>
        <v>2</v>
      </c>
      <c r="E365" t="str">
        <f t="shared" ca="1" si="199"/>
        <v>Construction</v>
      </c>
      <c r="F365">
        <f t="shared" ca="1" si="200"/>
        <v>2</v>
      </c>
      <c r="G365" t="str">
        <f t="shared" ca="1" si="201"/>
        <v>12th</v>
      </c>
      <c r="H365">
        <f t="shared" ca="1" si="202"/>
        <v>4</v>
      </c>
      <c r="I365">
        <f t="shared" ca="1" si="203"/>
        <v>3</v>
      </c>
      <c r="J365">
        <f t="shared" ca="1" si="204"/>
        <v>40904</v>
      </c>
      <c r="K365">
        <f t="shared" ca="1" si="205"/>
        <v>14</v>
      </c>
      <c r="L365" t="str">
        <f t="shared" ca="1" si="206"/>
        <v>Jaipur</v>
      </c>
      <c r="M365">
        <f t="shared" ca="1" si="207"/>
        <v>122712</v>
      </c>
      <c r="N365">
        <f t="shared" ca="1" si="208"/>
        <v>35242.774355173613</v>
      </c>
      <c r="O365">
        <f t="shared" ca="1" si="209"/>
        <v>1913.5979395484073</v>
      </c>
      <c r="P365">
        <f t="shared" ca="1" si="210"/>
        <v>1045</v>
      </c>
      <c r="Q365">
        <f t="shared" ca="1" si="211"/>
        <v>13997.85944970017</v>
      </c>
      <c r="R365">
        <f t="shared" ca="1" si="212"/>
        <v>33157.513635955169</v>
      </c>
      <c r="S365">
        <f t="shared" ca="1" si="213"/>
        <v>157783.11157550357</v>
      </c>
      <c r="T365">
        <f t="shared" ca="1" si="214"/>
        <v>50285.633804873782</v>
      </c>
      <c r="U365">
        <f t="shared" ca="1" si="194"/>
        <v>107497.47777062979</v>
      </c>
      <c r="AF365" s="2">
        <f ca="1">IF(Table1[[#This Row],[Gender]]="Women",1,0)</f>
        <v>0</v>
      </c>
      <c r="AG365">
        <f ca="1">IF(Table1[[#This Row],[Gender]]="Men",1,0)</f>
        <v>1</v>
      </c>
      <c r="AI365" s="1"/>
      <c r="AK365" s="2">
        <f ca="1">IF(Table1[[#This Row],[Field of Work]]="IT",1,0)</f>
        <v>0</v>
      </c>
      <c r="AL365">
        <f ca="1">IF(Table1[[#This Row],[Field of Work]]="Agriculture",1,0)</f>
        <v>0</v>
      </c>
      <c r="AM365">
        <f ca="1">IF(Table1[[#This Row],[Field of Work]]="Construction",1,0)</f>
        <v>1</v>
      </c>
      <c r="AN365">
        <f ca="1">IF(Table1[[#This Row],[Field of Work]]="Healthcare",1,0)</f>
        <v>0</v>
      </c>
      <c r="AO365">
        <f ca="1">IF(Table1[[#This Row],[Field of Work]]="General Work",1,0)</f>
        <v>0</v>
      </c>
      <c r="AP365">
        <f ca="1">IF(Table1[[#This Row],[Field of Work]]="Teaching",1,0)</f>
        <v>0</v>
      </c>
      <c r="AV365" s="1"/>
      <c r="AX365" s="2">
        <f ca="1">Table1[[#This Row],[Car Value]]/Table1[[#This Row],[Cars]]</f>
        <v>637.86597984946911</v>
      </c>
      <c r="AY365" s="1"/>
      <c r="AZ365" s="2">
        <f ca="1">IF(Table1[[#This Row],[Value of debts ]]&gt;$BA$3,1,0)</f>
        <v>1</v>
      </c>
      <c r="BA365" s="1"/>
      <c r="BB365" s="1"/>
      <c r="BC365" s="15">
        <f ca="1">Table1[[#This Row],[Mortage Left]]/Table1[[#This Row],[Value of House]]</f>
        <v>0.28719908692852869</v>
      </c>
      <c r="BD365">
        <f t="shared" ca="1" si="173"/>
        <v>0</v>
      </c>
      <c r="BF365" s="1"/>
      <c r="BH365">
        <f ca="1">IF(Table1[[#This Row],[Area]]="Patna",Table1[[#This Row],[Income]],0)</f>
        <v>0</v>
      </c>
      <c r="BI365">
        <f ca="1">IF(Table1[[#This Row],[Area]]="Bangalore",Table1[[#This Row],[Income]],0)</f>
        <v>0</v>
      </c>
      <c r="BJ365">
        <f ca="1">IF(Table1[[#This Row],[Area]]="Lucknow",Table1[[#This Row],[Income]],0)</f>
        <v>0</v>
      </c>
      <c r="BK365">
        <f ca="1">IF(Table1[[#This Row],[Area]]="Hyderabad",Table1[[#This Row],[Income]],0)</f>
        <v>0</v>
      </c>
      <c r="BL365">
        <f ca="1">IF(Table1[[#This Row],[Area]]="Udaipur",Table1[[#This Row],[Income]],0)</f>
        <v>0</v>
      </c>
      <c r="BM365">
        <f ca="1">IF(Table1[[#This Row],[Area]]="Pune",Table1[[#This Row],[Income]],0)</f>
        <v>0</v>
      </c>
      <c r="BN365">
        <f ca="1">IF(Table1[[#This Row],[Area]]="Kolkata",Table1[[#This Row],[Income]],0)</f>
        <v>0</v>
      </c>
      <c r="BO365">
        <f ca="1">IF(Table1[[#This Row],[Area]]="Ranchi",Table1[[#This Row],[Income]],0)</f>
        <v>0</v>
      </c>
      <c r="BP365">
        <f ca="1">IF(Table1[[#This Row],[Area]]="Dhanbad",Table1[[#This Row],[Income]],0)</f>
        <v>0</v>
      </c>
      <c r="BQ365">
        <f ca="1">IF(Table1[[#This Row],[Area]]="Agra",Table1[[#This Row],[Income]],0)</f>
        <v>0</v>
      </c>
      <c r="BR365">
        <f ca="1">IF(Table1[[#This Row],[Area]]="Mumbai",Table1[[#This Row],[Income]],0)</f>
        <v>0</v>
      </c>
      <c r="BS365">
        <f ca="1">IF(Table1[[#This Row],[Area]]="Srinagar",Table1[[#This Row],[Income]],0)</f>
        <v>0</v>
      </c>
      <c r="BT365">
        <f ca="1">IF(Table1[[#This Row],[Area]]="Delhi",Table1[[#This Row],[Income]],0)</f>
        <v>0</v>
      </c>
      <c r="BU365">
        <f ca="1">IF(Table1[[#This Row],[Area]]="Jaipur",Table1[[#This Row],[Income]],0)</f>
        <v>40904</v>
      </c>
      <c r="BW365">
        <f ca="1">IF(Table1[[#This Row],[Field of Work]]="IT",Table1[[#This Row],[Income]],0)</f>
        <v>0</v>
      </c>
      <c r="BX365">
        <f ca="1">IF(Table1[[#This Row],[Field of Work]]="Healthcare",Table1[[#This Row],[Income]],0)</f>
        <v>0</v>
      </c>
      <c r="BY365">
        <f ca="1">IF(Table1[[#This Row],[Field of Work]]="Agriculture",Table1[[#This Row],[Income]],0)</f>
        <v>0</v>
      </c>
      <c r="BZ365">
        <f ca="1">IF(Table1[[#This Row],[Field of Work]]="Teaching",Table1[[#This Row],[Income]],0)</f>
        <v>0</v>
      </c>
      <c r="CA365">
        <f ca="1">IF(Table1[[#This Row],[Field of Work]]="General Work",Table1[[#This Row],[Income]],0)</f>
        <v>0</v>
      </c>
      <c r="CB365">
        <f ca="1">IF(Table1[[#This Row],[Field of Work]]="Construction",Table1[[#This Row],[Income]],0)</f>
        <v>40904</v>
      </c>
      <c r="CD365" s="2">
        <f ca="1">IF(Table1[[#This Row],[Value of debts ]]&gt;Table1[[#This Row],[Income]],1,0)</f>
        <v>1</v>
      </c>
      <c r="CE365" s="1"/>
      <c r="CG365">
        <f ca="1">IF(Table1[[#This Row],[Net worth of person]]&gt;$CH$3,Table1[[#This Row],[Age]],0)</f>
        <v>34</v>
      </c>
    </row>
    <row r="366" spans="1:85" x14ac:dyDescent="0.3">
      <c r="A366">
        <f t="shared" ca="1" si="195"/>
        <v>2</v>
      </c>
      <c r="B366" t="str">
        <f t="shared" ca="1" si="196"/>
        <v>Men</v>
      </c>
      <c r="C366">
        <f t="shared" ca="1" si="197"/>
        <v>38</v>
      </c>
      <c r="D366">
        <f t="shared" ca="1" si="198"/>
        <v>4</v>
      </c>
      <c r="E366" t="str">
        <f t="shared" ca="1" si="199"/>
        <v>Teaching</v>
      </c>
      <c r="F366">
        <f t="shared" ca="1" si="200"/>
        <v>5</v>
      </c>
      <c r="G366" t="str">
        <f t="shared" ca="1" si="201"/>
        <v>Others</v>
      </c>
      <c r="H366">
        <f t="shared" ca="1" si="202"/>
        <v>0</v>
      </c>
      <c r="I366">
        <f t="shared" ca="1" si="203"/>
        <v>1</v>
      </c>
      <c r="J366">
        <f t="shared" ca="1" si="204"/>
        <v>28544</v>
      </c>
      <c r="K366">
        <f t="shared" ca="1" si="205"/>
        <v>3</v>
      </c>
      <c r="L366" t="str">
        <f t="shared" ca="1" si="206"/>
        <v>Lucknow</v>
      </c>
      <c r="M366">
        <f t="shared" ca="1" si="207"/>
        <v>171264</v>
      </c>
      <c r="N366">
        <f t="shared" ca="1" si="208"/>
        <v>168193.10283267053</v>
      </c>
      <c r="O366">
        <f t="shared" ca="1" si="209"/>
        <v>10365.853699142541</v>
      </c>
      <c r="P366">
        <f t="shared" ca="1" si="210"/>
        <v>7108</v>
      </c>
      <c r="Q366">
        <f t="shared" ca="1" si="211"/>
        <v>15308.527529846362</v>
      </c>
      <c r="R366">
        <f t="shared" ca="1" si="212"/>
        <v>6147.4726888484647</v>
      </c>
      <c r="S366">
        <f t="shared" ca="1" si="213"/>
        <v>187777.32638799102</v>
      </c>
      <c r="T366">
        <f t="shared" ca="1" si="214"/>
        <v>190609.63036251688</v>
      </c>
      <c r="U366">
        <f t="shared" ca="1" si="194"/>
        <v>-2832.3039745258575</v>
      </c>
      <c r="AF366" s="2">
        <f ca="1">IF(Table1[[#This Row],[Gender]]="Women",1,0)</f>
        <v>0</v>
      </c>
      <c r="AG366">
        <f ca="1">IF(Table1[[#This Row],[Gender]]="Men",1,0)</f>
        <v>1</v>
      </c>
      <c r="AI366" s="1"/>
      <c r="AK366" s="2">
        <f ca="1">IF(Table1[[#This Row],[Field of Work]]="IT",1,0)</f>
        <v>0</v>
      </c>
      <c r="AL366">
        <f ca="1">IF(Table1[[#This Row],[Field of Work]]="Agriculture",1,0)</f>
        <v>0</v>
      </c>
      <c r="AM366">
        <f ca="1">IF(Table1[[#This Row],[Field of Work]]="Construction",1,0)</f>
        <v>0</v>
      </c>
      <c r="AN366">
        <f ca="1">IF(Table1[[#This Row],[Field of Work]]="Healthcare",1,0)</f>
        <v>0</v>
      </c>
      <c r="AO366">
        <f ca="1">IF(Table1[[#This Row],[Field of Work]]="General Work",1,0)</f>
        <v>0</v>
      </c>
      <c r="AP366">
        <f ca="1">IF(Table1[[#This Row],[Field of Work]]="Teaching",1,0)</f>
        <v>1</v>
      </c>
      <c r="AV366" s="1"/>
      <c r="AX366" s="2">
        <f ca="1">Table1[[#This Row],[Car Value]]/Table1[[#This Row],[Cars]]</f>
        <v>10365.853699142541</v>
      </c>
      <c r="AY366" s="1"/>
      <c r="AZ366" s="2">
        <f ca="1">IF(Table1[[#This Row],[Value of debts ]]&gt;$BA$3,1,0)</f>
        <v>1</v>
      </c>
      <c r="BA366" s="1"/>
      <c r="BB366" s="1"/>
      <c r="BC366" s="15">
        <f ca="1">Table1[[#This Row],[Mortage Left]]/Table1[[#This Row],[Value of House]]</f>
        <v>0.9820692196414339</v>
      </c>
      <c r="BD366">
        <f t="shared" ca="1" si="173"/>
        <v>0</v>
      </c>
      <c r="BF366" s="1"/>
      <c r="BH366">
        <f ca="1">IF(Table1[[#This Row],[Area]]="Patna",Table1[[#This Row],[Income]],0)</f>
        <v>0</v>
      </c>
      <c r="BI366">
        <f ca="1">IF(Table1[[#This Row],[Area]]="Bangalore",Table1[[#This Row],[Income]],0)</f>
        <v>0</v>
      </c>
      <c r="BJ366">
        <f ca="1">IF(Table1[[#This Row],[Area]]="Lucknow",Table1[[#This Row],[Income]],0)</f>
        <v>28544</v>
      </c>
      <c r="BK366">
        <f ca="1">IF(Table1[[#This Row],[Area]]="Hyderabad",Table1[[#This Row],[Income]],0)</f>
        <v>0</v>
      </c>
      <c r="BL366">
        <f ca="1">IF(Table1[[#This Row],[Area]]="Udaipur",Table1[[#This Row],[Income]],0)</f>
        <v>0</v>
      </c>
      <c r="BM366">
        <f ca="1">IF(Table1[[#This Row],[Area]]="Pune",Table1[[#This Row],[Income]],0)</f>
        <v>0</v>
      </c>
      <c r="BN366">
        <f ca="1">IF(Table1[[#This Row],[Area]]="Kolkata",Table1[[#This Row],[Income]],0)</f>
        <v>0</v>
      </c>
      <c r="BO366">
        <f ca="1">IF(Table1[[#This Row],[Area]]="Ranchi",Table1[[#This Row],[Income]],0)</f>
        <v>0</v>
      </c>
      <c r="BP366">
        <f ca="1">IF(Table1[[#This Row],[Area]]="Dhanbad",Table1[[#This Row],[Income]],0)</f>
        <v>0</v>
      </c>
      <c r="BQ366">
        <f ca="1">IF(Table1[[#This Row],[Area]]="Agra",Table1[[#This Row],[Income]],0)</f>
        <v>0</v>
      </c>
      <c r="BR366">
        <f ca="1">IF(Table1[[#This Row],[Area]]="Mumbai",Table1[[#This Row],[Income]],0)</f>
        <v>0</v>
      </c>
      <c r="BS366">
        <f ca="1">IF(Table1[[#This Row],[Area]]="Srinagar",Table1[[#This Row],[Income]],0)</f>
        <v>0</v>
      </c>
      <c r="BT366">
        <f ca="1">IF(Table1[[#This Row],[Area]]="Delhi",Table1[[#This Row],[Income]],0)</f>
        <v>0</v>
      </c>
      <c r="BU366">
        <f ca="1">IF(Table1[[#This Row],[Area]]="Jaipur",Table1[[#This Row],[Income]],0)</f>
        <v>0</v>
      </c>
      <c r="BW366">
        <f ca="1">IF(Table1[[#This Row],[Field of Work]]="IT",Table1[[#This Row],[Income]],0)</f>
        <v>0</v>
      </c>
      <c r="BX366">
        <f ca="1">IF(Table1[[#This Row],[Field of Work]]="Healthcare",Table1[[#This Row],[Income]],0)</f>
        <v>0</v>
      </c>
      <c r="BY366">
        <f ca="1">IF(Table1[[#This Row],[Field of Work]]="Agriculture",Table1[[#This Row],[Income]],0)</f>
        <v>0</v>
      </c>
      <c r="BZ366">
        <f ca="1">IF(Table1[[#This Row],[Field of Work]]="Teaching",Table1[[#This Row],[Income]],0)</f>
        <v>28544</v>
      </c>
      <c r="CA366">
        <f ca="1">IF(Table1[[#This Row],[Field of Work]]="General Work",Table1[[#This Row],[Income]],0)</f>
        <v>0</v>
      </c>
      <c r="CB366">
        <f ca="1">IF(Table1[[#This Row],[Field of Work]]="Construction",Table1[[#This Row],[Income]],0)</f>
        <v>0</v>
      </c>
      <c r="CD366" s="2">
        <f ca="1">IF(Table1[[#This Row],[Value of debts ]]&gt;Table1[[#This Row],[Income]],1,0)</f>
        <v>1</v>
      </c>
      <c r="CE366" s="1"/>
      <c r="CG366">
        <f ca="1">IF(Table1[[#This Row],[Net worth of person]]&gt;$CH$3,Table1[[#This Row],[Age]],0)</f>
        <v>0</v>
      </c>
    </row>
    <row r="367" spans="1:85" x14ac:dyDescent="0.3">
      <c r="A367">
        <f t="shared" ca="1" si="195"/>
        <v>1</v>
      </c>
      <c r="B367" t="str">
        <f t="shared" ca="1" si="196"/>
        <v>Women</v>
      </c>
      <c r="C367">
        <f t="shared" ca="1" si="197"/>
        <v>22</v>
      </c>
      <c r="D367">
        <f t="shared" ca="1" si="198"/>
        <v>5</v>
      </c>
      <c r="E367" t="str">
        <f t="shared" ca="1" si="199"/>
        <v>Agriculture</v>
      </c>
      <c r="F367">
        <f t="shared" ca="1" si="200"/>
        <v>4</v>
      </c>
      <c r="G367" t="str">
        <f t="shared" ca="1" si="201"/>
        <v>Masters</v>
      </c>
      <c r="H367">
        <f t="shared" ca="1" si="202"/>
        <v>4</v>
      </c>
      <c r="I367">
        <f t="shared" ca="1" si="203"/>
        <v>2</v>
      </c>
      <c r="J367">
        <f t="shared" ca="1" si="204"/>
        <v>86759</v>
      </c>
      <c r="K367">
        <f t="shared" ca="1" si="205"/>
        <v>1</v>
      </c>
      <c r="L367" t="str">
        <f t="shared" ca="1" si="206"/>
        <v>Patna</v>
      </c>
      <c r="M367">
        <f t="shared" ca="1" si="207"/>
        <v>433795</v>
      </c>
      <c r="N367">
        <f t="shared" ca="1" si="208"/>
        <v>10756.185197171068</v>
      </c>
      <c r="O367">
        <f t="shared" ca="1" si="209"/>
        <v>120715.25101913809</v>
      </c>
      <c r="P367">
        <f t="shared" ca="1" si="210"/>
        <v>60449</v>
      </c>
      <c r="Q367">
        <f t="shared" ca="1" si="211"/>
        <v>22682.129104038202</v>
      </c>
      <c r="R367">
        <f t="shared" ca="1" si="212"/>
        <v>96554.883415254299</v>
      </c>
      <c r="S367">
        <f t="shared" ca="1" si="213"/>
        <v>651065.13443439244</v>
      </c>
      <c r="T367">
        <f t="shared" ca="1" si="214"/>
        <v>93887.314301209277</v>
      </c>
      <c r="U367">
        <f t="shared" ca="1" si="194"/>
        <v>557177.82013318315</v>
      </c>
      <c r="AF367" s="2">
        <f ca="1">IF(Table1[[#This Row],[Gender]]="Women",1,0)</f>
        <v>1</v>
      </c>
      <c r="AG367">
        <f ca="1">IF(Table1[[#This Row],[Gender]]="Men",1,0)</f>
        <v>0</v>
      </c>
      <c r="AI367" s="1"/>
      <c r="AK367" s="2">
        <f ca="1">IF(Table1[[#This Row],[Field of Work]]="IT",1,0)</f>
        <v>0</v>
      </c>
      <c r="AL367">
        <f ca="1">IF(Table1[[#This Row],[Field of Work]]="Agriculture",1,0)</f>
        <v>1</v>
      </c>
      <c r="AM367">
        <f ca="1">IF(Table1[[#This Row],[Field of Work]]="Construction",1,0)</f>
        <v>0</v>
      </c>
      <c r="AN367">
        <f ca="1">IF(Table1[[#This Row],[Field of Work]]="Healthcare",1,0)</f>
        <v>0</v>
      </c>
      <c r="AO367">
        <f ca="1">IF(Table1[[#This Row],[Field of Work]]="General Work",1,0)</f>
        <v>0</v>
      </c>
      <c r="AP367">
        <f ca="1">IF(Table1[[#This Row],[Field of Work]]="Teaching",1,0)</f>
        <v>0</v>
      </c>
      <c r="AV367" s="1"/>
      <c r="AX367" s="2">
        <f ca="1">Table1[[#This Row],[Car Value]]/Table1[[#This Row],[Cars]]</f>
        <v>60357.625509569043</v>
      </c>
      <c r="AY367" s="1"/>
      <c r="AZ367" s="2">
        <f ca="1">IF(Table1[[#This Row],[Value of debts ]]&gt;$BA$3,1,0)</f>
        <v>1</v>
      </c>
      <c r="BA367" s="1"/>
      <c r="BB367" s="1"/>
      <c r="BC367" s="15">
        <f ca="1">Table1[[#This Row],[Mortage Left]]/Table1[[#This Row],[Value of House]]</f>
        <v>2.479554904314496E-2</v>
      </c>
      <c r="BD367">
        <f t="shared" ca="1" si="173"/>
        <v>1</v>
      </c>
      <c r="BF367" s="1"/>
      <c r="BH367">
        <f ca="1">IF(Table1[[#This Row],[Area]]="Patna",Table1[[#This Row],[Income]],0)</f>
        <v>86759</v>
      </c>
      <c r="BI367">
        <f ca="1">IF(Table1[[#This Row],[Area]]="Bangalore",Table1[[#This Row],[Income]],0)</f>
        <v>0</v>
      </c>
      <c r="BJ367">
        <f ca="1">IF(Table1[[#This Row],[Area]]="Lucknow",Table1[[#This Row],[Income]],0)</f>
        <v>0</v>
      </c>
      <c r="BK367">
        <f ca="1">IF(Table1[[#This Row],[Area]]="Hyderabad",Table1[[#This Row],[Income]],0)</f>
        <v>0</v>
      </c>
      <c r="BL367">
        <f ca="1">IF(Table1[[#This Row],[Area]]="Udaipur",Table1[[#This Row],[Income]],0)</f>
        <v>0</v>
      </c>
      <c r="BM367">
        <f ca="1">IF(Table1[[#This Row],[Area]]="Pune",Table1[[#This Row],[Income]],0)</f>
        <v>0</v>
      </c>
      <c r="BN367">
        <f ca="1">IF(Table1[[#This Row],[Area]]="Kolkata",Table1[[#This Row],[Income]],0)</f>
        <v>0</v>
      </c>
      <c r="BO367">
        <f ca="1">IF(Table1[[#This Row],[Area]]="Ranchi",Table1[[#This Row],[Income]],0)</f>
        <v>0</v>
      </c>
      <c r="BP367">
        <f ca="1">IF(Table1[[#This Row],[Area]]="Dhanbad",Table1[[#This Row],[Income]],0)</f>
        <v>0</v>
      </c>
      <c r="BQ367">
        <f ca="1">IF(Table1[[#This Row],[Area]]="Agra",Table1[[#This Row],[Income]],0)</f>
        <v>0</v>
      </c>
      <c r="BR367">
        <f ca="1">IF(Table1[[#This Row],[Area]]="Mumbai",Table1[[#This Row],[Income]],0)</f>
        <v>0</v>
      </c>
      <c r="BS367">
        <f ca="1">IF(Table1[[#This Row],[Area]]="Srinagar",Table1[[#This Row],[Income]],0)</f>
        <v>0</v>
      </c>
      <c r="BT367">
        <f ca="1">IF(Table1[[#This Row],[Area]]="Delhi",Table1[[#This Row],[Income]],0)</f>
        <v>0</v>
      </c>
      <c r="BU367">
        <f ca="1">IF(Table1[[#This Row],[Area]]="Jaipur",Table1[[#This Row],[Income]],0)</f>
        <v>0</v>
      </c>
      <c r="BW367">
        <f ca="1">IF(Table1[[#This Row],[Field of Work]]="IT",Table1[[#This Row],[Income]],0)</f>
        <v>0</v>
      </c>
      <c r="BX367">
        <f ca="1">IF(Table1[[#This Row],[Field of Work]]="Healthcare",Table1[[#This Row],[Income]],0)</f>
        <v>0</v>
      </c>
      <c r="BY367">
        <f ca="1">IF(Table1[[#This Row],[Field of Work]]="Agriculture",Table1[[#This Row],[Income]],0)</f>
        <v>86759</v>
      </c>
      <c r="BZ367">
        <f ca="1">IF(Table1[[#This Row],[Field of Work]]="Teaching",Table1[[#This Row],[Income]],0)</f>
        <v>0</v>
      </c>
      <c r="CA367">
        <f ca="1">IF(Table1[[#This Row],[Field of Work]]="General Work",Table1[[#This Row],[Income]],0)</f>
        <v>0</v>
      </c>
      <c r="CB367">
        <f ca="1">IF(Table1[[#This Row],[Field of Work]]="Construction",Table1[[#This Row],[Income]],0)</f>
        <v>0</v>
      </c>
      <c r="CD367" s="2">
        <f ca="1">IF(Table1[[#This Row],[Value of debts ]]&gt;Table1[[#This Row],[Income]],1,0)</f>
        <v>1</v>
      </c>
      <c r="CE367" s="1"/>
      <c r="CG367">
        <f ca="1">IF(Table1[[#This Row],[Net worth of person]]&gt;$CH$3,Table1[[#This Row],[Age]],0)</f>
        <v>22</v>
      </c>
    </row>
    <row r="368" spans="1:85" x14ac:dyDescent="0.3">
      <c r="A368">
        <f t="shared" ca="1" si="195"/>
        <v>2</v>
      </c>
      <c r="B368" t="str">
        <f t="shared" ca="1" si="196"/>
        <v>Men</v>
      </c>
      <c r="C368">
        <f t="shared" ca="1" si="197"/>
        <v>21</v>
      </c>
      <c r="D368">
        <f t="shared" ca="1" si="198"/>
        <v>1</v>
      </c>
      <c r="E368" t="str">
        <f t="shared" ca="1" si="199"/>
        <v>IT</v>
      </c>
      <c r="F368">
        <f t="shared" ca="1" si="200"/>
        <v>4</v>
      </c>
      <c r="G368" t="str">
        <f t="shared" ca="1" si="201"/>
        <v>Masters</v>
      </c>
      <c r="H368">
        <f t="shared" ca="1" si="202"/>
        <v>1</v>
      </c>
      <c r="I368">
        <f t="shared" ca="1" si="203"/>
        <v>3</v>
      </c>
      <c r="J368">
        <f t="shared" ca="1" si="204"/>
        <v>55686</v>
      </c>
      <c r="K368">
        <f t="shared" ca="1" si="205"/>
        <v>7</v>
      </c>
      <c r="L368" t="str">
        <f t="shared" ca="1" si="206"/>
        <v>Delhi</v>
      </c>
      <c r="M368">
        <f t="shared" ca="1" si="207"/>
        <v>167058</v>
      </c>
      <c r="N368">
        <f t="shared" ca="1" si="208"/>
        <v>76602.968982740742</v>
      </c>
      <c r="O368">
        <f t="shared" ca="1" si="209"/>
        <v>23991.635613324564</v>
      </c>
      <c r="P368">
        <f t="shared" ca="1" si="210"/>
        <v>2475</v>
      </c>
      <c r="Q368">
        <f t="shared" ca="1" si="211"/>
        <v>35770.178994591224</v>
      </c>
      <c r="R368">
        <f t="shared" ca="1" si="212"/>
        <v>2005.8251217754264</v>
      </c>
      <c r="S368">
        <f t="shared" ca="1" si="213"/>
        <v>193055.46073509997</v>
      </c>
      <c r="T368">
        <f t="shared" ca="1" si="214"/>
        <v>114848.14797733197</v>
      </c>
      <c r="U368">
        <f t="shared" ca="1" si="194"/>
        <v>78207.312757767999</v>
      </c>
      <c r="AF368" s="2">
        <f ca="1">IF(Table1[[#This Row],[Gender]]="Women",1,0)</f>
        <v>0</v>
      </c>
      <c r="AG368">
        <f ca="1">IF(Table1[[#This Row],[Gender]]="Men",1,0)</f>
        <v>1</v>
      </c>
      <c r="AI368" s="1"/>
      <c r="AK368" s="2">
        <f ca="1">IF(Table1[[#This Row],[Field of Work]]="IT",1,0)</f>
        <v>1</v>
      </c>
      <c r="AL368">
        <f ca="1">IF(Table1[[#This Row],[Field of Work]]="Agriculture",1,0)</f>
        <v>0</v>
      </c>
      <c r="AM368">
        <f ca="1">IF(Table1[[#This Row],[Field of Work]]="Construction",1,0)</f>
        <v>0</v>
      </c>
      <c r="AN368">
        <f ca="1">IF(Table1[[#This Row],[Field of Work]]="Healthcare",1,0)</f>
        <v>0</v>
      </c>
      <c r="AO368">
        <f ca="1">IF(Table1[[#This Row],[Field of Work]]="General Work",1,0)</f>
        <v>0</v>
      </c>
      <c r="AP368">
        <f ca="1">IF(Table1[[#This Row],[Field of Work]]="Teaching",1,0)</f>
        <v>0</v>
      </c>
      <c r="AV368" s="1"/>
      <c r="AX368" s="2">
        <f ca="1">Table1[[#This Row],[Car Value]]/Table1[[#This Row],[Cars]]</f>
        <v>7997.2118711081885</v>
      </c>
      <c r="AY368" s="1"/>
      <c r="AZ368" s="2">
        <f ca="1">IF(Table1[[#This Row],[Value of debts ]]&gt;$BA$3,1,0)</f>
        <v>1</v>
      </c>
      <c r="BA368" s="1"/>
      <c r="BB368" s="1"/>
      <c r="BC368" s="15">
        <f ca="1">Table1[[#This Row],[Mortage Left]]/Table1[[#This Row],[Value of House]]</f>
        <v>0.45854115925451483</v>
      </c>
      <c r="BD368">
        <f t="shared" ca="1" si="173"/>
        <v>0</v>
      </c>
      <c r="BF368" s="1"/>
      <c r="BH368">
        <f ca="1">IF(Table1[[#This Row],[Area]]="Patna",Table1[[#This Row],[Income]],0)</f>
        <v>0</v>
      </c>
      <c r="BI368">
        <f ca="1">IF(Table1[[#This Row],[Area]]="Bangalore",Table1[[#This Row],[Income]],0)</f>
        <v>0</v>
      </c>
      <c r="BJ368">
        <f ca="1">IF(Table1[[#This Row],[Area]]="Lucknow",Table1[[#This Row],[Income]],0)</f>
        <v>0</v>
      </c>
      <c r="BK368">
        <f ca="1">IF(Table1[[#This Row],[Area]]="Hyderabad",Table1[[#This Row],[Income]],0)</f>
        <v>0</v>
      </c>
      <c r="BL368">
        <f ca="1">IF(Table1[[#This Row],[Area]]="Udaipur",Table1[[#This Row],[Income]],0)</f>
        <v>0</v>
      </c>
      <c r="BM368">
        <f ca="1">IF(Table1[[#This Row],[Area]]="Pune",Table1[[#This Row],[Income]],0)</f>
        <v>0</v>
      </c>
      <c r="BN368">
        <f ca="1">IF(Table1[[#This Row],[Area]]="Kolkata",Table1[[#This Row],[Income]],0)</f>
        <v>0</v>
      </c>
      <c r="BO368">
        <f ca="1">IF(Table1[[#This Row],[Area]]="Ranchi",Table1[[#This Row],[Income]],0)</f>
        <v>0</v>
      </c>
      <c r="BP368">
        <f ca="1">IF(Table1[[#This Row],[Area]]="Dhanbad",Table1[[#This Row],[Income]],0)</f>
        <v>0</v>
      </c>
      <c r="BQ368">
        <f ca="1">IF(Table1[[#This Row],[Area]]="Agra",Table1[[#This Row],[Income]],0)</f>
        <v>0</v>
      </c>
      <c r="BR368">
        <f ca="1">IF(Table1[[#This Row],[Area]]="Mumbai",Table1[[#This Row],[Income]],0)</f>
        <v>0</v>
      </c>
      <c r="BS368">
        <f ca="1">IF(Table1[[#This Row],[Area]]="Srinagar",Table1[[#This Row],[Income]],0)</f>
        <v>0</v>
      </c>
      <c r="BT368">
        <f ca="1">IF(Table1[[#This Row],[Area]]="Delhi",Table1[[#This Row],[Income]],0)</f>
        <v>55686</v>
      </c>
      <c r="BU368">
        <f ca="1">IF(Table1[[#This Row],[Area]]="Jaipur",Table1[[#This Row],[Income]],0)</f>
        <v>0</v>
      </c>
      <c r="BW368">
        <f ca="1">IF(Table1[[#This Row],[Field of Work]]="IT",Table1[[#This Row],[Income]],0)</f>
        <v>55686</v>
      </c>
      <c r="BX368">
        <f ca="1">IF(Table1[[#This Row],[Field of Work]]="Healthcare",Table1[[#This Row],[Income]],0)</f>
        <v>0</v>
      </c>
      <c r="BY368">
        <f ca="1">IF(Table1[[#This Row],[Field of Work]]="Agriculture",Table1[[#This Row],[Income]],0)</f>
        <v>0</v>
      </c>
      <c r="BZ368">
        <f ca="1">IF(Table1[[#This Row],[Field of Work]]="Teaching",Table1[[#This Row],[Income]],0)</f>
        <v>0</v>
      </c>
      <c r="CA368">
        <f ca="1">IF(Table1[[#This Row],[Field of Work]]="General Work",Table1[[#This Row],[Income]],0)</f>
        <v>0</v>
      </c>
      <c r="CB368">
        <f ca="1">IF(Table1[[#This Row],[Field of Work]]="Construction",Table1[[#This Row],[Income]],0)</f>
        <v>0</v>
      </c>
      <c r="CD368" s="2">
        <f ca="1">IF(Table1[[#This Row],[Value of debts ]]&gt;Table1[[#This Row],[Income]],1,0)</f>
        <v>1</v>
      </c>
      <c r="CE368" s="1"/>
      <c r="CG368">
        <f ca="1">IF(Table1[[#This Row],[Net worth of person]]&gt;$CH$3,Table1[[#This Row],[Age]],0)</f>
        <v>21</v>
      </c>
    </row>
    <row r="369" spans="1:85" x14ac:dyDescent="0.3">
      <c r="A369">
        <f t="shared" ca="1" si="195"/>
        <v>2</v>
      </c>
      <c r="B369" t="str">
        <f t="shared" ca="1" si="196"/>
        <v>Men</v>
      </c>
      <c r="C369">
        <f t="shared" ca="1" si="197"/>
        <v>21</v>
      </c>
      <c r="D369">
        <f t="shared" ca="1" si="198"/>
        <v>4</v>
      </c>
      <c r="E369" t="str">
        <f t="shared" ca="1" si="199"/>
        <v>Teaching</v>
      </c>
      <c r="F369">
        <f t="shared" ca="1" si="200"/>
        <v>4</v>
      </c>
      <c r="G369" t="str">
        <f t="shared" ca="1" si="201"/>
        <v>Masters</v>
      </c>
      <c r="H369">
        <f t="shared" ca="1" si="202"/>
        <v>1</v>
      </c>
      <c r="I369">
        <f t="shared" ca="1" si="203"/>
        <v>3</v>
      </c>
      <c r="J369">
        <f t="shared" ca="1" si="204"/>
        <v>26400</v>
      </c>
      <c r="K369">
        <f t="shared" ca="1" si="205"/>
        <v>4</v>
      </c>
      <c r="L369" t="str">
        <f t="shared" ca="1" si="206"/>
        <v>Dhanbad</v>
      </c>
      <c r="M369">
        <f t="shared" ca="1" si="207"/>
        <v>158400</v>
      </c>
      <c r="N369">
        <f t="shared" ca="1" si="208"/>
        <v>128959.4319121936</v>
      </c>
      <c r="O369">
        <f t="shared" ca="1" si="209"/>
        <v>16380.539359092099</v>
      </c>
      <c r="P369">
        <f t="shared" ca="1" si="210"/>
        <v>11891</v>
      </c>
      <c r="Q369">
        <f t="shared" ca="1" si="211"/>
        <v>24067.944380841625</v>
      </c>
      <c r="R369">
        <f t="shared" ca="1" si="212"/>
        <v>8401.1909314945806</v>
      </c>
      <c r="S369">
        <f t="shared" ca="1" si="213"/>
        <v>183181.73029058668</v>
      </c>
      <c r="T369">
        <f t="shared" ca="1" si="214"/>
        <v>164918.37629303522</v>
      </c>
      <c r="U369">
        <f t="shared" ca="1" si="194"/>
        <v>18263.353997551458</v>
      </c>
      <c r="AF369" s="2">
        <f ca="1">IF(Table1[[#This Row],[Gender]]="Women",1,0)</f>
        <v>0</v>
      </c>
      <c r="AG369">
        <f ca="1">IF(Table1[[#This Row],[Gender]]="Men",1,0)</f>
        <v>1</v>
      </c>
      <c r="AI369" s="1"/>
      <c r="AK369" s="2">
        <f ca="1">IF(Table1[[#This Row],[Field of Work]]="IT",1,0)</f>
        <v>0</v>
      </c>
      <c r="AL369">
        <f ca="1">IF(Table1[[#This Row],[Field of Work]]="Agriculture",1,0)</f>
        <v>0</v>
      </c>
      <c r="AM369">
        <f ca="1">IF(Table1[[#This Row],[Field of Work]]="Construction",1,0)</f>
        <v>0</v>
      </c>
      <c r="AN369">
        <f ca="1">IF(Table1[[#This Row],[Field of Work]]="Healthcare",1,0)</f>
        <v>0</v>
      </c>
      <c r="AO369">
        <f ca="1">IF(Table1[[#This Row],[Field of Work]]="General Work",1,0)</f>
        <v>0</v>
      </c>
      <c r="AP369">
        <f ca="1">IF(Table1[[#This Row],[Field of Work]]="Teaching",1,0)</f>
        <v>1</v>
      </c>
      <c r="AV369" s="1"/>
      <c r="AX369" s="2">
        <f ca="1">Table1[[#This Row],[Car Value]]/Table1[[#This Row],[Cars]]</f>
        <v>5460.1797863640331</v>
      </c>
      <c r="AY369" s="1"/>
      <c r="AZ369" s="2">
        <f ca="1">IF(Table1[[#This Row],[Value of debts ]]&gt;$BA$3,1,0)</f>
        <v>1</v>
      </c>
      <c r="BA369" s="1"/>
      <c r="BB369" s="1"/>
      <c r="BC369" s="15">
        <f ca="1">Table1[[#This Row],[Mortage Left]]/Table1[[#This Row],[Value of House]]</f>
        <v>0.81413782772849497</v>
      </c>
      <c r="BD369">
        <f t="shared" ca="1" si="173"/>
        <v>0</v>
      </c>
      <c r="BF369" s="1"/>
      <c r="BH369">
        <f ca="1">IF(Table1[[#This Row],[Area]]="Patna",Table1[[#This Row],[Income]],0)</f>
        <v>0</v>
      </c>
      <c r="BI369">
        <f ca="1">IF(Table1[[#This Row],[Area]]="Bangalore",Table1[[#This Row],[Income]],0)</f>
        <v>0</v>
      </c>
      <c r="BJ369">
        <f ca="1">IF(Table1[[#This Row],[Area]]="Lucknow",Table1[[#This Row],[Income]],0)</f>
        <v>0</v>
      </c>
      <c r="BK369">
        <f ca="1">IF(Table1[[#This Row],[Area]]="Hyderabad",Table1[[#This Row],[Income]],0)</f>
        <v>0</v>
      </c>
      <c r="BL369">
        <f ca="1">IF(Table1[[#This Row],[Area]]="Udaipur",Table1[[#This Row],[Income]],0)</f>
        <v>0</v>
      </c>
      <c r="BM369">
        <f ca="1">IF(Table1[[#This Row],[Area]]="Pune",Table1[[#This Row],[Income]],0)</f>
        <v>0</v>
      </c>
      <c r="BN369">
        <f ca="1">IF(Table1[[#This Row],[Area]]="Kolkata",Table1[[#This Row],[Income]],0)</f>
        <v>0</v>
      </c>
      <c r="BO369">
        <f ca="1">IF(Table1[[#This Row],[Area]]="Ranchi",Table1[[#This Row],[Income]],0)</f>
        <v>0</v>
      </c>
      <c r="BP369">
        <f ca="1">IF(Table1[[#This Row],[Area]]="Dhanbad",Table1[[#This Row],[Income]],0)</f>
        <v>26400</v>
      </c>
      <c r="BQ369">
        <f ca="1">IF(Table1[[#This Row],[Area]]="Agra",Table1[[#This Row],[Income]],0)</f>
        <v>0</v>
      </c>
      <c r="BR369">
        <f ca="1">IF(Table1[[#This Row],[Area]]="Mumbai",Table1[[#This Row],[Income]],0)</f>
        <v>0</v>
      </c>
      <c r="BS369">
        <f ca="1">IF(Table1[[#This Row],[Area]]="Srinagar",Table1[[#This Row],[Income]],0)</f>
        <v>0</v>
      </c>
      <c r="BT369">
        <f ca="1">IF(Table1[[#This Row],[Area]]="Delhi",Table1[[#This Row],[Income]],0)</f>
        <v>0</v>
      </c>
      <c r="BU369">
        <f ca="1">IF(Table1[[#This Row],[Area]]="Jaipur",Table1[[#This Row],[Income]],0)</f>
        <v>0</v>
      </c>
      <c r="BW369">
        <f ca="1">IF(Table1[[#This Row],[Field of Work]]="IT",Table1[[#This Row],[Income]],0)</f>
        <v>0</v>
      </c>
      <c r="BX369">
        <f ca="1">IF(Table1[[#This Row],[Field of Work]]="Healthcare",Table1[[#This Row],[Income]],0)</f>
        <v>0</v>
      </c>
      <c r="BY369">
        <f ca="1">IF(Table1[[#This Row],[Field of Work]]="Agriculture",Table1[[#This Row],[Income]],0)</f>
        <v>0</v>
      </c>
      <c r="BZ369">
        <f ca="1">IF(Table1[[#This Row],[Field of Work]]="Teaching",Table1[[#This Row],[Income]],0)</f>
        <v>26400</v>
      </c>
      <c r="CA369">
        <f ca="1">IF(Table1[[#This Row],[Field of Work]]="General Work",Table1[[#This Row],[Income]],0)</f>
        <v>0</v>
      </c>
      <c r="CB369">
        <f ca="1">IF(Table1[[#This Row],[Field of Work]]="Construction",Table1[[#This Row],[Income]],0)</f>
        <v>0</v>
      </c>
      <c r="CD369" s="2">
        <f ca="1">IF(Table1[[#This Row],[Value of debts ]]&gt;Table1[[#This Row],[Income]],1,0)</f>
        <v>1</v>
      </c>
      <c r="CE369" s="1"/>
      <c r="CG369">
        <f ca="1">IF(Table1[[#This Row],[Net worth of person]]&gt;$CH$3,Table1[[#This Row],[Age]],0)</f>
        <v>0</v>
      </c>
    </row>
    <row r="370" spans="1:85" x14ac:dyDescent="0.3">
      <c r="A370">
        <f t="shared" ca="1" si="195"/>
        <v>1</v>
      </c>
      <c r="B370" t="str">
        <f t="shared" ca="1" si="196"/>
        <v>Women</v>
      </c>
      <c r="C370">
        <f t="shared" ca="1" si="197"/>
        <v>38</v>
      </c>
      <c r="D370">
        <f t="shared" ca="1" si="198"/>
        <v>5</v>
      </c>
      <c r="E370" t="str">
        <f t="shared" ca="1" si="199"/>
        <v>Agriculture</v>
      </c>
      <c r="F370">
        <f t="shared" ca="1" si="200"/>
        <v>4</v>
      </c>
      <c r="G370" t="str">
        <f t="shared" ca="1" si="201"/>
        <v>Masters</v>
      </c>
      <c r="H370">
        <f t="shared" ca="1" si="202"/>
        <v>3</v>
      </c>
      <c r="I370">
        <f t="shared" ca="1" si="203"/>
        <v>3</v>
      </c>
      <c r="J370">
        <f t="shared" ca="1" si="204"/>
        <v>42833</v>
      </c>
      <c r="K370">
        <f t="shared" ca="1" si="205"/>
        <v>5</v>
      </c>
      <c r="L370" t="str">
        <f t="shared" ca="1" si="206"/>
        <v>Udaipur</v>
      </c>
      <c r="M370">
        <f t="shared" ca="1" si="207"/>
        <v>214165</v>
      </c>
      <c r="N370">
        <f t="shared" ca="1" si="208"/>
        <v>161662.94514507614</v>
      </c>
      <c r="O370">
        <f t="shared" ca="1" si="209"/>
        <v>116825.55896255483</v>
      </c>
      <c r="P370">
        <f t="shared" ca="1" si="210"/>
        <v>73599</v>
      </c>
      <c r="Q370">
        <f t="shared" ca="1" si="211"/>
        <v>6504.1888509065302</v>
      </c>
      <c r="R370">
        <f t="shared" ca="1" si="212"/>
        <v>15625.267104464365</v>
      </c>
      <c r="S370">
        <f t="shared" ca="1" si="213"/>
        <v>346615.8260670192</v>
      </c>
      <c r="T370">
        <f t="shared" ca="1" si="214"/>
        <v>241766.13399598267</v>
      </c>
      <c r="U370">
        <f t="shared" ca="1" si="194"/>
        <v>104849.69207103652</v>
      </c>
      <c r="AF370" s="2">
        <f ca="1">IF(Table1[[#This Row],[Gender]]="Women",1,0)</f>
        <v>1</v>
      </c>
      <c r="AG370">
        <f ca="1">IF(Table1[[#This Row],[Gender]]="Men",1,0)</f>
        <v>0</v>
      </c>
      <c r="AI370" s="1"/>
      <c r="AK370" s="2">
        <f ca="1">IF(Table1[[#This Row],[Field of Work]]="IT",1,0)</f>
        <v>0</v>
      </c>
      <c r="AL370">
        <f ca="1">IF(Table1[[#This Row],[Field of Work]]="Agriculture",1,0)</f>
        <v>1</v>
      </c>
      <c r="AM370">
        <f ca="1">IF(Table1[[#This Row],[Field of Work]]="Construction",1,0)</f>
        <v>0</v>
      </c>
      <c r="AN370">
        <f ca="1">IF(Table1[[#This Row],[Field of Work]]="Healthcare",1,0)</f>
        <v>0</v>
      </c>
      <c r="AO370">
        <f ca="1">IF(Table1[[#This Row],[Field of Work]]="General Work",1,0)</f>
        <v>0</v>
      </c>
      <c r="AP370">
        <f ca="1">IF(Table1[[#This Row],[Field of Work]]="Teaching",1,0)</f>
        <v>0</v>
      </c>
      <c r="AV370" s="1"/>
      <c r="AX370" s="2">
        <f ca="1">Table1[[#This Row],[Car Value]]/Table1[[#This Row],[Cars]]</f>
        <v>38941.852987518279</v>
      </c>
      <c r="AY370" s="1"/>
      <c r="AZ370" s="2">
        <f ca="1">IF(Table1[[#This Row],[Value of debts ]]&gt;$BA$3,1,0)</f>
        <v>1</v>
      </c>
      <c r="BA370" s="1"/>
      <c r="BB370" s="1"/>
      <c r="BC370" s="15">
        <f ca="1">Table1[[#This Row],[Mortage Left]]/Table1[[#This Row],[Value of House]]</f>
        <v>0.75485231081211279</v>
      </c>
      <c r="BD370">
        <f t="shared" ca="1" si="173"/>
        <v>0</v>
      </c>
      <c r="BF370" s="1"/>
      <c r="BH370">
        <f ca="1">IF(Table1[[#This Row],[Area]]="Patna",Table1[[#This Row],[Income]],0)</f>
        <v>0</v>
      </c>
      <c r="BI370">
        <f ca="1">IF(Table1[[#This Row],[Area]]="Bangalore",Table1[[#This Row],[Income]],0)</f>
        <v>0</v>
      </c>
      <c r="BJ370">
        <f ca="1">IF(Table1[[#This Row],[Area]]="Lucknow",Table1[[#This Row],[Income]],0)</f>
        <v>0</v>
      </c>
      <c r="BK370">
        <f ca="1">IF(Table1[[#This Row],[Area]]="Hyderabad",Table1[[#This Row],[Income]],0)</f>
        <v>0</v>
      </c>
      <c r="BL370">
        <f ca="1">IF(Table1[[#This Row],[Area]]="Udaipur",Table1[[#This Row],[Income]],0)</f>
        <v>42833</v>
      </c>
      <c r="BM370">
        <f ca="1">IF(Table1[[#This Row],[Area]]="Pune",Table1[[#This Row],[Income]],0)</f>
        <v>0</v>
      </c>
      <c r="BN370">
        <f ca="1">IF(Table1[[#This Row],[Area]]="Kolkata",Table1[[#This Row],[Income]],0)</f>
        <v>0</v>
      </c>
      <c r="BO370">
        <f ca="1">IF(Table1[[#This Row],[Area]]="Ranchi",Table1[[#This Row],[Income]],0)</f>
        <v>0</v>
      </c>
      <c r="BP370">
        <f ca="1">IF(Table1[[#This Row],[Area]]="Dhanbad",Table1[[#This Row],[Income]],0)</f>
        <v>0</v>
      </c>
      <c r="BQ370">
        <f ca="1">IF(Table1[[#This Row],[Area]]="Agra",Table1[[#This Row],[Income]],0)</f>
        <v>0</v>
      </c>
      <c r="BR370">
        <f ca="1">IF(Table1[[#This Row],[Area]]="Mumbai",Table1[[#This Row],[Income]],0)</f>
        <v>0</v>
      </c>
      <c r="BS370">
        <f ca="1">IF(Table1[[#This Row],[Area]]="Srinagar",Table1[[#This Row],[Income]],0)</f>
        <v>0</v>
      </c>
      <c r="BT370">
        <f ca="1">IF(Table1[[#This Row],[Area]]="Delhi",Table1[[#This Row],[Income]],0)</f>
        <v>0</v>
      </c>
      <c r="BU370">
        <f ca="1">IF(Table1[[#This Row],[Area]]="Jaipur",Table1[[#This Row],[Income]],0)</f>
        <v>0</v>
      </c>
      <c r="BW370">
        <f ca="1">IF(Table1[[#This Row],[Field of Work]]="IT",Table1[[#This Row],[Income]],0)</f>
        <v>0</v>
      </c>
      <c r="BX370">
        <f ca="1">IF(Table1[[#This Row],[Field of Work]]="Healthcare",Table1[[#This Row],[Income]],0)</f>
        <v>0</v>
      </c>
      <c r="BY370">
        <f ca="1">IF(Table1[[#This Row],[Field of Work]]="Agriculture",Table1[[#This Row],[Income]],0)</f>
        <v>42833</v>
      </c>
      <c r="BZ370">
        <f ca="1">IF(Table1[[#This Row],[Field of Work]]="Teaching",Table1[[#This Row],[Income]],0)</f>
        <v>0</v>
      </c>
      <c r="CA370">
        <f ca="1">IF(Table1[[#This Row],[Field of Work]]="General Work",Table1[[#This Row],[Income]],0)</f>
        <v>0</v>
      </c>
      <c r="CB370">
        <f ca="1">IF(Table1[[#This Row],[Field of Work]]="Construction",Table1[[#This Row],[Income]],0)</f>
        <v>0</v>
      </c>
      <c r="CD370" s="2">
        <f ca="1">IF(Table1[[#This Row],[Value of debts ]]&gt;Table1[[#This Row],[Income]],1,0)</f>
        <v>1</v>
      </c>
      <c r="CE370" s="1"/>
      <c r="CG370">
        <f ca="1">IF(Table1[[#This Row],[Net worth of person]]&gt;$CH$3,Table1[[#This Row],[Age]],0)</f>
        <v>38</v>
      </c>
    </row>
    <row r="371" spans="1:85" x14ac:dyDescent="0.3">
      <c r="A371">
        <f t="shared" ca="1" si="195"/>
        <v>1</v>
      </c>
      <c r="B371" t="str">
        <f t="shared" ca="1" si="196"/>
        <v>Women</v>
      </c>
      <c r="C371">
        <f t="shared" ca="1" si="197"/>
        <v>28</v>
      </c>
      <c r="D371">
        <f t="shared" ca="1" si="198"/>
        <v>4</v>
      </c>
      <c r="E371" t="str">
        <f t="shared" ca="1" si="199"/>
        <v>Teaching</v>
      </c>
      <c r="F371">
        <f t="shared" ca="1" si="200"/>
        <v>5</v>
      </c>
      <c r="G371" t="str">
        <f t="shared" ca="1" si="201"/>
        <v>Others</v>
      </c>
      <c r="H371">
        <f t="shared" ca="1" si="202"/>
        <v>2</v>
      </c>
      <c r="I371">
        <f t="shared" ca="1" si="203"/>
        <v>1</v>
      </c>
      <c r="J371">
        <f t="shared" ca="1" si="204"/>
        <v>51453</v>
      </c>
      <c r="K371">
        <f t="shared" ca="1" si="205"/>
        <v>3</v>
      </c>
      <c r="L371" t="str">
        <f t="shared" ca="1" si="206"/>
        <v>Lucknow</v>
      </c>
      <c r="M371">
        <f t="shared" ca="1" si="207"/>
        <v>257265</v>
      </c>
      <c r="N371">
        <f t="shared" ca="1" si="208"/>
        <v>253922.61282690192</v>
      </c>
      <c r="O371">
        <f t="shared" ca="1" si="209"/>
        <v>19765.035971116056</v>
      </c>
      <c r="P371">
        <f t="shared" ca="1" si="210"/>
        <v>7545</v>
      </c>
      <c r="Q371">
        <f t="shared" ca="1" si="211"/>
        <v>97681.652359419735</v>
      </c>
      <c r="R371">
        <f t="shared" ca="1" si="212"/>
        <v>70081.979242729198</v>
      </c>
      <c r="S371">
        <f t="shared" ca="1" si="213"/>
        <v>347112.01521384524</v>
      </c>
      <c r="T371">
        <f t="shared" ca="1" si="214"/>
        <v>359149.26518632169</v>
      </c>
      <c r="U371">
        <f t="shared" ca="1" si="194"/>
        <v>-12037.249972476449</v>
      </c>
      <c r="AF371" s="2">
        <f ca="1">IF(Table1[[#This Row],[Gender]]="Women",1,0)</f>
        <v>1</v>
      </c>
      <c r="AG371">
        <f ca="1">IF(Table1[[#This Row],[Gender]]="Men",1,0)</f>
        <v>0</v>
      </c>
      <c r="AI371" s="1"/>
      <c r="AK371" s="2">
        <f ca="1">IF(Table1[[#This Row],[Field of Work]]="IT",1,0)</f>
        <v>0</v>
      </c>
      <c r="AL371">
        <f ca="1">IF(Table1[[#This Row],[Field of Work]]="Agriculture",1,0)</f>
        <v>0</v>
      </c>
      <c r="AM371">
        <f ca="1">IF(Table1[[#This Row],[Field of Work]]="Construction",1,0)</f>
        <v>0</v>
      </c>
      <c r="AN371">
        <f ca="1">IF(Table1[[#This Row],[Field of Work]]="Healthcare",1,0)</f>
        <v>0</v>
      </c>
      <c r="AO371">
        <f ca="1">IF(Table1[[#This Row],[Field of Work]]="General Work",1,0)</f>
        <v>0</v>
      </c>
      <c r="AP371">
        <f ca="1">IF(Table1[[#This Row],[Field of Work]]="Teaching",1,0)</f>
        <v>1</v>
      </c>
      <c r="AV371" s="1"/>
      <c r="AX371" s="2">
        <f ca="1">Table1[[#This Row],[Car Value]]/Table1[[#This Row],[Cars]]</f>
        <v>19765.035971116056</v>
      </c>
      <c r="AY371" s="1"/>
      <c r="AZ371" s="2">
        <f ca="1">IF(Table1[[#This Row],[Value of debts ]]&gt;$BA$3,1,0)</f>
        <v>1</v>
      </c>
      <c r="BA371" s="1"/>
      <c r="BB371" s="1"/>
      <c r="BC371" s="15">
        <f ca="1">Table1[[#This Row],[Mortage Left]]/Table1[[#This Row],[Value of House]]</f>
        <v>0.98700799886071533</v>
      </c>
      <c r="BD371">
        <f t="shared" ca="1" si="173"/>
        <v>0</v>
      </c>
      <c r="BF371" s="1"/>
      <c r="BH371">
        <f ca="1">IF(Table1[[#This Row],[Area]]="Patna",Table1[[#This Row],[Income]],0)</f>
        <v>0</v>
      </c>
      <c r="BI371">
        <f ca="1">IF(Table1[[#This Row],[Area]]="Bangalore",Table1[[#This Row],[Income]],0)</f>
        <v>0</v>
      </c>
      <c r="BJ371">
        <f ca="1">IF(Table1[[#This Row],[Area]]="Lucknow",Table1[[#This Row],[Income]],0)</f>
        <v>51453</v>
      </c>
      <c r="BK371">
        <f ca="1">IF(Table1[[#This Row],[Area]]="Hyderabad",Table1[[#This Row],[Income]],0)</f>
        <v>0</v>
      </c>
      <c r="BL371">
        <f ca="1">IF(Table1[[#This Row],[Area]]="Udaipur",Table1[[#This Row],[Income]],0)</f>
        <v>0</v>
      </c>
      <c r="BM371">
        <f ca="1">IF(Table1[[#This Row],[Area]]="Pune",Table1[[#This Row],[Income]],0)</f>
        <v>0</v>
      </c>
      <c r="BN371">
        <f ca="1">IF(Table1[[#This Row],[Area]]="Kolkata",Table1[[#This Row],[Income]],0)</f>
        <v>0</v>
      </c>
      <c r="BO371">
        <f ca="1">IF(Table1[[#This Row],[Area]]="Ranchi",Table1[[#This Row],[Income]],0)</f>
        <v>0</v>
      </c>
      <c r="BP371">
        <f ca="1">IF(Table1[[#This Row],[Area]]="Dhanbad",Table1[[#This Row],[Income]],0)</f>
        <v>0</v>
      </c>
      <c r="BQ371">
        <f ca="1">IF(Table1[[#This Row],[Area]]="Agra",Table1[[#This Row],[Income]],0)</f>
        <v>0</v>
      </c>
      <c r="BR371">
        <f ca="1">IF(Table1[[#This Row],[Area]]="Mumbai",Table1[[#This Row],[Income]],0)</f>
        <v>0</v>
      </c>
      <c r="BS371">
        <f ca="1">IF(Table1[[#This Row],[Area]]="Srinagar",Table1[[#This Row],[Income]],0)</f>
        <v>0</v>
      </c>
      <c r="BT371">
        <f ca="1">IF(Table1[[#This Row],[Area]]="Delhi",Table1[[#This Row],[Income]],0)</f>
        <v>0</v>
      </c>
      <c r="BU371">
        <f ca="1">IF(Table1[[#This Row],[Area]]="Jaipur",Table1[[#This Row],[Income]],0)</f>
        <v>0</v>
      </c>
      <c r="BW371">
        <f ca="1">IF(Table1[[#This Row],[Field of Work]]="IT",Table1[[#This Row],[Income]],0)</f>
        <v>0</v>
      </c>
      <c r="BX371">
        <f ca="1">IF(Table1[[#This Row],[Field of Work]]="Healthcare",Table1[[#This Row],[Income]],0)</f>
        <v>0</v>
      </c>
      <c r="BY371">
        <f ca="1">IF(Table1[[#This Row],[Field of Work]]="Agriculture",Table1[[#This Row],[Income]],0)</f>
        <v>0</v>
      </c>
      <c r="BZ371">
        <f ca="1">IF(Table1[[#This Row],[Field of Work]]="Teaching",Table1[[#This Row],[Income]],0)</f>
        <v>51453</v>
      </c>
      <c r="CA371">
        <f ca="1">IF(Table1[[#This Row],[Field of Work]]="General Work",Table1[[#This Row],[Income]],0)</f>
        <v>0</v>
      </c>
      <c r="CB371">
        <f ca="1">IF(Table1[[#This Row],[Field of Work]]="Construction",Table1[[#This Row],[Income]],0)</f>
        <v>0</v>
      </c>
      <c r="CD371" s="2">
        <f ca="1">IF(Table1[[#This Row],[Value of debts ]]&gt;Table1[[#This Row],[Income]],1,0)</f>
        <v>1</v>
      </c>
      <c r="CE371" s="1"/>
      <c r="CG371">
        <f ca="1">IF(Table1[[#This Row],[Net worth of person]]&gt;$CH$3,Table1[[#This Row],[Age]],0)</f>
        <v>0</v>
      </c>
    </row>
    <row r="372" spans="1:85" x14ac:dyDescent="0.3">
      <c r="A372">
        <f t="shared" ca="1" si="195"/>
        <v>1</v>
      </c>
      <c r="B372" t="str">
        <f t="shared" ca="1" si="196"/>
        <v>Women</v>
      </c>
      <c r="C372">
        <f t="shared" ca="1" si="197"/>
        <v>34</v>
      </c>
      <c r="D372">
        <f t="shared" ca="1" si="198"/>
        <v>6</v>
      </c>
      <c r="E372" t="str">
        <f t="shared" ca="1" si="199"/>
        <v>General Work</v>
      </c>
      <c r="F372">
        <f t="shared" ca="1" si="200"/>
        <v>1</v>
      </c>
      <c r="G372" t="str">
        <f t="shared" ca="1" si="201"/>
        <v>10th</v>
      </c>
      <c r="H372">
        <f t="shared" ca="1" si="202"/>
        <v>2</v>
      </c>
      <c r="I372">
        <f t="shared" ca="1" si="203"/>
        <v>3</v>
      </c>
      <c r="J372">
        <f t="shared" ca="1" si="204"/>
        <v>82036</v>
      </c>
      <c r="K372">
        <f t="shared" ca="1" si="205"/>
        <v>8</v>
      </c>
      <c r="L372" t="str">
        <f t="shared" ca="1" si="206"/>
        <v>Agra</v>
      </c>
      <c r="M372">
        <f t="shared" ca="1" si="207"/>
        <v>328144</v>
      </c>
      <c r="N372">
        <f t="shared" ca="1" si="208"/>
        <v>107835.01932491525</v>
      </c>
      <c r="O372">
        <f t="shared" ca="1" si="209"/>
        <v>85475.7081589031</v>
      </c>
      <c r="P372">
        <f t="shared" ca="1" si="210"/>
        <v>85270</v>
      </c>
      <c r="Q372">
        <f t="shared" ca="1" si="211"/>
        <v>117485.72934889837</v>
      </c>
      <c r="R372">
        <f t="shared" ca="1" si="212"/>
        <v>4573.4039956894594</v>
      </c>
      <c r="S372">
        <f t="shared" ca="1" si="213"/>
        <v>418193.11215459259</v>
      </c>
      <c r="T372">
        <f t="shared" ca="1" si="214"/>
        <v>310590.74867381365</v>
      </c>
      <c r="U372">
        <f t="shared" ca="1" si="194"/>
        <v>107602.36348077893</v>
      </c>
      <c r="AF372" s="2">
        <f ca="1">IF(Table1[[#This Row],[Gender]]="Women",1,0)</f>
        <v>1</v>
      </c>
      <c r="AG372">
        <f ca="1">IF(Table1[[#This Row],[Gender]]="Men",1,0)</f>
        <v>0</v>
      </c>
      <c r="AI372" s="1"/>
      <c r="AK372" s="2">
        <f ca="1">IF(Table1[[#This Row],[Field of Work]]="IT",1,0)</f>
        <v>0</v>
      </c>
      <c r="AL372">
        <f ca="1">IF(Table1[[#This Row],[Field of Work]]="Agriculture",1,0)</f>
        <v>0</v>
      </c>
      <c r="AM372">
        <f ca="1">IF(Table1[[#This Row],[Field of Work]]="Construction",1,0)</f>
        <v>0</v>
      </c>
      <c r="AN372">
        <f ca="1">IF(Table1[[#This Row],[Field of Work]]="Healthcare",1,0)</f>
        <v>0</v>
      </c>
      <c r="AO372">
        <f ca="1">IF(Table1[[#This Row],[Field of Work]]="General Work",1,0)</f>
        <v>1</v>
      </c>
      <c r="AP372">
        <f ca="1">IF(Table1[[#This Row],[Field of Work]]="Teaching",1,0)</f>
        <v>0</v>
      </c>
      <c r="AV372" s="1"/>
      <c r="AX372" s="2">
        <f ca="1">Table1[[#This Row],[Car Value]]/Table1[[#This Row],[Cars]]</f>
        <v>28491.902719634367</v>
      </c>
      <c r="AY372" s="1"/>
      <c r="AZ372" s="2">
        <f ca="1">IF(Table1[[#This Row],[Value of debts ]]&gt;$BA$3,1,0)</f>
        <v>1</v>
      </c>
      <c r="BA372" s="1"/>
      <c r="BB372" s="1"/>
      <c r="BC372" s="15">
        <f ca="1">Table1[[#This Row],[Mortage Left]]/Table1[[#This Row],[Value of House]]</f>
        <v>0.3286210301724708</v>
      </c>
      <c r="BD372">
        <f t="shared" ca="1" si="173"/>
        <v>0</v>
      </c>
      <c r="BF372" s="1"/>
      <c r="BH372">
        <f ca="1">IF(Table1[[#This Row],[Area]]="Patna",Table1[[#This Row],[Income]],0)</f>
        <v>0</v>
      </c>
      <c r="BI372">
        <f ca="1">IF(Table1[[#This Row],[Area]]="Bangalore",Table1[[#This Row],[Income]],0)</f>
        <v>0</v>
      </c>
      <c r="BJ372">
        <f ca="1">IF(Table1[[#This Row],[Area]]="Lucknow",Table1[[#This Row],[Income]],0)</f>
        <v>0</v>
      </c>
      <c r="BK372">
        <f ca="1">IF(Table1[[#This Row],[Area]]="Hyderabad",Table1[[#This Row],[Income]],0)</f>
        <v>0</v>
      </c>
      <c r="BL372">
        <f ca="1">IF(Table1[[#This Row],[Area]]="Udaipur",Table1[[#This Row],[Income]],0)</f>
        <v>0</v>
      </c>
      <c r="BM372">
        <f ca="1">IF(Table1[[#This Row],[Area]]="Pune",Table1[[#This Row],[Income]],0)</f>
        <v>0</v>
      </c>
      <c r="BN372">
        <f ca="1">IF(Table1[[#This Row],[Area]]="Kolkata",Table1[[#This Row],[Income]],0)</f>
        <v>0</v>
      </c>
      <c r="BO372">
        <f ca="1">IF(Table1[[#This Row],[Area]]="Ranchi",Table1[[#This Row],[Income]],0)</f>
        <v>0</v>
      </c>
      <c r="BP372">
        <f ca="1">IF(Table1[[#This Row],[Area]]="Dhanbad",Table1[[#This Row],[Income]],0)</f>
        <v>0</v>
      </c>
      <c r="BQ372">
        <f ca="1">IF(Table1[[#This Row],[Area]]="Agra",Table1[[#This Row],[Income]],0)</f>
        <v>82036</v>
      </c>
      <c r="BR372">
        <f ca="1">IF(Table1[[#This Row],[Area]]="Mumbai",Table1[[#This Row],[Income]],0)</f>
        <v>0</v>
      </c>
      <c r="BS372">
        <f ca="1">IF(Table1[[#This Row],[Area]]="Srinagar",Table1[[#This Row],[Income]],0)</f>
        <v>0</v>
      </c>
      <c r="BT372">
        <f ca="1">IF(Table1[[#This Row],[Area]]="Delhi",Table1[[#This Row],[Income]],0)</f>
        <v>0</v>
      </c>
      <c r="BU372">
        <f ca="1">IF(Table1[[#This Row],[Area]]="Jaipur",Table1[[#This Row],[Income]],0)</f>
        <v>0</v>
      </c>
      <c r="BW372">
        <f ca="1">IF(Table1[[#This Row],[Field of Work]]="IT",Table1[[#This Row],[Income]],0)</f>
        <v>0</v>
      </c>
      <c r="BX372">
        <f ca="1">IF(Table1[[#This Row],[Field of Work]]="Healthcare",Table1[[#This Row],[Income]],0)</f>
        <v>0</v>
      </c>
      <c r="BY372">
        <f ca="1">IF(Table1[[#This Row],[Field of Work]]="Agriculture",Table1[[#This Row],[Income]],0)</f>
        <v>0</v>
      </c>
      <c r="BZ372">
        <f ca="1">IF(Table1[[#This Row],[Field of Work]]="Teaching",Table1[[#This Row],[Income]],0)</f>
        <v>0</v>
      </c>
      <c r="CA372">
        <f ca="1">IF(Table1[[#This Row],[Field of Work]]="General Work",Table1[[#This Row],[Income]],0)</f>
        <v>82036</v>
      </c>
      <c r="CB372">
        <f ca="1">IF(Table1[[#This Row],[Field of Work]]="Construction",Table1[[#This Row],[Income]],0)</f>
        <v>0</v>
      </c>
      <c r="CD372" s="2">
        <f ca="1">IF(Table1[[#This Row],[Value of debts ]]&gt;Table1[[#This Row],[Income]],1,0)</f>
        <v>1</v>
      </c>
      <c r="CE372" s="1"/>
      <c r="CG372">
        <f ca="1">IF(Table1[[#This Row],[Net worth of person]]&gt;$CH$3,Table1[[#This Row],[Age]],0)</f>
        <v>34</v>
      </c>
    </row>
    <row r="373" spans="1:85" x14ac:dyDescent="0.3">
      <c r="A373">
        <f t="shared" ca="1" si="195"/>
        <v>2</v>
      </c>
      <c r="B373" t="str">
        <f t="shared" ca="1" si="196"/>
        <v>Men</v>
      </c>
      <c r="C373">
        <f t="shared" ca="1" si="197"/>
        <v>36</v>
      </c>
      <c r="D373">
        <f t="shared" ca="1" si="198"/>
        <v>3</v>
      </c>
      <c r="E373" t="str">
        <f t="shared" ca="1" si="199"/>
        <v>Healthcare</v>
      </c>
      <c r="F373">
        <f t="shared" ca="1" si="200"/>
        <v>1</v>
      </c>
      <c r="G373" t="str">
        <f t="shared" ca="1" si="201"/>
        <v>10th</v>
      </c>
      <c r="H373">
        <f t="shared" ca="1" si="202"/>
        <v>1</v>
      </c>
      <c r="I373">
        <f t="shared" ca="1" si="203"/>
        <v>1</v>
      </c>
      <c r="J373">
        <f t="shared" ca="1" si="204"/>
        <v>89703</v>
      </c>
      <c r="K373">
        <f t="shared" ca="1" si="205"/>
        <v>7</v>
      </c>
      <c r="L373" t="str">
        <f t="shared" ca="1" si="206"/>
        <v>Delhi</v>
      </c>
      <c r="M373">
        <f t="shared" ca="1" si="207"/>
        <v>358812</v>
      </c>
      <c r="N373">
        <f t="shared" ca="1" si="208"/>
        <v>187184.41256366778</v>
      </c>
      <c r="O373">
        <f t="shared" ca="1" si="209"/>
        <v>9260.7665005245635</v>
      </c>
      <c r="P373">
        <f t="shared" ca="1" si="210"/>
        <v>883</v>
      </c>
      <c r="Q373">
        <f t="shared" ca="1" si="211"/>
        <v>156624.65758552015</v>
      </c>
      <c r="R373">
        <f t="shared" ca="1" si="212"/>
        <v>81254.550765959444</v>
      </c>
      <c r="S373">
        <f t="shared" ca="1" si="213"/>
        <v>449327.31726648397</v>
      </c>
      <c r="T373">
        <f t="shared" ca="1" si="214"/>
        <v>344692.07014918793</v>
      </c>
      <c r="U373">
        <f t="shared" ca="1" si="194"/>
        <v>104635.24711729604</v>
      </c>
      <c r="AF373" s="2">
        <f ca="1">IF(Table1[[#This Row],[Gender]]="Women",1,0)</f>
        <v>0</v>
      </c>
      <c r="AG373">
        <f ca="1">IF(Table1[[#This Row],[Gender]]="Men",1,0)</f>
        <v>1</v>
      </c>
      <c r="AI373" s="1"/>
      <c r="AK373" s="2">
        <f ca="1">IF(Table1[[#This Row],[Field of Work]]="IT",1,0)</f>
        <v>0</v>
      </c>
      <c r="AL373">
        <f ca="1">IF(Table1[[#This Row],[Field of Work]]="Agriculture",1,0)</f>
        <v>0</v>
      </c>
      <c r="AM373">
        <f ca="1">IF(Table1[[#This Row],[Field of Work]]="Construction",1,0)</f>
        <v>0</v>
      </c>
      <c r="AN373">
        <f ca="1">IF(Table1[[#This Row],[Field of Work]]="Healthcare",1,0)</f>
        <v>1</v>
      </c>
      <c r="AO373">
        <f ca="1">IF(Table1[[#This Row],[Field of Work]]="General Work",1,0)</f>
        <v>0</v>
      </c>
      <c r="AP373">
        <f ca="1">IF(Table1[[#This Row],[Field of Work]]="Teaching",1,0)</f>
        <v>0</v>
      </c>
      <c r="AV373" s="1"/>
      <c r="AX373" s="2">
        <f ca="1">Table1[[#This Row],[Car Value]]/Table1[[#This Row],[Cars]]</f>
        <v>9260.7665005245635</v>
      </c>
      <c r="AY373" s="1"/>
      <c r="AZ373" s="2">
        <f ca="1">IF(Table1[[#This Row],[Value of debts ]]&gt;$BA$3,1,0)</f>
        <v>1</v>
      </c>
      <c r="BA373" s="1"/>
      <c r="BB373" s="1"/>
      <c r="BC373" s="15">
        <f ca="1">Table1[[#This Row],[Mortage Left]]/Table1[[#This Row],[Value of House]]</f>
        <v>0.52167823975694172</v>
      </c>
      <c r="BD373">
        <f t="shared" ca="1" si="173"/>
        <v>0</v>
      </c>
      <c r="BF373" s="1"/>
      <c r="BH373">
        <f ca="1">IF(Table1[[#This Row],[Area]]="Patna",Table1[[#This Row],[Income]],0)</f>
        <v>0</v>
      </c>
      <c r="BI373">
        <f ca="1">IF(Table1[[#This Row],[Area]]="Bangalore",Table1[[#This Row],[Income]],0)</f>
        <v>0</v>
      </c>
      <c r="BJ373">
        <f ca="1">IF(Table1[[#This Row],[Area]]="Lucknow",Table1[[#This Row],[Income]],0)</f>
        <v>0</v>
      </c>
      <c r="BK373">
        <f ca="1">IF(Table1[[#This Row],[Area]]="Hyderabad",Table1[[#This Row],[Income]],0)</f>
        <v>0</v>
      </c>
      <c r="BL373">
        <f ca="1">IF(Table1[[#This Row],[Area]]="Udaipur",Table1[[#This Row],[Income]],0)</f>
        <v>0</v>
      </c>
      <c r="BM373">
        <f ca="1">IF(Table1[[#This Row],[Area]]="Pune",Table1[[#This Row],[Income]],0)</f>
        <v>0</v>
      </c>
      <c r="BN373">
        <f ca="1">IF(Table1[[#This Row],[Area]]="Kolkata",Table1[[#This Row],[Income]],0)</f>
        <v>0</v>
      </c>
      <c r="BO373">
        <f ca="1">IF(Table1[[#This Row],[Area]]="Ranchi",Table1[[#This Row],[Income]],0)</f>
        <v>0</v>
      </c>
      <c r="BP373">
        <f ca="1">IF(Table1[[#This Row],[Area]]="Dhanbad",Table1[[#This Row],[Income]],0)</f>
        <v>0</v>
      </c>
      <c r="BQ373">
        <f ca="1">IF(Table1[[#This Row],[Area]]="Agra",Table1[[#This Row],[Income]],0)</f>
        <v>0</v>
      </c>
      <c r="BR373">
        <f ca="1">IF(Table1[[#This Row],[Area]]="Mumbai",Table1[[#This Row],[Income]],0)</f>
        <v>0</v>
      </c>
      <c r="BS373">
        <f ca="1">IF(Table1[[#This Row],[Area]]="Srinagar",Table1[[#This Row],[Income]],0)</f>
        <v>0</v>
      </c>
      <c r="BT373">
        <f ca="1">IF(Table1[[#This Row],[Area]]="Delhi",Table1[[#This Row],[Income]],0)</f>
        <v>89703</v>
      </c>
      <c r="BU373">
        <f ca="1">IF(Table1[[#This Row],[Area]]="Jaipur",Table1[[#This Row],[Income]],0)</f>
        <v>0</v>
      </c>
      <c r="BW373">
        <f ca="1">IF(Table1[[#This Row],[Field of Work]]="IT",Table1[[#This Row],[Income]],0)</f>
        <v>0</v>
      </c>
      <c r="BX373">
        <f ca="1">IF(Table1[[#This Row],[Field of Work]]="Healthcare",Table1[[#This Row],[Income]],0)</f>
        <v>89703</v>
      </c>
      <c r="BY373">
        <f ca="1">IF(Table1[[#This Row],[Field of Work]]="Agriculture",Table1[[#This Row],[Income]],0)</f>
        <v>0</v>
      </c>
      <c r="BZ373">
        <f ca="1">IF(Table1[[#This Row],[Field of Work]]="Teaching",Table1[[#This Row],[Income]],0)</f>
        <v>0</v>
      </c>
      <c r="CA373">
        <f ca="1">IF(Table1[[#This Row],[Field of Work]]="General Work",Table1[[#This Row],[Income]],0)</f>
        <v>0</v>
      </c>
      <c r="CB373">
        <f ca="1">IF(Table1[[#This Row],[Field of Work]]="Construction",Table1[[#This Row],[Income]],0)</f>
        <v>0</v>
      </c>
      <c r="CD373" s="2">
        <f ca="1">IF(Table1[[#This Row],[Value of debts ]]&gt;Table1[[#This Row],[Income]],1,0)</f>
        <v>1</v>
      </c>
      <c r="CE373" s="1"/>
      <c r="CG373">
        <f ca="1">IF(Table1[[#This Row],[Net worth of person]]&gt;$CH$3,Table1[[#This Row],[Age]],0)</f>
        <v>36</v>
      </c>
    </row>
    <row r="374" spans="1:85" x14ac:dyDescent="0.3">
      <c r="A374">
        <f t="shared" ca="1" si="195"/>
        <v>2</v>
      </c>
      <c r="B374" t="str">
        <f t="shared" ca="1" si="196"/>
        <v>Men</v>
      </c>
      <c r="C374">
        <f t="shared" ca="1" si="197"/>
        <v>38</v>
      </c>
      <c r="D374">
        <f t="shared" ca="1" si="198"/>
        <v>5</v>
      </c>
      <c r="E374" t="str">
        <f t="shared" ca="1" si="199"/>
        <v>Agriculture</v>
      </c>
      <c r="F374">
        <f t="shared" ca="1" si="200"/>
        <v>1</v>
      </c>
      <c r="G374" t="str">
        <f t="shared" ca="1" si="201"/>
        <v>10th</v>
      </c>
      <c r="H374">
        <f t="shared" ca="1" si="202"/>
        <v>0</v>
      </c>
      <c r="I374">
        <f t="shared" ca="1" si="203"/>
        <v>1</v>
      </c>
      <c r="J374">
        <f t="shared" ca="1" si="204"/>
        <v>89750</v>
      </c>
      <c r="K374">
        <f t="shared" ca="1" si="205"/>
        <v>14</v>
      </c>
      <c r="L374" t="str">
        <f t="shared" ca="1" si="206"/>
        <v>Jaipur</v>
      </c>
      <c r="M374">
        <f t="shared" ca="1" si="207"/>
        <v>359000</v>
      </c>
      <c r="N374">
        <f t="shared" ca="1" si="208"/>
        <v>118381.4500847309</v>
      </c>
      <c r="O374">
        <f t="shared" ca="1" si="209"/>
        <v>88338.467479444836</v>
      </c>
      <c r="P374">
        <f t="shared" ca="1" si="210"/>
        <v>71195</v>
      </c>
      <c r="Q374">
        <f t="shared" ca="1" si="211"/>
        <v>163460.53670603212</v>
      </c>
      <c r="R374">
        <f t="shared" ca="1" si="212"/>
        <v>102140.07106706043</v>
      </c>
      <c r="S374">
        <f t="shared" ca="1" si="213"/>
        <v>549478.53854650527</v>
      </c>
      <c r="T374">
        <f t="shared" ca="1" si="214"/>
        <v>353036.98679076298</v>
      </c>
      <c r="U374">
        <f t="shared" ca="1" si="194"/>
        <v>196441.55175574229</v>
      </c>
      <c r="AF374" s="2">
        <f ca="1">IF(Table1[[#This Row],[Gender]]="Women",1,0)</f>
        <v>0</v>
      </c>
      <c r="AG374">
        <f ca="1">IF(Table1[[#This Row],[Gender]]="Men",1,0)</f>
        <v>1</v>
      </c>
      <c r="AI374" s="1"/>
      <c r="AK374" s="2">
        <f ca="1">IF(Table1[[#This Row],[Field of Work]]="IT",1,0)</f>
        <v>0</v>
      </c>
      <c r="AL374">
        <f ca="1">IF(Table1[[#This Row],[Field of Work]]="Agriculture",1,0)</f>
        <v>1</v>
      </c>
      <c r="AM374">
        <f ca="1">IF(Table1[[#This Row],[Field of Work]]="Construction",1,0)</f>
        <v>0</v>
      </c>
      <c r="AN374">
        <f ca="1">IF(Table1[[#This Row],[Field of Work]]="Healthcare",1,0)</f>
        <v>0</v>
      </c>
      <c r="AO374">
        <f ca="1">IF(Table1[[#This Row],[Field of Work]]="General Work",1,0)</f>
        <v>0</v>
      </c>
      <c r="AP374">
        <f ca="1">IF(Table1[[#This Row],[Field of Work]]="Teaching",1,0)</f>
        <v>0</v>
      </c>
      <c r="AV374" s="1"/>
      <c r="AX374" s="2">
        <f ca="1">Table1[[#This Row],[Car Value]]/Table1[[#This Row],[Cars]]</f>
        <v>88338.467479444836</v>
      </c>
      <c r="AY374" s="1"/>
      <c r="AZ374" s="2">
        <f ca="1">IF(Table1[[#This Row],[Value of debts ]]&gt;$BA$3,1,0)</f>
        <v>1</v>
      </c>
      <c r="BA374" s="1"/>
      <c r="BB374" s="1"/>
      <c r="BC374" s="15">
        <f ca="1">Table1[[#This Row],[Mortage Left]]/Table1[[#This Row],[Value of House]]</f>
        <v>0.32975334285440361</v>
      </c>
      <c r="BD374">
        <f t="shared" ca="1" si="173"/>
        <v>0</v>
      </c>
      <c r="BF374" s="1"/>
      <c r="BH374">
        <f ca="1">IF(Table1[[#This Row],[Area]]="Patna",Table1[[#This Row],[Income]],0)</f>
        <v>0</v>
      </c>
      <c r="BI374">
        <f ca="1">IF(Table1[[#This Row],[Area]]="Bangalore",Table1[[#This Row],[Income]],0)</f>
        <v>0</v>
      </c>
      <c r="BJ374">
        <f ca="1">IF(Table1[[#This Row],[Area]]="Lucknow",Table1[[#This Row],[Income]],0)</f>
        <v>0</v>
      </c>
      <c r="BK374">
        <f ca="1">IF(Table1[[#This Row],[Area]]="Hyderabad",Table1[[#This Row],[Income]],0)</f>
        <v>0</v>
      </c>
      <c r="BL374">
        <f ca="1">IF(Table1[[#This Row],[Area]]="Udaipur",Table1[[#This Row],[Income]],0)</f>
        <v>0</v>
      </c>
      <c r="BM374">
        <f ca="1">IF(Table1[[#This Row],[Area]]="Pune",Table1[[#This Row],[Income]],0)</f>
        <v>0</v>
      </c>
      <c r="BN374">
        <f ca="1">IF(Table1[[#This Row],[Area]]="Kolkata",Table1[[#This Row],[Income]],0)</f>
        <v>0</v>
      </c>
      <c r="BO374">
        <f ca="1">IF(Table1[[#This Row],[Area]]="Ranchi",Table1[[#This Row],[Income]],0)</f>
        <v>0</v>
      </c>
      <c r="BP374">
        <f ca="1">IF(Table1[[#This Row],[Area]]="Dhanbad",Table1[[#This Row],[Income]],0)</f>
        <v>0</v>
      </c>
      <c r="BQ374">
        <f ca="1">IF(Table1[[#This Row],[Area]]="Agra",Table1[[#This Row],[Income]],0)</f>
        <v>0</v>
      </c>
      <c r="BR374">
        <f ca="1">IF(Table1[[#This Row],[Area]]="Mumbai",Table1[[#This Row],[Income]],0)</f>
        <v>0</v>
      </c>
      <c r="BS374">
        <f ca="1">IF(Table1[[#This Row],[Area]]="Srinagar",Table1[[#This Row],[Income]],0)</f>
        <v>0</v>
      </c>
      <c r="BT374">
        <f ca="1">IF(Table1[[#This Row],[Area]]="Delhi",Table1[[#This Row],[Income]],0)</f>
        <v>0</v>
      </c>
      <c r="BU374">
        <f ca="1">IF(Table1[[#This Row],[Area]]="Jaipur",Table1[[#This Row],[Income]],0)</f>
        <v>89750</v>
      </c>
      <c r="BW374">
        <f ca="1">IF(Table1[[#This Row],[Field of Work]]="IT",Table1[[#This Row],[Income]],0)</f>
        <v>0</v>
      </c>
      <c r="BX374">
        <f ca="1">IF(Table1[[#This Row],[Field of Work]]="Healthcare",Table1[[#This Row],[Income]],0)</f>
        <v>0</v>
      </c>
      <c r="BY374">
        <f ca="1">IF(Table1[[#This Row],[Field of Work]]="Agriculture",Table1[[#This Row],[Income]],0)</f>
        <v>89750</v>
      </c>
      <c r="BZ374">
        <f ca="1">IF(Table1[[#This Row],[Field of Work]]="Teaching",Table1[[#This Row],[Income]],0)</f>
        <v>0</v>
      </c>
      <c r="CA374">
        <f ca="1">IF(Table1[[#This Row],[Field of Work]]="General Work",Table1[[#This Row],[Income]],0)</f>
        <v>0</v>
      </c>
      <c r="CB374">
        <f ca="1">IF(Table1[[#This Row],[Field of Work]]="Construction",Table1[[#This Row],[Income]],0)</f>
        <v>0</v>
      </c>
      <c r="CD374" s="2">
        <f ca="1">IF(Table1[[#This Row],[Value of debts ]]&gt;Table1[[#This Row],[Income]],1,0)</f>
        <v>1</v>
      </c>
      <c r="CE374" s="1"/>
      <c r="CG374">
        <f ca="1">IF(Table1[[#This Row],[Net worth of person]]&gt;$CH$3,Table1[[#This Row],[Age]],0)</f>
        <v>38</v>
      </c>
    </row>
    <row r="375" spans="1:85" x14ac:dyDescent="0.3">
      <c r="A375">
        <f t="shared" ca="1" si="195"/>
        <v>2</v>
      </c>
      <c r="B375" t="str">
        <f t="shared" ca="1" si="196"/>
        <v>Men</v>
      </c>
      <c r="C375">
        <f t="shared" ca="1" si="197"/>
        <v>35</v>
      </c>
      <c r="D375">
        <f t="shared" ca="1" si="198"/>
        <v>5</v>
      </c>
      <c r="E375" t="str">
        <f t="shared" ca="1" si="199"/>
        <v>Agriculture</v>
      </c>
      <c r="F375">
        <f t="shared" ca="1" si="200"/>
        <v>3</v>
      </c>
      <c r="G375" t="str">
        <f t="shared" ca="1" si="201"/>
        <v>Bachelors</v>
      </c>
      <c r="H375">
        <f t="shared" ca="1" si="202"/>
        <v>2</v>
      </c>
      <c r="I375">
        <f t="shared" ca="1" si="203"/>
        <v>3</v>
      </c>
      <c r="J375">
        <f t="shared" ca="1" si="204"/>
        <v>46136</v>
      </c>
      <c r="K375">
        <f t="shared" ca="1" si="205"/>
        <v>14</v>
      </c>
      <c r="L375" t="str">
        <f t="shared" ca="1" si="206"/>
        <v>Jaipur</v>
      </c>
      <c r="M375">
        <f t="shared" ca="1" si="207"/>
        <v>138408</v>
      </c>
      <c r="N375">
        <f t="shared" ca="1" si="208"/>
        <v>97040.964684994935</v>
      </c>
      <c r="O375">
        <f t="shared" ca="1" si="209"/>
        <v>31777.476896879805</v>
      </c>
      <c r="P375">
        <f t="shared" ca="1" si="210"/>
        <v>19422</v>
      </c>
      <c r="Q375">
        <f t="shared" ca="1" si="211"/>
        <v>59824.791922176584</v>
      </c>
      <c r="R375">
        <f t="shared" ca="1" si="212"/>
        <v>21070.628742509442</v>
      </c>
      <c r="S375">
        <f t="shared" ca="1" si="213"/>
        <v>191256.10563938925</v>
      </c>
      <c r="T375">
        <f t="shared" ca="1" si="214"/>
        <v>176287.75660717153</v>
      </c>
      <c r="U375">
        <f t="shared" ca="1" si="194"/>
        <v>14968.349032217724</v>
      </c>
      <c r="AF375" s="2">
        <f ca="1">IF(Table1[[#This Row],[Gender]]="Women",1,0)</f>
        <v>0</v>
      </c>
      <c r="AG375">
        <f ca="1">IF(Table1[[#This Row],[Gender]]="Men",1,0)</f>
        <v>1</v>
      </c>
      <c r="AI375" s="1"/>
      <c r="AK375" s="2">
        <f ca="1">IF(Table1[[#This Row],[Field of Work]]="IT",1,0)</f>
        <v>0</v>
      </c>
      <c r="AL375">
        <f ca="1">IF(Table1[[#This Row],[Field of Work]]="Agriculture",1,0)</f>
        <v>1</v>
      </c>
      <c r="AM375">
        <f ca="1">IF(Table1[[#This Row],[Field of Work]]="Construction",1,0)</f>
        <v>0</v>
      </c>
      <c r="AN375">
        <f ca="1">IF(Table1[[#This Row],[Field of Work]]="Healthcare",1,0)</f>
        <v>0</v>
      </c>
      <c r="AO375">
        <f ca="1">IF(Table1[[#This Row],[Field of Work]]="General Work",1,0)</f>
        <v>0</v>
      </c>
      <c r="AP375">
        <f ca="1">IF(Table1[[#This Row],[Field of Work]]="Teaching",1,0)</f>
        <v>0</v>
      </c>
      <c r="AV375" s="1"/>
      <c r="AX375" s="2">
        <f ca="1">Table1[[#This Row],[Car Value]]/Table1[[#This Row],[Cars]]</f>
        <v>10592.492298959934</v>
      </c>
      <c r="AY375" s="1"/>
      <c r="AZ375" s="2">
        <f ca="1">IF(Table1[[#This Row],[Value of debts ]]&gt;$BA$3,1,0)</f>
        <v>1</v>
      </c>
      <c r="BA375" s="1"/>
      <c r="BB375" s="1"/>
      <c r="BC375" s="15">
        <f ca="1">Table1[[#This Row],[Mortage Left]]/Table1[[#This Row],[Value of House]]</f>
        <v>0.70112251231861555</v>
      </c>
      <c r="BD375">
        <f t="shared" ca="1" si="173"/>
        <v>0</v>
      </c>
      <c r="BF375" s="1"/>
      <c r="BH375">
        <f ca="1">IF(Table1[[#This Row],[Area]]="Patna",Table1[[#This Row],[Income]],0)</f>
        <v>0</v>
      </c>
      <c r="BI375">
        <f ca="1">IF(Table1[[#This Row],[Area]]="Bangalore",Table1[[#This Row],[Income]],0)</f>
        <v>0</v>
      </c>
      <c r="BJ375">
        <f ca="1">IF(Table1[[#This Row],[Area]]="Lucknow",Table1[[#This Row],[Income]],0)</f>
        <v>0</v>
      </c>
      <c r="BK375">
        <f ca="1">IF(Table1[[#This Row],[Area]]="Hyderabad",Table1[[#This Row],[Income]],0)</f>
        <v>0</v>
      </c>
      <c r="BL375">
        <f ca="1">IF(Table1[[#This Row],[Area]]="Udaipur",Table1[[#This Row],[Income]],0)</f>
        <v>0</v>
      </c>
      <c r="BM375">
        <f ca="1">IF(Table1[[#This Row],[Area]]="Pune",Table1[[#This Row],[Income]],0)</f>
        <v>0</v>
      </c>
      <c r="BN375">
        <f ca="1">IF(Table1[[#This Row],[Area]]="Kolkata",Table1[[#This Row],[Income]],0)</f>
        <v>0</v>
      </c>
      <c r="BO375">
        <f ca="1">IF(Table1[[#This Row],[Area]]="Ranchi",Table1[[#This Row],[Income]],0)</f>
        <v>0</v>
      </c>
      <c r="BP375">
        <f ca="1">IF(Table1[[#This Row],[Area]]="Dhanbad",Table1[[#This Row],[Income]],0)</f>
        <v>0</v>
      </c>
      <c r="BQ375">
        <f ca="1">IF(Table1[[#This Row],[Area]]="Agra",Table1[[#This Row],[Income]],0)</f>
        <v>0</v>
      </c>
      <c r="BR375">
        <f ca="1">IF(Table1[[#This Row],[Area]]="Mumbai",Table1[[#This Row],[Income]],0)</f>
        <v>0</v>
      </c>
      <c r="BS375">
        <f ca="1">IF(Table1[[#This Row],[Area]]="Srinagar",Table1[[#This Row],[Income]],0)</f>
        <v>0</v>
      </c>
      <c r="BT375">
        <f ca="1">IF(Table1[[#This Row],[Area]]="Delhi",Table1[[#This Row],[Income]],0)</f>
        <v>0</v>
      </c>
      <c r="BU375">
        <f ca="1">IF(Table1[[#This Row],[Area]]="Jaipur",Table1[[#This Row],[Income]],0)</f>
        <v>46136</v>
      </c>
      <c r="BW375">
        <f ca="1">IF(Table1[[#This Row],[Field of Work]]="IT",Table1[[#This Row],[Income]],0)</f>
        <v>0</v>
      </c>
      <c r="BX375">
        <f ca="1">IF(Table1[[#This Row],[Field of Work]]="Healthcare",Table1[[#This Row],[Income]],0)</f>
        <v>0</v>
      </c>
      <c r="BY375">
        <f ca="1">IF(Table1[[#This Row],[Field of Work]]="Agriculture",Table1[[#This Row],[Income]],0)</f>
        <v>46136</v>
      </c>
      <c r="BZ375">
        <f ca="1">IF(Table1[[#This Row],[Field of Work]]="Teaching",Table1[[#This Row],[Income]],0)</f>
        <v>0</v>
      </c>
      <c r="CA375">
        <f ca="1">IF(Table1[[#This Row],[Field of Work]]="General Work",Table1[[#This Row],[Income]],0)</f>
        <v>0</v>
      </c>
      <c r="CB375">
        <f ca="1">IF(Table1[[#This Row],[Field of Work]]="Construction",Table1[[#This Row],[Income]],0)</f>
        <v>0</v>
      </c>
      <c r="CD375" s="2">
        <f ca="1">IF(Table1[[#This Row],[Value of debts ]]&gt;Table1[[#This Row],[Income]],1,0)</f>
        <v>1</v>
      </c>
      <c r="CE375" s="1"/>
      <c r="CG375">
        <f ca="1">IF(Table1[[#This Row],[Net worth of person]]&gt;$CH$3,Table1[[#This Row],[Age]],0)</f>
        <v>0</v>
      </c>
    </row>
    <row r="376" spans="1:85" x14ac:dyDescent="0.3">
      <c r="A376">
        <f t="shared" ca="1" si="195"/>
        <v>2</v>
      </c>
      <c r="B376" t="str">
        <f t="shared" ca="1" si="196"/>
        <v>Men</v>
      </c>
      <c r="C376">
        <f t="shared" ca="1" si="197"/>
        <v>20</v>
      </c>
      <c r="D376">
        <f t="shared" ca="1" si="198"/>
        <v>4</v>
      </c>
      <c r="E376" t="str">
        <f t="shared" ca="1" si="199"/>
        <v>Teaching</v>
      </c>
      <c r="F376">
        <f t="shared" ca="1" si="200"/>
        <v>4</v>
      </c>
      <c r="G376" t="str">
        <f t="shared" ca="1" si="201"/>
        <v>Masters</v>
      </c>
      <c r="H376">
        <f t="shared" ca="1" si="202"/>
        <v>4</v>
      </c>
      <c r="I376">
        <f t="shared" ca="1" si="203"/>
        <v>3</v>
      </c>
      <c r="J376">
        <f t="shared" ca="1" si="204"/>
        <v>80481</v>
      </c>
      <c r="K376">
        <f t="shared" ca="1" si="205"/>
        <v>13</v>
      </c>
      <c r="L376" t="str">
        <f t="shared" ca="1" si="206"/>
        <v>Hyderabad</v>
      </c>
      <c r="M376">
        <f t="shared" ca="1" si="207"/>
        <v>321924</v>
      </c>
      <c r="N376">
        <f t="shared" ca="1" si="208"/>
        <v>290678.63166591484</v>
      </c>
      <c r="O376">
        <f t="shared" ca="1" si="209"/>
        <v>170521.02733171411</v>
      </c>
      <c r="P376">
        <f t="shared" ca="1" si="210"/>
        <v>13804</v>
      </c>
      <c r="Q376">
        <f t="shared" ca="1" si="211"/>
        <v>107752.45797322896</v>
      </c>
      <c r="R376">
        <f t="shared" ca="1" si="212"/>
        <v>101053.25655464079</v>
      </c>
      <c r="S376">
        <f t="shared" ca="1" si="213"/>
        <v>593498.28388635488</v>
      </c>
      <c r="T376">
        <f t="shared" ca="1" si="214"/>
        <v>412235.08963914379</v>
      </c>
      <c r="U376">
        <f t="shared" ca="1" si="194"/>
        <v>181263.1942472111</v>
      </c>
      <c r="AF376" s="2">
        <f ca="1">IF(Table1[[#This Row],[Gender]]="Women",1,0)</f>
        <v>0</v>
      </c>
      <c r="AG376">
        <f ca="1">IF(Table1[[#This Row],[Gender]]="Men",1,0)</f>
        <v>1</v>
      </c>
      <c r="AI376" s="1"/>
      <c r="AK376" s="2">
        <f ca="1">IF(Table1[[#This Row],[Field of Work]]="IT",1,0)</f>
        <v>0</v>
      </c>
      <c r="AL376">
        <f ca="1">IF(Table1[[#This Row],[Field of Work]]="Agriculture",1,0)</f>
        <v>0</v>
      </c>
      <c r="AM376">
        <f ca="1">IF(Table1[[#This Row],[Field of Work]]="Construction",1,0)</f>
        <v>0</v>
      </c>
      <c r="AN376">
        <f ca="1">IF(Table1[[#This Row],[Field of Work]]="Healthcare",1,0)</f>
        <v>0</v>
      </c>
      <c r="AO376">
        <f ca="1">IF(Table1[[#This Row],[Field of Work]]="General Work",1,0)</f>
        <v>0</v>
      </c>
      <c r="AP376">
        <f ca="1">IF(Table1[[#This Row],[Field of Work]]="Teaching",1,0)</f>
        <v>1</v>
      </c>
      <c r="AV376" s="1"/>
      <c r="AX376" s="2">
        <f ca="1">Table1[[#This Row],[Car Value]]/Table1[[#This Row],[Cars]]</f>
        <v>56840.342443904701</v>
      </c>
      <c r="AY376" s="1"/>
      <c r="AZ376" s="2">
        <f ca="1">IF(Table1[[#This Row],[Value of debts ]]&gt;$BA$3,1,0)</f>
        <v>1</v>
      </c>
      <c r="BA376" s="1"/>
      <c r="BB376" s="1"/>
      <c r="BC376" s="15">
        <f ca="1">Table1[[#This Row],[Mortage Left]]/Table1[[#This Row],[Value of House]]</f>
        <v>0.90294178646486389</v>
      </c>
      <c r="BD376">
        <f t="shared" ca="1" si="173"/>
        <v>0</v>
      </c>
      <c r="BF376" s="1"/>
      <c r="BH376">
        <f ca="1">IF(Table1[[#This Row],[Area]]="Patna",Table1[[#This Row],[Income]],0)</f>
        <v>0</v>
      </c>
      <c r="BI376">
        <f ca="1">IF(Table1[[#This Row],[Area]]="Bangalore",Table1[[#This Row],[Income]],0)</f>
        <v>0</v>
      </c>
      <c r="BJ376">
        <f ca="1">IF(Table1[[#This Row],[Area]]="Lucknow",Table1[[#This Row],[Income]],0)</f>
        <v>0</v>
      </c>
      <c r="BK376">
        <f ca="1">IF(Table1[[#This Row],[Area]]="Hyderabad",Table1[[#This Row],[Income]],0)</f>
        <v>80481</v>
      </c>
      <c r="BL376">
        <f ca="1">IF(Table1[[#This Row],[Area]]="Udaipur",Table1[[#This Row],[Income]],0)</f>
        <v>0</v>
      </c>
      <c r="BM376">
        <f ca="1">IF(Table1[[#This Row],[Area]]="Pune",Table1[[#This Row],[Income]],0)</f>
        <v>0</v>
      </c>
      <c r="BN376">
        <f ca="1">IF(Table1[[#This Row],[Area]]="Kolkata",Table1[[#This Row],[Income]],0)</f>
        <v>0</v>
      </c>
      <c r="BO376">
        <f ca="1">IF(Table1[[#This Row],[Area]]="Ranchi",Table1[[#This Row],[Income]],0)</f>
        <v>0</v>
      </c>
      <c r="BP376">
        <f ca="1">IF(Table1[[#This Row],[Area]]="Dhanbad",Table1[[#This Row],[Income]],0)</f>
        <v>0</v>
      </c>
      <c r="BQ376">
        <f ca="1">IF(Table1[[#This Row],[Area]]="Agra",Table1[[#This Row],[Income]],0)</f>
        <v>0</v>
      </c>
      <c r="BR376">
        <f ca="1">IF(Table1[[#This Row],[Area]]="Mumbai",Table1[[#This Row],[Income]],0)</f>
        <v>0</v>
      </c>
      <c r="BS376">
        <f ca="1">IF(Table1[[#This Row],[Area]]="Srinagar",Table1[[#This Row],[Income]],0)</f>
        <v>0</v>
      </c>
      <c r="BT376">
        <f ca="1">IF(Table1[[#This Row],[Area]]="Delhi",Table1[[#This Row],[Income]],0)</f>
        <v>0</v>
      </c>
      <c r="BU376">
        <f ca="1">IF(Table1[[#This Row],[Area]]="Jaipur",Table1[[#This Row],[Income]],0)</f>
        <v>0</v>
      </c>
      <c r="BW376">
        <f ca="1">IF(Table1[[#This Row],[Field of Work]]="IT",Table1[[#This Row],[Income]],0)</f>
        <v>0</v>
      </c>
      <c r="BX376">
        <f ca="1">IF(Table1[[#This Row],[Field of Work]]="Healthcare",Table1[[#This Row],[Income]],0)</f>
        <v>0</v>
      </c>
      <c r="BY376">
        <f ca="1">IF(Table1[[#This Row],[Field of Work]]="Agriculture",Table1[[#This Row],[Income]],0)</f>
        <v>0</v>
      </c>
      <c r="BZ376">
        <f ca="1">IF(Table1[[#This Row],[Field of Work]]="Teaching",Table1[[#This Row],[Income]],0)</f>
        <v>80481</v>
      </c>
      <c r="CA376">
        <f ca="1">IF(Table1[[#This Row],[Field of Work]]="General Work",Table1[[#This Row],[Income]],0)</f>
        <v>0</v>
      </c>
      <c r="CB376">
        <f ca="1">IF(Table1[[#This Row],[Field of Work]]="Construction",Table1[[#This Row],[Income]],0)</f>
        <v>0</v>
      </c>
      <c r="CD376" s="2">
        <f ca="1">IF(Table1[[#This Row],[Value of debts ]]&gt;Table1[[#This Row],[Income]],1,0)</f>
        <v>1</v>
      </c>
      <c r="CE376" s="1"/>
      <c r="CG376">
        <f ca="1">IF(Table1[[#This Row],[Net worth of person]]&gt;$CH$3,Table1[[#This Row],[Age]],0)</f>
        <v>20</v>
      </c>
    </row>
    <row r="377" spans="1:85" x14ac:dyDescent="0.3">
      <c r="A377">
        <f t="shared" ca="1" si="195"/>
        <v>1</v>
      </c>
      <c r="B377" t="str">
        <f t="shared" ca="1" si="196"/>
        <v>Women</v>
      </c>
      <c r="C377">
        <f t="shared" ca="1" si="197"/>
        <v>30</v>
      </c>
      <c r="D377">
        <f t="shared" ca="1" si="198"/>
        <v>3</v>
      </c>
      <c r="E377" t="str">
        <f t="shared" ca="1" si="199"/>
        <v>Healthcare</v>
      </c>
      <c r="F377">
        <f t="shared" ca="1" si="200"/>
        <v>4</v>
      </c>
      <c r="G377" t="str">
        <f t="shared" ca="1" si="201"/>
        <v>Masters</v>
      </c>
      <c r="H377">
        <f t="shared" ca="1" si="202"/>
        <v>3</v>
      </c>
      <c r="I377">
        <f t="shared" ca="1" si="203"/>
        <v>2</v>
      </c>
      <c r="J377">
        <f t="shared" ca="1" si="204"/>
        <v>45916</v>
      </c>
      <c r="K377">
        <f t="shared" ca="1" si="205"/>
        <v>6</v>
      </c>
      <c r="L377" t="str">
        <f t="shared" ca="1" si="206"/>
        <v>Ranchi</v>
      </c>
      <c r="M377">
        <f t="shared" ca="1" si="207"/>
        <v>183664</v>
      </c>
      <c r="N377">
        <f t="shared" ca="1" si="208"/>
        <v>111503.02995758734</v>
      </c>
      <c r="O377">
        <f t="shared" ca="1" si="209"/>
        <v>28523.134051323941</v>
      </c>
      <c r="P377">
        <f t="shared" ca="1" si="210"/>
        <v>16991</v>
      </c>
      <c r="Q377">
        <f t="shared" ca="1" si="211"/>
        <v>69274.339764859673</v>
      </c>
      <c r="R377">
        <f t="shared" ca="1" si="212"/>
        <v>6842.3121182035375</v>
      </c>
      <c r="S377">
        <f t="shared" ca="1" si="213"/>
        <v>219029.44616952745</v>
      </c>
      <c r="T377">
        <f t="shared" ca="1" si="214"/>
        <v>197768.36972244701</v>
      </c>
      <c r="U377">
        <f t="shared" ca="1" si="194"/>
        <v>21261.076447080442</v>
      </c>
      <c r="AF377" s="2">
        <f ca="1">IF(Table1[[#This Row],[Gender]]="Women",1,0)</f>
        <v>1</v>
      </c>
      <c r="AG377">
        <f ca="1">IF(Table1[[#This Row],[Gender]]="Men",1,0)</f>
        <v>0</v>
      </c>
      <c r="AI377" s="1"/>
      <c r="AK377" s="2">
        <f ca="1">IF(Table1[[#This Row],[Field of Work]]="IT",1,0)</f>
        <v>0</v>
      </c>
      <c r="AL377">
        <f ca="1">IF(Table1[[#This Row],[Field of Work]]="Agriculture",1,0)</f>
        <v>0</v>
      </c>
      <c r="AM377">
        <f ca="1">IF(Table1[[#This Row],[Field of Work]]="Construction",1,0)</f>
        <v>0</v>
      </c>
      <c r="AN377">
        <f ca="1">IF(Table1[[#This Row],[Field of Work]]="Healthcare",1,0)</f>
        <v>1</v>
      </c>
      <c r="AO377">
        <f ca="1">IF(Table1[[#This Row],[Field of Work]]="General Work",1,0)</f>
        <v>0</v>
      </c>
      <c r="AP377">
        <f ca="1">IF(Table1[[#This Row],[Field of Work]]="Teaching",1,0)</f>
        <v>0</v>
      </c>
      <c r="AV377" s="1"/>
      <c r="AX377" s="2">
        <f ca="1">Table1[[#This Row],[Car Value]]/Table1[[#This Row],[Cars]]</f>
        <v>14261.567025661971</v>
      </c>
      <c r="AY377" s="1"/>
      <c r="AZ377" s="2">
        <f ca="1">IF(Table1[[#This Row],[Value of debts ]]&gt;$BA$3,1,0)</f>
        <v>1</v>
      </c>
      <c r="BA377" s="1"/>
      <c r="BB377" s="1"/>
      <c r="BC377" s="15">
        <f ca="1">Table1[[#This Row],[Mortage Left]]/Table1[[#This Row],[Value of House]]</f>
        <v>0.60710335154187722</v>
      </c>
      <c r="BD377">
        <f t="shared" ca="1" si="173"/>
        <v>0</v>
      </c>
      <c r="BF377" s="1"/>
      <c r="BH377">
        <f ca="1">IF(Table1[[#This Row],[Area]]="Patna",Table1[[#This Row],[Income]],0)</f>
        <v>0</v>
      </c>
      <c r="BI377">
        <f ca="1">IF(Table1[[#This Row],[Area]]="Bangalore",Table1[[#This Row],[Income]],0)</f>
        <v>0</v>
      </c>
      <c r="BJ377">
        <f ca="1">IF(Table1[[#This Row],[Area]]="Lucknow",Table1[[#This Row],[Income]],0)</f>
        <v>0</v>
      </c>
      <c r="BK377">
        <f ca="1">IF(Table1[[#This Row],[Area]]="Hyderabad",Table1[[#This Row],[Income]],0)</f>
        <v>0</v>
      </c>
      <c r="BL377">
        <f ca="1">IF(Table1[[#This Row],[Area]]="Udaipur",Table1[[#This Row],[Income]],0)</f>
        <v>0</v>
      </c>
      <c r="BM377">
        <f ca="1">IF(Table1[[#This Row],[Area]]="Pune",Table1[[#This Row],[Income]],0)</f>
        <v>0</v>
      </c>
      <c r="BN377">
        <f ca="1">IF(Table1[[#This Row],[Area]]="Kolkata",Table1[[#This Row],[Income]],0)</f>
        <v>0</v>
      </c>
      <c r="BO377">
        <f ca="1">IF(Table1[[#This Row],[Area]]="Ranchi",Table1[[#This Row],[Income]],0)</f>
        <v>45916</v>
      </c>
      <c r="BP377">
        <f ca="1">IF(Table1[[#This Row],[Area]]="Dhanbad",Table1[[#This Row],[Income]],0)</f>
        <v>0</v>
      </c>
      <c r="BQ377">
        <f ca="1">IF(Table1[[#This Row],[Area]]="Agra",Table1[[#This Row],[Income]],0)</f>
        <v>0</v>
      </c>
      <c r="BR377">
        <f ca="1">IF(Table1[[#This Row],[Area]]="Mumbai",Table1[[#This Row],[Income]],0)</f>
        <v>0</v>
      </c>
      <c r="BS377">
        <f ca="1">IF(Table1[[#This Row],[Area]]="Srinagar",Table1[[#This Row],[Income]],0)</f>
        <v>0</v>
      </c>
      <c r="BT377">
        <f ca="1">IF(Table1[[#This Row],[Area]]="Delhi",Table1[[#This Row],[Income]],0)</f>
        <v>0</v>
      </c>
      <c r="BU377">
        <f ca="1">IF(Table1[[#This Row],[Area]]="Jaipur",Table1[[#This Row],[Income]],0)</f>
        <v>0</v>
      </c>
      <c r="BW377">
        <f ca="1">IF(Table1[[#This Row],[Field of Work]]="IT",Table1[[#This Row],[Income]],0)</f>
        <v>0</v>
      </c>
      <c r="BX377">
        <f ca="1">IF(Table1[[#This Row],[Field of Work]]="Healthcare",Table1[[#This Row],[Income]],0)</f>
        <v>45916</v>
      </c>
      <c r="BY377">
        <f ca="1">IF(Table1[[#This Row],[Field of Work]]="Agriculture",Table1[[#This Row],[Income]],0)</f>
        <v>0</v>
      </c>
      <c r="BZ377">
        <f ca="1">IF(Table1[[#This Row],[Field of Work]]="Teaching",Table1[[#This Row],[Income]],0)</f>
        <v>0</v>
      </c>
      <c r="CA377">
        <f ca="1">IF(Table1[[#This Row],[Field of Work]]="General Work",Table1[[#This Row],[Income]],0)</f>
        <v>0</v>
      </c>
      <c r="CB377">
        <f ca="1">IF(Table1[[#This Row],[Field of Work]]="Construction",Table1[[#This Row],[Income]],0)</f>
        <v>0</v>
      </c>
      <c r="CD377" s="2">
        <f ca="1">IF(Table1[[#This Row],[Value of debts ]]&gt;Table1[[#This Row],[Income]],1,0)</f>
        <v>1</v>
      </c>
      <c r="CE377" s="1"/>
      <c r="CG377">
        <f ca="1">IF(Table1[[#This Row],[Net worth of person]]&gt;$CH$3,Table1[[#This Row],[Age]],0)</f>
        <v>0</v>
      </c>
    </row>
    <row r="378" spans="1:85" x14ac:dyDescent="0.3">
      <c r="A378">
        <f t="shared" ca="1" si="195"/>
        <v>2</v>
      </c>
      <c r="B378" t="str">
        <f t="shared" ca="1" si="196"/>
        <v>Men</v>
      </c>
      <c r="C378">
        <f t="shared" ca="1" si="197"/>
        <v>38</v>
      </c>
      <c r="D378">
        <f t="shared" ca="1" si="198"/>
        <v>2</v>
      </c>
      <c r="E378" t="str">
        <f t="shared" ca="1" si="199"/>
        <v>Construction</v>
      </c>
      <c r="F378">
        <f t="shared" ca="1" si="200"/>
        <v>3</v>
      </c>
      <c r="G378" t="str">
        <f t="shared" ca="1" si="201"/>
        <v>Bachelors</v>
      </c>
      <c r="H378">
        <f t="shared" ca="1" si="202"/>
        <v>0</v>
      </c>
      <c r="I378">
        <f t="shared" ca="1" si="203"/>
        <v>1</v>
      </c>
      <c r="J378">
        <f t="shared" ca="1" si="204"/>
        <v>33093</v>
      </c>
      <c r="K378">
        <f t="shared" ca="1" si="205"/>
        <v>14</v>
      </c>
      <c r="L378" t="str">
        <f t="shared" ca="1" si="206"/>
        <v>Jaipur</v>
      </c>
      <c r="M378">
        <f t="shared" ca="1" si="207"/>
        <v>165465</v>
      </c>
      <c r="N378">
        <f t="shared" ca="1" si="208"/>
        <v>134321.2869919567</v>
      </c>
      <c r="O378">
        <f t="shared" ca="1" si="209"/>
        <v>11606.404066566196</v>
      </c>
      <c r="P378">
        <f t="shared" ca="1" si="210"/>
        <v>3587</v>
      </c>
      <c r="Q378">
        <f t="shared" ca="1" si="211"/>
        <v>6718.5232983818451</v>
      </c>
      <c r="R378">
        <f t="shared" ca="1" si="212"/>
        <v>33701.716354824908</v>
      </c>
      <c r="S378">
        <f t="shared" ca="1" si="213"/>
        <v>210773.1204213911</v>
      </c>
      <c r="T378">
        <f t="shared" ca="1" si="214"/>
        <v>144626.81029033856</v>
      </c>
      <c r="U378">
        <f t="shared" ca="1" si="194"/>
        <v>66146.310131052538</v>
      </c>
      <c r="AF378" s="2">
        <f ca="1">IF(Table1[[#This Row],[Gender]]="Women",1,0)</f>
        <v>0</v>
      </c>
      <c r="AG378">
        <f ca="1">IF(Table1[[#This Row],[Gender]]="Men",1,0)</f>
        <v>1</v>
      </c>
      <c r="AI378" s="1"/>
      <c r="AK378" s="2">
        <f ca="1">IF(Table1[[#This Row],[Field of Work]]="IT",1,0)</f>
        <v>0</v>
      </c>
      <c r="AL378">
        <f ca="1">IF(Table1[[#This Row],[Field of Work]]="Agriculture",1,0)</f>
        <v>0</v>
      </c>
      <c r="AM378">
        <f ca="1">IF(Table1[[#This Row],[Field of Work]]="Construction",1,0)</f>
        <v>1</v>
      </c>
      <c r="AN378">
        <f ca="1">IF(Table1[[#This Row],[Field of Work]]="Healthcare",1,0)</f>
        <v>0</v>
      </c>
      <c r="AO378">
        <f ca="1">IF(Table1[[#This Row],[Field of Work]]="General Work",1,0)</f>
        <v>0</v>
      </c>
      <c r="AP378">
        <f ca="1">IF(Table1[[#This Row],[Field of Work]]="Teaching",1,0)</f>
        <v>0</v>
      </c>
      <c r="AV378" s="1"/>
      <c r="AX378" s="2">
        <f ca="1">Table1[[#This Row],[Car Value]]/Table1[[#This Row],[Cars]]</f>
        <v>11606.404066566196</v>
      </c>
      <c r="AY378" s="1"/>
      <c r="AZ378" s="2">
        <f ca="1">IF(Table1[[#This Row],[Value of debts ]]&gt;$BA$3,1,0)</f>
        <v>1</v>
      </c>
      <c r="BA378" s="1"/>
      <c r="BB378" s="1"/>
      <c r="BC378" s="15">
        <f ca="1">Table1[[#This Row],[Mortage Left]]/Table1[[#This Row],[Value of House]]</f>
        <v>0.81178066051404651</v>
      </c>
      <c r="BD378">
        <f t="shared" ca="1" si="173"/>
        <v>0</v>
      </c>
      <c r="BF378" s="1"/>
      <c r="BH378">
        <f ca="1">IF(Table1[[#This Row],[Area]]="Patna",Table1[[#This Row],[Income]],0)</f>
        <v>0</v>
      </c>
      <c r="BI378">
        <f ca="1">IF(Table1[[#This Row],[Area]]="Bangalore",Table1[[#This Row],[Income]],0)</f>
        <v>0</v>
      </c>
      <c r="BJ378">
        <f ca="1">IF(Table1[[#This Row],[Area]]="Lucknow",Table1[[#This Row],[Income]],0)</f>
        <v>0</v>
      </c>
      <c r="BK378">
        <f ca="1">IF(Table1[[#This Row],[Area]]="Hyderabad",Table1[[#This Row],[Income]],0)</f>
        <v>0</v>
      </c>
      <c r="BL378">
        <f ca="1">IF(Table1[[#This Row],[Area]]="Udaipur",Table1[[#This Row],[Income]],0)</f>
        <v>0</v>
      </c>
      <c r="BM378">
        <f ca="1">IF(Table1[[#This Row],[Area]]="Pune",Table1[[#This Row],[Income]],0)</f>
        <v>0</v>
      </c>
      <c r="BN378">
        <f ca="1">IF(Table1[[#This Row],[Area]]="Kolkata",Table1[[#This Row],[Income]],0)</f>
        <v>0</v>
      </c>
      <c r="BO378">
        <f ca="1">IF(Table1[[#This Row],[Area]]="Ranchi",Table1[[#This Row],[Income]],0)</f>
        <v>0</v>
      </c>
      <c r="BP378">
        <f ca="1">IF(Table1[[#This Row],[Area]]="Dhanbad",Table1[[#This Row],[Income]],0)</f>
        <v>0</v>
      </c>
      <c r="BQ378">
        <f ca="1">IF(Table1[[#This Row],[Area]]="Agra",Table1[[#This Row],[Income]],0)</f>
        <v>0</v>
      </c>
      <c r="BR378">
        <f ca="1">IF(Table1[[#This Row],[Area]]="Mumbai",Table1[[#This Row],[Income]],0)</f>
        <v>0</v>
      </c>
      <c r="BS378">
        <f ca="1">IF(Table1[[#This Row],[Area]]="Srinagar",Table1[[#This Row],[Income]],0)</f>
        <v>0</v>
      </c>
      <c r="BT378">
        <f ca="1">IF(Table1[[#This Row],[Area]]="Delhi",Table1[[#This Row],[Income]],0)</f>
        <v>0</v>
      </c>
      <c r="BU378">
        <f ca="1">IF(Table1[[#This Row],[Area]]="Jaipur",Table1[[#This Row],[Income]],0)</f>
        <v>33093</v>
      </c>
      <c r="BW378">
        <f ca="1">IF(Table1[[#This Row],[Field of Work]]="IT",Table1[[#This Row],[Income]],0)</f>
        <v>0</v>
      </c>
      <c r="BX378">
        <f ca="1">IF(Table1[[#This Row],[Field of Work]]="Healthcare",Table1[[#This Row],[Income]],0)</f>
        <v>0</v>
      </c>
      <c r="BY378">
        <f ca="1">IF(Table1[[#This Row],[Field of Work]]="Agriculture",Table1[[#This Row],[Income]],0)</f>
        <v>0</v>
      </c>
      <c r="BZ378">
        <f ca="1">IF(Table1[[#This Row],[Field of Work]]="Teaching",Table1[[#This Row],[Income]],0)</f>
        <v>0</v>
      </c>
      <c r="CA378">
        <f ca="1">IF(Table1[[#This Row],[Field of Work]]="General Work",Table1[[#This Row],[Income]],0)</f>
        <v>0</v>
      </c>
      <c r="CB378">
        <f ca="1">IF(Table1[[#This Row],[Field of Work]]="Construction",Table1[[#This Row],[Income]],0)</f>
        <v>33093</v>
      </c>
      <c r="CD378" s="2">
        <f ca="1">IF(Table1[[#This Row],[Value of debts ]]&gt;Table1[[#This Row],[Income]],1,0)</f>
        <v>1</v>
      </c>
      <c r="CE378" s="1"/>
      <c r="CG378">
        <f ca="1">IF(Table1[[#This Row],[Net worth of person]]&gt;$CH$3,Table1[[#This Row],[Age]],0)</f>
        <v>38</v>
      </c>
    </row>
    <row r="379" spans="1:85" x14ac:dyDescent="0.3">
      <c r="A379">
        <f t="shared" ca="1" si="195"/>
        <v>2</v>
      </c>
      <c r="B379" t="str">
        <f t="shared" ca="1" si="196"/>
        <v>Men</v>
      </c>
      <c r="C379">
        <f t="shared" ca="1" si="197"/>
        <v>22</v>
      </c>
      <c r="D379">
        <f t="shared" ca="1" si="198"/>
        <v>2</v>
      </c>
      <c r="E379" t="str">
        <f t="shared" ca="1" si="199"/>
        <v>Construction</v>
      </c>
      <c r="F379">
        <f t="shared" ca="1" si="200"/>
        <v>4</v>
      </c>
      <c r="G379" t="str">
        <f t="shared" ca="1" si="201"/>
        <v>Masters</v>
      </c>
      <c r="H379">
        <f t="shared" ca="1" si="202"/>
        <v>3</v>
      </c>
      <c r="I379">
        <f t="shared" ca="1" si="203"/>
        <v>1</v>
      </c>
      <c r="J379">
        <f t="shared" ca="1" si="204"/>
        <v>58995</v>
      </c>
      <c r="K379">
        <f t="shared" ca="1" si="205"/>
        <v>2</v>
      </c>
      <c r="L379" t="str">
        <f t="shared" ca="1" si="206"/>
        <v>Bangalore</v>
      </c>
      <c r="M379">
        <f t="shared" ca="1" si="207"/>
        <v>353970</v>
      </c>
      <c r="N379">
        <f t="shared" ca="1" si="208"/>
        <v>2957.2232559897611</v>
      </c>
      <c r="O379">
        <f t="shared" ca="1" si="209"/>
        <v>16047.727809164517</v>
      </c>
      <c r="P379">
        <f t="shared" ca="1" si="210"/>
        <v>2742</v>
      </c>
      <c r="Q379">
        <f t="shared" ca="1" si="211"/>
        <v>34495.447569600292</v>
      </c>
      <c r="R379">
        <f t="shared" ca="1" si="212"/>
        <v>36266.010856226261</v>
      </c>
      <c r="S379">
        <f t="shared" ca="1" si="213"/>
        <v>406283.73866539076</v>
      </c>
      <c r="T379">
        <f t="shared" ca="1" si="214"/>
        <v>40194.670825590052</v>
      </c>
      <c r="U379">
        <f t="shared" ca="1" si="194"/>
        <v>366089.06783980073</v>
      </c>
      <c r="AF379" s="2">
        <f ca="1">IF(Table1[[#This Row],[Gender]]="Women",1,0)</f>
        <v>0</v>
      </c>
      <c r="AG379">
        <f ca="1">IF(Table1[[#This Row],[Gender]]="Men",1,0)</f>
        <v>1</v>
      </c>
      <c r="AI379" s="1"/>
      <c r="AK379" s="2">
        <f ca="1">IF(Table1[[#This Row],[Field of Work]]="IT",1,0)</f>
        <v>0</v>
      </c>
      <c r="AL379">
        <f ca="1">IF(Table1[[#This Row],[Field of Work]]="Agriculture",1,0)</f>
        <v>0</v>
      </c>
      <c r="AM379">
        <f ca="1">IF(Table1[[#This Row],[Field of Work]]="Construction",1,0)</f>
        <v>1</v>
      </c>
      <c r="AN379">
        <f ca="1">IF(Table1[[#This Row],[Field of Work]]="Healthcare",1,0)</f>
        <v>0</v>
      </c>
      <c r="AO379">
        <f ca="1">IF(Table1[[#This Row],[Field of Work]]="General Work",1,0)</f>
        <v>0</v>
      </c>
      <c r="AP379">
        <f ca="1">IF(Table1[[#This Row],[Field of Work]]="Teaching",1,0)</f>
        <v>0</v>
      </c>
      <c r="AV379" s="1"/>
      <c r="AX379" s="2">
        <f ca="1">Table1[[#This Row],[Car Value]]/Table1[[#This Row],[Cars]]</f>
        <v>16047.727809164517</v>
      </c>
      <c r="AY379" s="1"/>
      <c r="AZ379" s="2">
        <f ca="1">IF(Table1[[#This Row],[Value of debts ]]&gt;$BA$3,1,0)</f>
        <v>0</v>
      </c>
      <c r="BA379" s="1"/>
      <c r="BB379" s="1"/>
      <c r="BC379" s="15">
        <f ca="1">Table1[[#This Row],[Mortage Left]]/Table1[[#This Row],[Value of House]]</f>
        <v>8.3544460151701028E-3</v>
      </c>
      <c r="BD379">
        <f t="shared" ca="1" si="173"/>
        <v>1</v>
      </c>
      <c r="BF379" s="1"/>
      <c r="BH379">
        <f ca="1">IF(Table1[[#This Row],[Area]]="Patna",Table1[[#This Row],[Income]],0)</f>
        <v>0</v>
      </c>
      <c r="BI379">
        <f ca="1">IF(Table1[[#This Row],[Area]]="Bangalore",Table1[[#This Row],[Income]],0)</f>
        <v>58995</v>
      </c>
      <c r="BJ379">
        <f ca="1">IF(Table1[[#This Row],[Area]]="Lucknow",Table1[[#This Row],[Income]],0)</f>
        <v>0</v>
      </c>
      <c r="BK379">
        <f ca="1">IF(Table1[[#This Row],[Area]]="Hyderabad",Table1[[#This Row],[Income]],0)</f>
        <v>0</v>
      </c>
      <c r="BL379">
        <f ca="1">IF(Table1[[#This Row],[Area]]="Udaipur",Table1[[#This Row],[Income]],0)</f>
        <v>0</v>
      </c>
      <c r="BM379">
        <f ca="1">IF(Table1[[#This Row],[Area]]="Pune",Table1[[#This Row],[Income]],0)</f>
        <v>0</v>
      </c>
      <c r="BN379">
        <f ca="1">IF(Table1[[#This Row],[Area]]="Kolkata",Table1[[#This Row],[Income]],0)</f>
        <v>0</v>
      </c>
      <c r="BO379">
        <f ca="1">IF(Table1[[#This Row],[Area]]="Ranchi",Table1[[#This Row],[Income]],0)</f>
        <v>0</v>
      </c>
      <c r="BP379">
        <f ca="1">IF(Table1[[#This Row],[Area]]="Dhanbad",Table1[[#This Row],[Income]],0)</f>
        <v>0</v>
      </c>
      <c r="BQ379">
        <f ca="1">IF(Table1[[#This Row],[Area]]="Agra",Table1[[#This Row],[Income]],0)</f>
        <v>0</v>
      </c>
      <c r="BR379">
        <f ca="1">IF(Table1[[#This Row],[Area]]="Mumbai",Table1[[#This Row],[Income]],0)</f>
        <v>0</v>
      </c>
      <c r="BS379">
        <f ca="1">IF(Table1[[#This Row],[Area]]="Srinagar",Table1[[#This Row],[Income]],0)</f>
        <v>0</v>
      </c>
      <c r="BT379">
        <f ca="1">IF(Table1[[#This Row],[Area]]="Delhi",Table1[[#This Row],[Income]],0)</f>
        <v>0</v>
      </c>
      <c r="BU379">
        <f ca="1">IF(Table1[[#This Row],[Area]]="Jaipur",Table1[[#This Row],[Income]],0)</f>
        <v>0</v>
      </c>
      <c r="BW379">
        <f ca="1">IF(Table1[[#This Row],[Field of Work]]="IT",Table1[[#This Row],[Income]],0)</f>
        <v>0</v>
      </c>
      <c r="BX379">
        <f ca="1">IF(Table1[[#This Row],[Field of Work]]="Healthcare",Table1[[#This Row],[Income]],0)</f>
        <v>0</v>
      </c>
      <c r="BY379">
        <f ca="1">IF(Table1[[#This Row],[Field of Work]]="Agriculture",Table1[[#This Row],[Income]],0)</f>
        <v>0</v>
      </c>
      <c r="BZ379">
        <f ca="1">IF(Table1[[#This Row],[Field of Work]]="Teaching",Table1[[#This Row],[Income]],0)</f>
        <v>0</v>
      </c>
      <c r="CA379">
        <f ca="1">IF(Table1[[#This Row],[Field of Work]]="General Work",Table1[[#This Row],[Income]],0)</f>
        <v>0</v>
      </c>
      <c r="CB379">
        <f ca="1">IF(Table1[[#This Row],[Field of Work]]="Construction",Table1[[#This Row],[Income]],0)</f>
        <v>58995</v>
      </c>
      <c r="CD379" s="2">
        <f ca="1">IF(Table1[[#This Row],[Value of debts ]]&gt;Table1[[#This Row],[Income]],1,0)</f>
        <v>0</v>
      </c>
      <c r="CE379" s="1"/>
      <c r="CG379">
        <f ca="1">IF(Table1[[#This Row],[Net worth of person]]&gt;$CH$3,Table1[[#This Row],[Age]],0)</f>
        <v>22</v>
      </c>
    </row>
    <row r="380" spans="1:85" x14ac:dyDescent="0.3">
      <c r="A380">
        <f t="shared" ca="1" si="195"/>
        <v>2</v>
      </c>
      <c r="B380" t="str">
        <f t="shared" ca="1" si="196"/>
        <v>Men</v>
      </c>
      <c r="C380">
        <f t="shared" ca="1" si="197"/>
        <v>33</v>
      </c>
      <c r="D380">
        <f t="shared" ca="1" si="198"/>
        <v>4</v>
      </c>
      <c r="E380" t="str">
        <f t="shared" ca="1" si="199"/>
        <v>Teaching</v>
      </c>
      <c r="F380">
        <f t="shared" ca="1" si="200"/>
        <v>5</v>
      </c>
      <c r="G380" t="str">
        <f t="shared" ca="1" si="201"/>
        <v>Others</v>
      </c>
      <c r="H380">
        <f t="shared" ca="1" si="202"/>
        <v>4</v>
      </c>
      <c r="I380">
        <f t="shared" ca="1" si="203"/>
        <v>1</v>
      </c>
      <c r="J380">
        <f t="shared" ca="1" si="204"/>
        <v>61083</v>
      </c>
      <c r="K380">
        <f t="shared" ca="1" si="205"/>
        <v>13</v>
      </c>
      <c r="L380" t="str">
        <f t="shared" ca="1" si="206"/>
        <v>Hyderabad</v>
      </c>
      <c r="M380">
        <f t="shared" ca="1" si="207"/>
        <v>366498</v>
      </c>
      <c r="N380">
        <f t="shared" ca="1" si="208"/>
        <v>185376.38823558911</v>
      </c>
      <c r="O380">
        <f t="shared" ca="1" si="209"/>
        <v>18671.764641571033</v>
      </c>
      <c r="P380">
        <f t="shared" ca="1" si="210"/>
        <v>15557</v>
      </c>
      <c r="Q380">
        <f t="shared" ca="1" si="211"/>
        <v>206.96581275837292</v>
      </c>
      <c r="R380">
        <f t="shared" ca="1" si="212"/>
        <v>90524.718896471095</v>
      </c>
      <c r="S380">
        <f t="shared" ca="1" si="213"/>
        <v>475694.48353804211</v>
      </c>
      <c r="T380">
        <f t="shared" ca="1" si="214"/>
        <v>201140.35404834748</v>
      </c>
      <c r="U380">
        <f t="shared" ca="1" si="194"/>
        <v>274554.12948969461</v>
      </c>
      <c r="AF380" s="2">
        <f ca="1">IF(Table1[[#This Row],[Gender]]="Women",1,0)</f>
        <v>0</v>
      </c>
      <c r="AG380">
        <f ca="1">IF(Table1[[#This Row],[Gender]]="Men",1,0)</f>
        <v>1</v>
      </c>
      <c r="AI380" s="1"/>
      <c r="AK380" s="2">
        <f ca="1">IF(Table1[[#This Row],[Field of Work]]="IT",1,0)</f>
        <v>0</v>
      </c>
      <c r="AL380">
        <f ca="1">IF(Table1[[#This Row],[Field of Work]]="Agriculture",1,0)</f>
        <v>0</v>
      </c>
      <c r="AM380">
        <f ca="1">IF(Table1[[#This Row],[Field of Work]]="Construction",1,0)</f>
        <v>0</v>
      </c>
      <c r="AN380">
        <f ca="1">IF(Table1[[#This Row],[Field of Work]]="Healthcare",1,0)</f>
        <v>0</v>
      </c>
      <c r="AO380">
        <f ca="1">IF(Table1[[#This Row],[Field of Work]]="General Work",1,0)</f>
        <v>0</v>
      </c>
      <c r="AP380">
        <f ca="1">IF(Table1[[#This Row],[Field of Work]]="Teaching",1,0)</f>
        <v>1</v>
      </c>
      <c r="AV380" s="1"/>
      <c r="AX380" s="2">
        <f ca="1">Table1[[#This Row],[Car Value]]/Table1[[#This Row],[Cars]]</f>
        <v>18671.764641571033</v>
      </c>
      <c r="AY380" s="1"/>
      <c r="AZ380" s="2">
        <f ca="1">IF(Table1[[#This Row],[Value of debts ]]&gt;$BA$3,1,0)</f>
        <v>1</v>
      </c>
      <c r="BA380" s="1"/>
      <c r="BB380" s="1"/>
      <c r="BC380" s="15">
        <f ca="1">Table1[[#This Row],[Mortage Left]]/Table1[[#This Row],[Value of House]]</f>
        <v>0.50580463804874543</v>
      </c>
      <c r="BD380">
        <f t="shared" ca="1" si="173"/>
        <v>0</v>
      </c>
      <c r="BF380" s="1"/>
      <c r="BH380">
        <f ca="1">IF(Table1[[#This Row],[Area]]="Patna",Table1[[#This Row],[Income]],0)</f>
        <v>0</v>
      </c>
      <c r="BI380">
        <f ca="1">IF(Table1[[#This Row],[Area]]="Bangalore",Table1[[#This Row],[Income]],0)</f>
        <v>0</v>
      </c>
      <c r="BJ380">
        <f ca="1">IF(Table1[[#This Row],[Area]]="Lucknow",Table1[[#This Row],[Income]],0)</f>
        <v>0</v>
      </c>
      <c r="BK380">
        <f ca="1">IF(Table1[[#This Row],[Area]]="Hyderabad",Table1[[#This Row],[Income]],0)</f>
        <v>61083</v>
      </c>
      <c r="BL380">
        <f ca="1">IF(Table1[[#This Row],[Area]]="Udaipur",Table1[[#This Row],[Income]],0)</f>
        <v>0</v>
      </c>
      <c r="BM380">
        <f ca="1">IF(Table1[[#This Row],[Area]]="Pune",Table1[[#This Row],[Income]],0)</f>
        <v>0</v>
      </c>
      <c r="BN380">
        <f ca="1">IF(Table1[[#This Row],[Area]]="Kolkata",Table1[[#This Row],[Income]],0)</f>
        <v>0</v>
      </c>
      <c r="BO380">
        <f ca="1">IF(Table1[[#This Row],[Area]]="Ranchi",Table1[[#This Row],[Income]],0)</f>
        <v>0</v>
      </c>
      <c r="BP380">
        <f ca="1">IF(Table1[[#This Row],[Area]]="Dhanbad",Table1[[#This Row],[Income]],0)</f>
        <v>0</v>
      </c>
      <c r="BQ380">
        <f ca="1">IF(Table1[[#This Row],[Area]]="Agra",Table1[[#This Row],[Income]],0)</f>
        <v>0</v>
      </c>
      <c r="BR380">
        <f ca="1">IF(Table1[[#This Row],[Area]]="Mumbai",Table1[[#This Row],[Income]],0)</f>
        <v>0</v>
      </c>
      <c r="BS380">
        <f ca="1">IF(Table1[[#This Row],[Area]]="Srinagar",Table1[[#This Row],[Income]],0)</f>
        <v>0</v>
      </c>
      <c r="BT380">
        <f ca="1">IF(Table1[[#This Row],[Area]]="Delhi",Table1[[#This Row],[Income]],0)</f>
        <v>0</v>
      </c>
      <c r="BU380">
        <f ca="1">IF(Table1[[#This Row],[Area]]="Jaipur",Table1[[#This Row],[Income]],0)</f>
        <v>0</v>
      </c>
      <c r="BW380">
        <f ca="1">IF(Table1[[#This Row],[Field of Work]]="IT",Table1[[#This Row],[Income]],0)</f>
        <v>0</v>
      </c>
      <c r="BX380">
        <f ca="1">IF(Table1[[#This Row],[Field of Work]]="Healthcare",Table1[[#This Row],[Income]],0)</f>
        <v>0</v>
      </c>
      <c r="BY380">
        <f ca="1">IF(Table1[[#This Row],[Field of Work]]="Agriculture",Table1[[#This Row],[Income]],0)</f>
        <v>0</v>
      </c>
      <c r="BZ380">
        <f ca="1">IF(Table1[[#This Row],[Field of Work]]="Teaching",Table1[[#This Row],[Income]],0)</f>
        <v>61083</v>
      </c>
      <c r="CA380">
        <f ca="1">IF(Table1[[#This Row],[Field of Work]]="General Work",Table1[[#This Row],[Income]],0)</f>
        <v>0</v>
      </c>
      <c r="CB380">
        <f ca="1">IF(Table1[[#This Row],[Field of Work]]="Construction",Table1[[#This Row],[Income]],0)</f>
        <v>0</v>
      </c>
      <c r="CD380" s="2">
        <f ca="1">IF(Table1[[#This Row],[Value of debts ]]&gt;Table1[[#This Row],[Income]],1,0)</f>
        <v>1</v>
      </c>
      <c r="CE380" s="1"/>
      <c r="CG380">
        <f ca="1">IF(Table1[[#This Row],[Net worth of person]]&gt;$CH$3,Table1[[#This Row],[Age]],0)</f>
        <v>33</v>
      </c>
    </row>
    <row r="381" spans="1:85" x14ac:dyDescent="0.3">
      <c r="A381">
        <f t="shared" ca="1" si="195"/>
        <v>1</v>
      </c>
      <c r="B381" t="str">
        <f t="shared" ca="1" si="196"/>
        <v>Women</v>
      </c>
      <c r="C381">
        <f t="shared" ca="1" si="197"/>
        <v>26</v>
      </c>
      <c r="D381">
        <f t="shared" ca="1" si="198"/>
        <v>4</v>
      </c>
      <c r="E381" t="str">
        <f t="shared" ca="1" si="199"/>
        <v>Teaching</v>
      </c>
      <c r="F381">
        <f t="shared" ca="1" si="200"/>
        <v>1</v>
      </c>
      <c r="G381" t="str">
        <f t="shared" ca="1" si="201"/>
        <v>10th</v>
      </c>
      <c r="H381">
        <f t="shared" ca="1" si="202"/>
        <v>4</v>
      </c>
      <c r="I381">
        <f t="shared" ca="1" si="203"/>
        <v>2</v>
      </c>
      <c r="J381">
        <f t="shared" ca="1" si="204"/>
        <v>36675</v>
      </c>
      <c r="K381">
        <f t="shared" ca="1" si="205"/>
        <v>11</v>
      </c>
      <c r="L381" t="str">
        <f t="shared" ca="1" si="206"/>
        <v>Mumbai</v>
      </c>
      <c r="M381">
        <f t="shared" ca="1" si="207"/>
        <v>110025</v>
      </c>
      <c r="N381">
        <f t="shared" ca="1" si="208"/>
        <v>57842.115976194749</v>
      </c>
      <c r="O381">
        <f t="shared" ca="1" si="209"/>
        <v>58492.182855215469</v>
      </c>
      <c r="P381">
        <f t="shared" ca="1" si="210"/>
        <v>56235</v>
      </c>
      <c r="Q381">
        <f t="shared" ca="1" si="211"/>
        <v>15047.553373572122</v>
      </c>
      <c r="R381">
        <f t="shared" ca="1" si="212"/>
        <v>53567.409801901158</v>
      </c>
      <c r="S381">
        <f t="shared" ca="1" si="213"/>
        <v>222084.59265711665</v>
      </c>
      <c r="T381">
        <f t="shared" ca="1" si="214"/>
        <v>129124.66934976687</v>
      </c>
      <c r="U381">
        <f t="shared" ca="1" si="194"/>
        <v>92959.923307349774</v>
      </c>
      <c r="AF381" s="2">
        <f ca="1">IF(Table1[[#This Row],[Gender]]="Women",1,0)</f>
        <v>1</v>
      </c>
      <c r="AG381">
        <f ca="1">IF(Table1[[#This Row],[Gender]]="Men",1,0)</f>
        <v>0</v>
      </c>
      <c r="AI381" s="1"/>
      <c r="AK381" s="2">
        <f ca="1">IF(Table1[[#This Row],[Field of Work]]="IT",1,0)</f>
        <v>0</v>
      </c>
      <c r="AL381">
        <f ca="1">IF(Table1[[#This Row],[Field of Work]]="Agriculture",1,0)</f>
        <v>0</v>
      </c>
      <c r="AM381">
        <f ca="1">IF(Table1[[#This Row],[Field of Work]]="Construction",1,0)</f>
        <v>0</v>
      </c>
      <c r="AN381">
        <f ca="1">IF(Table1[[#This Row],[Field of Work]]="Healthcare",1,0)</f>
        <v>0</v>
      </c>
      <c r="AO381">
        <f ca="1">IF(Table1[[#This Row],[Field of Work]]="General Work",1,0)</f>
        <v>0</v>
      </c>
      <c r="AP381">
        <f ca="1">IF(Table1[[#This Row],[Field of Work]]="Teaching",1,0)</f>
        <v>1</v>
      </c>
      <c r="AV381" s="1"/>
      <c r="AX381" s="2">
        <f ca="1">Table1[[#This Row],[Car Value]]/Table1[[#This Row],[Cars]]</f>
        <v>29246.091427607735</v>
      </c>
      <c r="AY381" s="1"/>
      <c r="AZ381" s="2">
        <f ca="1">IF(Table1[[#This Row],[Value of debts ]]&gt;$BA$3,1,0)</f>
        <v>1</v>
      </c>
      <c r="BA381" s="1"/>
      <c r="BB381" s="1"/>
      <c r="BC381" s="15">
        <f ca="1">Table1[[#This Row],[Mortage Left]]/Table1[[#This Row],[Value of House]]</f>
        <v>0.52571793661617583</v>
      </c>
      <c r="BD381">
        <f t="shared" ca="1" si="173"/>
        <v>0</v>
      </c>
      <c r="BF381" s="1"/>
      <c r="BH381">
        <f ca="1">IF(Table1[[#This Row],[Area]]="Patna",Table1[[#This Row],[Income]],0)</f>
        <v>0</v>
      </c>
      <c r="BI381">
        <f ca="1">IF(Table1[[#This Row],[Area]]="Bangalore",Table1[[#This Row],[Income]],0)</f>
        <v>0</v>
      </c>
      <c r="BJ381">
        <f ca="1">IF(Table1[[#This Row],[Area]]="Lucknow",Table1[[#This Row],[Income]],0)</f>
        <v>0</v>
      </c>
      <c r="BK381">
        <f ca="1">IF(Table1[[#This Row],[Area]]="Hyderabad",Table1[[#This Row],[Income]],0)</f>
        <v>0</v>
      </c>
      <c r="BL381">
        <f ca="1">IF(Table1[[#This Row],[Area]]="Udaipur",Table1[[#This Row],[Income]],0)</f>
        <v>0</v>
      </c>
      <c r="BM381">
        <f ca="1">IF(Table1[[#This Row],[Area]]="Pune",Table1[[#This Row],[Income]],0)</f>
        <v>0</v>
      </c>
      <c r="BN381">
        <f ca="1">IF(Table1[[#This Row],[Area]]="Kolkata",Table1[[#This Row],[Income]],0)</f>
        <v>0</v>
      </c>
      <c r="BO381">
        <f ca="1">IF(Table1[[#This Row],[Area]]="Ranchi",Table1[[#This Row],[Income]],0)</f>
        <v>0</v>
      </c>
      <c r="BP381">
        <f ca="1">IF(Table1[[#This Row],[Area]]="Dhanbad",Table1[[#This Row],[Income]],0)</f>
        <v>0</v>
      </c>
      <c r="BQ381">
        <f ca="1">IF(Table1[[#This Row],[Area]]="Agra",Table1[[#This Row],[Income]],0)</f>
        <v>0</v>
      </c>
      <c r="BR381">
        <f ca="1">IF(Table1[[#This Row],[Area]]="Mumbai",Table1[[#This Row],[Income]],0)</f>
        <v>36675</v>
      </c>
      <c r="BS381">
        <f ca="1">IF(Table1[[#This Row],[Area]]="Srinagar",Table1[[#This Row],[Income]],0)</f>
        <v>0</v>
      </c>
      <c r="BT381">
        <f ca="1">IF(Table1[[#This Row],[Area]]="Delhi",Table1[[#This Row],[Income]],0)</f>
        <v>0</v>
      </c>
      <c r="BU381">
        <f ca="1">IF(Table1[[#This Row],[Area]]="Jaipur",Table1[[#This Row],[Income]],0)</f>
        <v>0</v>
      </c>
      <c r="BW381">
        <f ca="1">IF(Table1[[#This Row],[Field of Work]]="IT",Table1[[#This Row],[Income]],0)</f>
        <v>0</v>
      </c>
      <c r="BX381">
        <f ca="1">IF(Table1[[#This Row],[Field of Work]]="Healthcare",Table1[[#This Row],[Income]],0)</f>
        <v>0</v>
      </c>
      <c r="BY381">
        <f ca="1">IF(Table1[[#This Row],[Field of Work]]="Agriculture",Table1[[#This Row],[Income]],0)</f>
        <v>0</v>
      </c>
      <c r="BZ381">
        <f ca="1">IF(Table1[[#This Row],[Field of Work]]="Teaching",Table1[[#This Row],[Income]],0)</f>
        <v>36675</v>
      </c>
      <c r="CA381">
        <f ca="1">IF(Table1[[#This Row],[Field of Work]]="General Work",Table1[[#This Row],[Income]],0)</f>
        <v>0</v>
      </c>
      <c r="CB381">
        <f ca="1">IF(Table1[[#This Row],[Field of Work]]="Construction",Table1[[#This Row],[Income]],0)</f>
        <v>0</v>
      </c>
      <c r="CD381" s="2">
        <f ca="1">IF(Table1[[#This Row],[Value of debts ]]&gt;Table1[[#This Row],[Income]],1,0)</f>
        <v>1</v>
      </c>
      <c r="CE381" s="1"/>
      <c r="CG381">
        <f ca="1">IF(Table1[[#This Row],[Net worth of person]]&gt;$CH$3,Table1[[#This Row],[Age]],0)</f>
        <v>26</v>
      </c>
    </row>
    <row r="382" spans="1:85" x14ac:dyDescent="0.3">
      <c r="A382">
        <f t="shared" ca="1" si="195"/>
        <v>2</v>
      </c>
      <c r="B382" t="str">
        <f t="shared" ca="1" si="196"/>
        <v>Men</v>
      </c>
      <c r="C382">
        <f t="shared" ca="1" si="197"/>
        <v>21</v>
      </c>
      <c r="D382">
        <f t="shared" ca="1" si="198"/>
        <v>2</v>
      </c>
      <c r="E382" t="str">
        <f t="shared" ca="1" si="199"/>
        <v>Construction</v>
      </c>
      <c r="F382">
        <f t="shared" ca="1" si="200"/>
        <v>5</v>
      </c>
      <c r="G382" t="str">
        <f t="shared" ca="1" si="201"/>
        <v>Others</v>
      </c>
      <c r="H382">
        <f t="shared" ca="1" si="202"/>
        <v>0</v>
      </c>
      <c r="I382">
        <f t="shared" ca="1" si="203"/>
        <v>3</v>
      </c>
      <c r="J382">
        <f t="shared" ca="1" si="204"/>
        <v>32105</v>
      </c>
      <c r="K382">
        <f t="shared" ca="1" si="205"/>
        <v>1</v>
      </c>
      <c r="L382" t="str">
        <f t="shared" ca="1" si="206"/>
        <v>Patna</v>
      </c>
      <c r="M382">
        <f t="shared" ca="1" si="207"/>
        <v>128420</v>
      </c>
      <c r="N382">
        <f t="shared" ca="1" si="208"/>
        <v>24112.121128281495</v>
      </c>
      <c r="O382">
        <f t="shared" ca="1" si="209"/>
        <v>74523.80507965447</v>
      </c>
      <c r="P382">
        <f t="shared" ca="1" si="210"/>
        <v>42451</v>
      </c>
      <c r="Q382">
        <f t="shared" ca="1" si="211"/>
        <v>49360.3893803377</v>
      </c>
      <c r="R382">
        <f t="shared" ca="1" si="212"/>
        <v>19636.365179235068</v>
      </c>
      <c r="S382">
        <f t="shared" ca="1" si="213"/>
        <v>222580.17025888953</v>
      </c>
      <c r="T382">
        <f t="shared" ca="1" si="214"/>
        <v>115923.51050861919</v>
      </c>
      <c r="U382">
        <f t="shared" ca="1" si="194"/>
        <v>106656.65975027034</v>
      </c>
      <c r="AF382" s="2">
        <f ca="1">IF(Table1[[#This Row],[Gender]]="Women",1,0)</f>
        <v>0</v>
      </c>
      <c r="AG382">
        <f ca="1">IF(Table1[[#This Row],[Gender]]="Men",1,0)</f>
        <v>1</v>
      </c>
      <c r="AI382" s="1"/>
      <c r="AK382" s="2">
        <f ca="1">IF(Table1[[#This Row],[Field of Work]]="IT",1,0)</f>
        <v>0</v>
      </c>
      <c r="AL382">
        <f ca="1">IF(Table1[[#This Row],[Field of Work]]="Agriculture",1,0)</f>
        <v>0</v>
      </c>
      <c r="AM382">
        <f ca="1">IF(Table1[[#This Row],[Field of Work]]="Construction",1,0)</f>
        <v>1</v>
      </c>
      <c r="AN382">
        <f ca="1">IF(Table1[[#This Row],[Field of Work]]="Healthcare",1,0)</f>
        <v>0</v>
      </c>
      <c r="AO382">
        <f ca="1">IF(Table1[[#This Row],[Field of Work]]="General Work",1,0)</f>
        <v>0</v>
      </c>
      <c r="AP382">
        <f ca="1">IF(Table1[[#This Row],[Field of Work]]="Teaching",1,0)</f>
        <v>0</v>
      </c>
      <c r="AV382" s="1"/>
      <c r="AX382" s="2">
        <f ca="1">Table1[[#This Row],[Car Value]]/Table1[[#This Row],[Cars]]</f>
        <v>24841.268359884823</v>
      </c>
      <c r="AY382" s="1"/>
      <c r="AZ382" s="2">
        <f ca="1">IF(Table1[[#This Row],[Value of debts ]]&gt;$BA$3,1,0)</f>
        <v>1</v>
      </c>
      <c r="BA382" s="1"/>
      <c r="BB382" s="1"/>
      <c r="BC382" s="15">
        <f ca="1">Table1[[#This Row],[Mortage Left]]/Table1[[#This Row],[Value of House]]</f>
        <v>0.18775985927644834</v>
      </c>
      <c r="BD382">
        <f t="shared" ca="1" si="173"/>
        <v>1</v>
      </c>
      <c r="BF382" s="1"/>
      <c r="BH382">
        <f ca="1">IF(Table1[[#This Row],[Area]]="Patna",Table1[[#This Row],[Income]],0)</f>
        <v>32105</v>
      </c>
      <c r="BI382">
        <f ca="1">IF(Table1[[#This Row],[Area]]="Bangalore",Table1[[#This Row],[Income]],0)</f>
        <v>0</v>
      </c>
      <c r="BJ382">
        <f ca="1">IF(Table1[[#This Row],[Area]]="Lucknow",Table1[[#This Row],[Income]],0)</f>
        <v>0</v>
      </c>
      <c r="BK382">
        <f ca="1">IF(Table1[[#This Row],[Area]]="Hyderabad",Table1[[#This Row],[Income]],0)</f>
        <v>0</v>
      </c>
      <c r="BL382">
        <f ca="1">IF(Table1[[#This Row],[Area]]="Udaipur",Table1[[#This Row],[Income]],0)</f>
        <v>0</v>
      </c>
      <c r="BM382">
        <f ca="1">IF(Table1[[#This Row],[Area]]="Pune",Table1[[#This Row],[Income]],0)</f>
        <v>0</v>
      </c>
      <c r="BN382">
        <f ca="1">IF(Table1[[#This Row],[Area]]="Kolkata",Table1[[#This Row],[Income]],0)</f>
        <v>0</v>
      </c>
      <c r="BO382">
        <f ca="1">IF(Table1[[#This Row],[Area]]="Ranchi",Table1[[#This Row],[Income]],0)</f>
        <v>0</v>
      </c>
      <c r="BP382">
        <f ca="1">IF(Table1[[#This Row],[Area]]="Dhanbad",Table1[[#This Row],[Income]],0)</f>
        <v>0</v>
      </c>
      <c r="BQ382">
        <f ca="1">IF(Table1[[#This Row],[Area]]="Agra",Table1[[#This Row],[Income]],0)</f>
        <v>0</v>
      </c>
      <c r="BR382">
        <f ca="1">IF(Table1[[#This Row],[Area]]="Mumbai",Table1[[#This Row],[Income]],0)</f>
        <v>0</v>
      </c>
      <c r="BS382">
        <f ca="1">IF(Table1[[#This Row],[Area]]="Srinagar",Table1[[#This Row],[Income]],0)</f>
        <v>0</v>
      </c>
      <c r="BT382">
        <f ca="1">IF(Table1[[#This Row],[Area]]="Delhi",Table1[[#This Row],[Income]],0)</f>
        <v>0</v>
      </c>
      <c r="BU382">
        <f ca="1">IF(Table1[[#This Row],[Area]]="Jaipur",Table1[[#This Row],[Income]],0)</f>
        <v>0</v>
      </c>
      <c r="BW382">
        <f ca="1">IF(Table1[[#This Row],[Field of Work]]="IT",Table1[[#This Row],[Income]],0)</f>
        <v>0</v>
      </c>
      <c r="BX382">
        <f ca="1">IF(Table1[[#This Row],[Field of Work]]="Healthcare",Table1[[#This Row],[Income]],0)</f>
        <v>0</v>
      </c>
      <c r="BY382">
        <f ca="1">IF(Table1[[#This Row],[Field of Work]]="Agriculture",Table1[[#This Row],[Income]],0)</f>
        <v>0</v>
      </c>
      <c r="BZ382">
        <f ca="1">IF(Table1[[#This Row],[Field of Work]]="Teaching",Table1[[#This Row],[Income]],0)</f>
        <v>0</v>
      </c>
      <c r="CA382">
        <f ca="1">IF(Table1[[#This Row],[Field of Work]]="General Work",Table1[[#This Row],[Income]],0)</f>
        <v>0</v>
      </c>
      <c r="CB382">
        <f ca="1">IF(Table1[[#This Row],[Field of Work]]="Construction",Table1[[#This Row],[Income]],0)</f>
        <v>32105</v>
      </c>
      <c r="CD382" s="2">
        <f ca="1">IF(Table1[[#This Row],[Value of debts ]]&gt;Table1[[#This Row],[Income]],1,0)</f>
        <v>1</v>
      </c>
      <c r="CE382" s="1"/>
      <c r="CG382">
        <f ca="1">IF(Table1[[#This Row],[Net worth of person]]&gt;$CH$3,Table1[[#This Row],[Age]],0)</f>
        <v>21</v>
      </c>
    </row>
    <row r="383" spans="1:85" x14ac:dyDescent="0.3">
      <c r="A383">
        <f t="shared" ca="1" si="195"/>
        <v>1</v>
      </c>
      <c r="B383" t="str">
        <f t="shared" ca="1" si="196"/>
        <v>Women</v>
      </c>
      <c r="C383">
        <f t="shared" ca="1" si="197"/>
        <v>26</v>
      </c>
      <c r="D383">
        <f t="shared" ca="1" si="198"/>
        <v>6</v>
      </c>
      <c r="E383" t="str">
        <f t="shared" ca="1" si="199"/>
        <v>General Work</v>
      </c>
      <c r="F383">
        <f t="shared" ca="1" si="200"/>
        <v>5</v>
      </c>
      <c r="G383" t="str">
        <f t="shared" ca="1" si="201"/>
        <v>Others</v>
      </c>
      <c r="H383">
        <f t="shared" ca="1" si="202"/>
        <v>0</v>
      </c>
      <c r="I383">
        <f t="shared" ca="1" si="203"/>
        <v>2</v>
      </c>
      <c r="J383">
        <f t="shared" ca="1" si="204"/>
        <v>52225</v>
      </c>
      <c r="K383">
        <f t="shared" ca="1" si="205"/>
        <v>12</v>
      </c>
      <c r="L383" t="str">
        <f t="shared" ca="1" si="206"/>
        <v>Srinagar</v>
      </c>
      <c r="M383">
        <f t="shared" ca="1" si="207"/>
        <v>261125</v>
      </c>
      <c r="N383">
        <f t="shared" ca="1" si="208"/>
        <v>76405.210706536367</v>
      </c>
      <c r="O383">
        <f t="shared" ca="1" si="209"/>
        <v>97069.699242987277</v>
      </c>
      <c r="P383">
        <f t="shared" ca="1" si="210"/>
        <v>34271</v>
      </c>
      <c r="Q383">
        <f t="shared" ca="1" si="211"/>
        <v>51198.221230277151</v>
      </c>
      <c r="R383">
        <f t="shared" ca="1" si="212"/>
        <v>67819.315982004104</v>
      </c>
      <c r="S383">
        <f t="shared" ca="1" si="213"/>
        <v>426014.01522499137</v>
      </c>
      <c r="T383">
        <f t="shared" ca="1" si="214"/>
        <v>161874.43193681352</v>
      </c>
      <c r="U383">
        <f t="shared" ca="1" si="194"/>
        <v>264139.58328817785</v>
      </c>
      <c r="AF383" s="2">
        <f ca="1">IF(Table1[[#This Row],[Gender]]="Women",1,0)</f>
        <v>1</v>
      </c>
      <c r="AG383">
        <f ca="1">IF(Table1[[#This Row],[Gender]]="Men",1,0)</f>
        <v>0</v>
      </c>
      <c r="AI383" s="1"/>
      <c r="AK383" s="2">
        <f ca="1">IF(Table1[[#This Row],[Field of Work]]="IT",1,0)</f>
        <v>0</v>
      </c>
      <c r="AL383">
        <f ca="1">IF(Table1[[#This Row],[Field of Work]]="Agriculture",1,0)</f>
        <v>0</v>
      </c>
      <c r="AM383">
        <f ca="1">IF(Table1[[#This Row],[Field of Work]]="Construction",1,0)</f>
        <v>0</v>
      </c>
      <c r="AN383">
        <f ca="1">IF(Table1[[#This Row],[Field of Work]]="Healthcare",1,0)</f>
        <v>0</v>
      </c>
      <c r="AO383">
        <f ca="1">IF(Table1[[#This Row],[Field of Work]]="General Work",1,0)</f>
        <v>1</v>
      </c>
      <c r="AP383">
        <f ca="1">IF(Table1[[#This Row],[Field of Work]]="Teaching",1,0)</f>
        <v>0</v>
      </c>
      <c r="AV383" s="1"/>
      <c r="AX383" s="2">
        <f ca="1">Table1[[#This Row],[Car Value]]/Table1[[#This Row],[Cars]]</f>
        <v>48534.849621493639</v>
      </c>
      <c r="AY383" s="1"/>
      <c r="AZ383" s="2">
        <f ca="1">IF(Table1[[#This Row],[Value of debts ]]&gt;$BA$3,1,0)</f>
        <v>1</v>
      </c>
      <c r="BA383" s="1"/>
      <c r="BB383" s="1"/>
      <c r="BC383" s="15">
        <f ca="1">Table1[[#This Row],[Mortage Left]]/Table1[[#This Row],[Value of House]]</f>
        <v>0.2926001367411637</v>
      </c>
      <c r="BD383">
        <f t="shared" ca="1" si="173"/>
        <v>0</v>
      </c>
      <c r="BF383" s="1"/>
      <c r="BH383">
        <f ca="1">IF(Table1[[#This Row],[Area]]="Patna",Table1[[#This Row],[Income]],0)</f>
        <v>0</v>
      </c>
      <c r="BI383">
        <f ca="1">IF(Table1[[#This Row],[Area]]="Bangalore",Table1[[#This Row],[Income]],0)</f>
        <v>0</v>
      </c>
      <c r="BJ383">
        <f ca="1">IF(Table1[[#This Row],[Area]]="Lucknow",Table1[[#This Row],[Income]],0)</f>
        <v>0</v>
      </c>
      <c r="BK383">
        <f ca="1">IF(Table1[[#This Row],[Area]]="Hyderabad",Table1[[#This Row],[Income]],0)</f>
        <v>0</v>
      </c>
      <c r="BL383">
        <f ca="1">IF(Table1[[#This Row],[Area]]="Udaipur",Table1[[#This Row],[Income]],0)</f>
        <v>0</v>
      </c>
      <c r="BM383">
        <f ca="1">IF(Table1[[#This Row],[Area]]="Pune",Table1[[#This Row],[Income]],0)</f>
        <v>0</v>
      </c>
      <c r="BN383">
        <f ca="1">IF(Table1[[#This Row],[Area]]="Kolkata",Table1[[#This Row],[Income]],0)</f>
        <v>0</v>
      </c>
      <c r="BO383">
        <f ca="1">IF(Table1[[#This Row],[Area]]="Ranchi",Table1[[#This Row],[Income]],0)</f>
        <v>0</v>
      </c>
      <c r="BP383">
        <f ca="1">IF(Table1[[#This Row],[Area]]="Dhanbad",Table1[[#This Row],[Income]],0)</f>
        <v>0</v>
      </c>
      <c r="BQ383">
        <f ca="1">IF(Table1[[#This Row],[Area]]="Agra",Table1[[#This Row],[Income]],0)</f>
        <v>0</v>
      </c>
      <c r="BR383">
        <f ca="1">IF(Table1[[#This Row],[Area]]="Mumbai",Table1[[#This Row],[Income]],0)</f>
        <v>0</v>
      </c>
      <c r="BS383">
        <f ca="1">IF(Table1[[#This Row],[Area]]="Srinagar",Table1[[#This Row],[Income]],0)</f>
        <v>52225</v>
      </c>
      <c r="BT383">
        <f ca="1">IF(Table1[[#This Row],[Area]]="Delhi",Table1[[#This Row],[Income]],0)</f>
        <v>0</v>
      </c>
      <c r="BU383">
        <f ca="1">IF(Table1[[#This Row],[Area]]="Jaipur",Table1[[#This Row],[Income]],0)</f>
        <v>0</v>
      </c>
      <c r="BW383">
        <f ca="1">IF(Table1[[#This Row],[Field of Work]]="IT",Table1[[#This Row],[Income]],0)</f>
        <v>0</v>
      </c>
      <c r="BX383">
        <f ca="1">IF(Table1[[#This Row],[Field of Work]]="Healthcare",Table1[[#This Row],[Income]],0)</f>
        <v>0</v>
      </c>
      <c r="BY383">
        <f ca="1">IF(Table1[[#This Row],[Field of Work]]="Agriculture",Table1[[#This Row],[Income]],0)</f>
        <v>0</v>
      </c>
      <c r="BZ383">
        <f ca="1">IF(Table1[[#This Row],[Field of Work]]="Teaching",Table1[[#This Row],[Income]],0)</f>
        <v>0</v>
      </c>
      <c r="CA383">
        <f ca="1">IF(Table1[[#This Row],[Field of Work]]="General Work",Table1[[#This Row],[Income]],0)</f>
        <v>52225</v>
      </c>
      <c r="CB383">
        <f ca="1">IF(Table1[[#This Row],[Field of Work]]="Construction",Table1[[#This Row],[Income]],0)</f>
        <v>0</v>
      </c>
      <c r="CD383" s="2">
        <f ca="1">IF(Table1[[#This Row],[Value of debts ]]&gt;Table1[[#This Row],[Income]],1,0)</f>
        <v>1</v>
      </c>
      <c r="CE383" s="1"/>
      <c r="CG383">
        <f ca="1">IF(Table1[[#This Row],[Net worth of person]]&gt;$CH$3,Table1[[#This Row],[Age]],0)</f>
        <v>26</v>
      </c>
    </row>
    <row r="384" spans="1:85" x14ac:dyDescent="0.3">
      <c r="A384">
        <f t="shared" ca="1" si="195"/>
        <v>2</v>
      </c>
      <c r="B384" t="str">
        <f t="shared" ca="1" si="196"/>
        <v>Men</v>
      </c>
      <c r="C384">
        <f t="shared" ca="1" si="197"/>
        <v>22</v>
      </c>
      <c r="D384">
        <f t="shared" ca="1" si="198"/>
        <v>2</v>
      </c>
      <c r="E384" t="str">
        <f t="shared" ca="1" si="199"/>
        <v>Construction</v>
      </c>
      <c r="F384">
        <f t="shared" ca="1" si="200"/>
        <v>1</v>
      </c>
      <c r="G384" t="str">
        <f t="shared" ca="1" si="201"/>
        <v>10th</v>
      </c>
      <c r="H384">
        <f t="shared" ca="1" si="202"/>
        <v>3</v>
      </c>
      <c r="I384">
        <f t="shared" ca="1" si="203"/>
        <v>3</v>
      </c>
      <c r="J384">
        <f t="shared" ca="1" si="204"/>
        <v>40913</v>
      </c>
      <c r="K384">
        <f t="shared" ca="1" si="205"/>
        <v>1</v>
      </c>
      <c r="L384" t="str">
        <f t="shared" ca="1" si="206"/>
        <v>Patna</v>
      </c>
      <c r="M384">
        <f t="shared" ca="1" si="207"/>
        <v>245478</v>
      </c>
      <c r="N384">
        <f t="shared" ca="1" si="208"/>
        <v>57897.659996907372</v>
      </c>
      <c r="O384">
        <f t="shared" ca="1" si="209"/>
        <v>1842.0262594890587</v>
      </c>
      <c r="P384">
        <f t="shared" ca="1" si="210"/>
        <v>894</v>
      </c>
      <c r="Q384">
        <f t="shared" ca="1" si="211"/>
        <v>75885.302700427244</v>
      </c>
      <c r="R384">
        <f t="shared" ca="1" si="212"/>
        <v>31796.278039939672</v>
      </c>
      <c r="S384">
        <f t="shared" ca="1" si="213"/>
        <v>279116.30429942871</v>
      </c>
      <c r="T384">
        <f t="shared" ca="1" si="214"/>
        <v>134676.96269733462</v>
      </c>
      <c r="U384">
        <f t="shared" ca="1" si="194"/>
        <v>144439.34160209409</v>
      </c>
      <c r="AF384" s="2">
        <f ca="1">IF(Table1[[#This Row],[Gender]]="Women",1,0)</f>
        <v>0</v>
      </c>
      <c r="AG384">
        <f ca="1">IF(Table1[[#This Row],[Gender]]="Men",1,0)</f>
        <v>1</v>
      </c>
      <c r="AI384" s="1"/>
      <c r="AK384" s="2">
        <f ca="1">IF(Table1[[#This Row],[Field of Work]]="IT",1,0)</f>
        <v>0</v>
      </c>
      <c r="AL384">
        <f ca="1">IF(Table1[[#This Row],[Field of Work]]="Agriculture",1,0)</f>
        <v>0</v>
      </c>
      <c r="AM384">
        <f ca="1">IF(Table1[[#This Row],[Field of Work]]="Construction",1,0)</f>
        <v>1</v>
      </c>
      <c r="AN384">
        <f ca="1">IF(Table1[[#This Row],[Field of Work]]="Healthcare",1,0)</f>
        <v>0</v>
      </c>
      <c r="AO384">
        <f ca="1">IF(Table1[[#This Row],[Field of Work]]="General Work",1,0)</f>
        <v>0</v>
      </c>
      <c r="AP384">
        <f ca="1">IF(Table1[[#This Row],[Field of Work]]="Teaching",1,0)</f>
        <v>0</v>
      </c>
      <c r="AV384" s="1"/>
      <c r="AX384" s="2">
        <f ca="1">Table1[[#This Row],[Car Value]]/Table1[[#This Row],[Cars]]</f>
        <v>614.00875316301961</v>
      </c>
      <c r="AY384" s="1"/>
      <c r="AZ384" s="2">
        <f ca="1">IF(Table1[[#This Row],[Value of debts ]]&gt;$BA$3,1,0)</f>
        <v>1</v>
      </c>
      <c r="BA384" s="1"/>
      <c r="BB384" s="1"/>
      <c r="BC384" s="15">
        <f ca="1">Table1[[#This Row],[Mortage Left]]/Table1[[#This Row],[Value of House]]</f>
        <v>0.23585681811366954</v>
      </c>
      <c r="BD384">
        <f t="shared" ca="1" si="173"/>
        <v>0</v>
      </c>
      <c r="BF384" s="1"/>
      <c r="BH384">
        <f ca="1">IF(Table1[[#This Row],[Area]]="Patna",Table1[[#This Row],[Income]],0)</f>
        <v>40913</v>
      </c>
      <c r="BI384">
        <f ca="1">IF(Table1[[#This Row],[Area]]="Bangalore",Table1[[#This Row],[Income]],0)</f>
        <v>0</v>
      </c>
      <c r="BJ384">
        <f ca="1">IF(Table1[[#This Row],[Area]]="Lucknow",Table1[[#This Row],[Income]],0)</f>
        <v>0</v>
      </c>
      <c r="BK384">
        <f ca="1">IF(Table1[[#This Row],[Area]]="Hyderabad",Table1[[#This Row],[Income]],0)</f>
        <v>0</v>
      </c>
      <c r="BL384">
        <f ca="1">IF(Table1[[#This Row],[Area]]="Udaipur",Table1[[#This Row],[Income]],0)</f>
        <v>0</v>
      </c>
      <c r="BM384">
        <f ca="1">IF(Table1[[#This Row],[Area]]="Pune",Table1[[#This Row],[Income]],0)</f>
        <v>0</v>
      </c>
      <c r="BN384">
        <f ca="1">IF(Table1[[#This Row],[Area]]="Kolkata",Table1[[#This Row],[Income]],0)</f>
        <v>0</v>
      </c>
      <c r="BO384">
        <f ca="1">IF(Table1[[#This Row],[Area]]="Ranchi",Table1[[#This Row],[Income]],0)</f>
        <v>0</v>
      </c>
      <c r="BP384">
        <f ca="1">IF(Table1[[#This Row],[Area]]="Dhanbad",Table1[[#This Row],[Income]],0)</f>
        <v>0</v>
      </c>
      <c r="BQ384">
        <f ca="1">IF(Table1[[#This Row],[Area]]="Agra",Table1[[#This Row],[Income]],0)</f>
        <v>0</v>
      </c>
      <c r="BR384">
        <f ca="1">IF(Table1[[#This Row],[Area]]="Mumbai",Table1[[#This Row],[Income]],0)</f>
        <v>0</v>
      </c>
      <c r="BS384">
        <f ca="1">IF(Table1[[#This Row],[Area]]="Srinagar",Table1[[#This Row],[Income]],0)</f>
        <v>0</v>
      </c>
      <c r="BT384">
        <f ca="1">IF(Table1[[#This Row],[Area]]="Delhi",Table1[[#This Row],[Income]],0)</f>
        <v>0</v>
      </c>
      <c r="BU384">
        <f ca="1">IF(Table1[[#This Row],[Area]]="Jaipur",Table1[[#This Row],[Income]],0)</f>
        <v>0</v>
      </c>
      <c r="BW384">
        <f ca="1">IF(Table1[[#This Row],[Field of Work]]="IT",Table1[[#This Row],[Income]],0)</f>
        <v>0</v>
      </c>
      <c r="BX384">
        <f ca="1">IF(Table1[[#This Row],[Field of Work]]="Healthcare",Table1[[#This Row],[Income]],0)</f>
        <v>0</v>
      </c>
      <c r="BY384">
        <f ca="1">IF(Table1[[#This Row],[Field of Work]]="Agriculture",Table1[[#This Row],[Income]],0)</f>
        <v>0</v>
      </c>
      <c r="BZ384">
        <f ca="1">IF(Table1[[#This Row],[Field of Work]]="Teaching",Table1[[#This Row],[Income]],0)</f>
        <v>0</v>
      </c>
      <c r="CA384">
        <f ca="1">IF(Table1[[#This Row],[Field of Work]]="General Work",Table1[[#This Row],[Income]],0)</f>
        <v>0</v>
      </c>
      <c r="CB384">
        <f ca="1">IF(Table1[[#This Row],[Field of Work]]="Construction",Table1[[#This Row],[Income]],0)</f>
        <v>40913</v>
      </c>
      <c r="CD384" s="2">
        <f ca="1">IF(Table1[[#This Row],[Value of debts ]]&gt;Table1[[#This Row],[Income]],1,0)</f>
        <v>1</v>
      </c>
      <c r="CE384" s="1"/>
      <c r="CG384">
        <f ca="1">IF(Table1[[#This Row],[Net worth of person]]&gt;$CH$3,Table1[[#This Row],[Age]],0)</f>
        <v>22</v>
      </c>
    </row>
    <row r="385" spans="1:85" x14ac:dyDescent="0.3">
      <c r="A385">
        <f t="shared" ca="1" si="195"/>
        <v>1</v>
      </c>
      <c r="B385" t="str">
        <f t="shared" ca="1" si="196"/>
        <v>Women</v>
      </c>
      <c r="C385">
        <f t="shared" ca="1" si="197"/>
        <v>29</v>
      </c>
      <c r="D385">
        <f t="shared" ca="1" si="198"/>
        <v>1</v>
      </c>
      <c r="E385" t="str">
        <f t="shared" ca="1" si="199"/>
        <v>IT</v>
      </c>
      <c r="F385">
        <f t="shared" ca="1" si="200"/>
        <v>2</v>
      </c>
      <c r="G385" t="str">
        <f t="shared" ca="1" si="201"/>
        <v>12th</v>
      </c>
      <c r="H385">
        <f t="shared" ca="1" si="202"/>
        <v>0</v>
      </c>
      <c r="I385">
        <f t="shared" ca="1" si="203"/>
        <v>3</v>
      </c>
      <c r="J385">
        <f t="shared" ca="1" si="204"/>
        <v>89056</v>
      </c>
      <c r="K385">
        <f t="shared" ca="1" si="205"/>
        <v>10</v>
      </c>
      <c r="L385" t="str">
        <f t="shared" ca="1" si="206"/>
        <v>Kolkata</v>
      </c>
      <c r="M385">
        <f t="shared" ca="1" si="207"/>
        <v>356224</v>
      </c>
      <c r="N385">
        <f t="shared" ca="1" si="208"/>
        <v>147254.95987990531</v>
      </c>
      <c r="O385">
        <f t="shared" ca="1" si="209"/>
        <v>226587.15606131934</v>
      </c>
      <c r="P385">
        <f t="shared" ca="1" si="210"/>
        <v>45175</v>
      </c>
      <c r="Q385">
        <f t="shared" ca="1" si="211"/>
        <v>165963.04603430536</v>
      </c>
      <c r="R385">
        <f t="shared" ca="1" si="212"/>
        <v>76083.742261094405</v>
      </c>
      <c r="S385">
        <f t="shared" ca="1" si="213"/>
        <v>658894.89832241379</v>
      </c>
      <c r="T385">
        <f t="shared" ca="1" si="214"/>
        <v>358393.00591421069</v>
      </c>
      <c r="U385">
        <f t="shared" ca="1" si="194"/>
        <v>300501.8924082031</v>
      </c>
      <c r="AF385" s="2">
        <f ca="1">IF(Table1[[#This Row],[Gender]]="Women",1,0)</f>
        <v>1</v>
      </c>
      <c r="AG385">
        <f ca="1">IF(Table1[[#This Row],[Gender]]="Men",1,0)</f>
        <v>0</v>
      </c>
      <c r="AI385" s="1"/>
      <c r="AK385" s="2">
        <f ca="1">IF(Table1[[#This Row],[Field of Work]]="IT",1,0)</f>
        <v>1</v>
      </c>
      <c r="AL385">
        <f ca="1">IF(Table1[[#This Row],[Field of Work]]="Agriculture",1,0)</f>
        <v>0</v>
      </c>
      <c r="AM385">
        <f ca="1">IF(Table1[[#This Row],[Field of Work]]="Construction",1,0)</f>
        <v>0</v>
      </c>
      <c r="AN385">
        <f ca="1">IF(Table1[[#This Row],[Field of Work]]="Healthcare",1,0)</f>
        <v>0</v>
      </c>
      <c r="AO385">
        <f ca="1">IF(Table1[[#This Row],[Field of Work]]="General Work",1,0)</f>
        <v>0</v>
      </c>
      <c r="AP385">
        <f ca="1">IF(Table1[[#This Row],[Field of Work]]="Teaching",1,0)</f>
        <v>0</v>
      </c>
      <c r="AV385" s="1"/>
      <c r="AX385" s="2">
        <f ca="1">Table1[[#This Row],[Car Value]]/Table1[[#This Row],[Cars]]</f>
        <v>75529.052020439776</v>
      </c>
      <c r="AY385" s="1"/>
      <c r="AZ385" s="2">
        <f ca="1">IF(Table1[[#This Row],[Value of debts ]]&gt;$BA$3,1,0)</f>
        <v>1</v>
      </c>
      <c r="BA385" s="1"/>
      <c r="BB385" s="1"/>
      <c r="BC385" s="15">
        <f ca="1">Table1[[#This Row],[Mortage Left]]/Table1[[#This Row],[Value of House]]</f>
        <v>0.41337742510303993</v>
      </c>
      <c r="BD385">
        <f t="shared" ca="1" si="173"/>
        <v>0</v>
      </c>
      <c r="BF385" s="1"/>
      <c r="BH385">
        <f ca="1">IF(Table1[[#This Row],[Area]]="Patna",Table1[[#This Row],[Income]],0)</f>
        <v>0</v>
      </c>
      <c r="BI385">
        <f ca="1">IF(Table1[[#This Row],[Area]]="Bangalore",Table1[[#This Row],[Income]],0)</f>
        <v>0</v>
      </c>
      <c r="BJ385">
        <f ca="1">IF(Table1[[#This Row],[Area]]="Lucknow",Table1[[#This Row],[Income]],0)</f>
        <v>0</v>
      </c>
      <c r="BK385">
        <f ca="1">IF(Table1[[#This Row],[Area]]="Hyderabad",Table1[[#This Row],[Income]],0)</f>
        <v>0</v>
      </c>
      <c r="BL385">
        <f ca="1">IF(Table1[[#This Row],[Area]]="Udaipur",Table1[[#This Row],[Income]],0)</f>
        <v>0</v>
      </c>
      <c r="BM385">
        <f ca="1">IF(Table1[[#This Row],[Area]]="Pune",Table1[[#This Row],[Income]],0)</f>
        <v>0</v>
      </c>
      <c r="BN385">
        <f ca="1">IF(Table1[[#This Row],[Area]]="Kolkata",Table1[[#This Row],[Income]],0)</f>
        <v>89056</v>
      </c>
      <c r="BO385">
        <f ca="1">IF(Table1[[#This Row],[Area]]="Ranchi",Table1[[#This Row],[Income]],0)</f>
        <v>0</v>
      </c>
      <c r="BP385">
        <f ca="1">IF(Table1[[#This Row],[Area]]="Dhanbad",Table1[[#This Row],[Income]],0)</f>
        <v>0</v>
      </c>
      <c r="BQ385">
        <f ca="1">IF(Table1[[#This Row],[Area]]="Agra",Table1[[#This Row],[Income]],0)</f>
        <v>0</v>
      </c>
      <c r="BR385">
        <f ca="1">IF(Table1[[#This Row],[Area]]="Mumbai",Table1[[#This Row],[Income]],0)</f>
        <v>0</v>
      </c>
      <c r="BS385">
        <f ca="1">IF(Table1[[#This Row],[Area]]="Srinagar",Table1[[#This Row],[Income]],0)</f>
        <v>0</v>
      </c>
      <c r="BT385">
        <f ca="1">IF(Table1[[#This Row],[Area]]="Delhi",Table1[[#This Row],[Income]],0)</f>
        <v>0</v>
      </c>
      <c r="BU385">
        <f ca="1">IF(Table1[[#This Row],[Area]]="Jaipur",Table1[[#This Row],[Income]],0)</f>
        <v>0</v>
      </c>
      <c r="BW385">
        <f ca="1">IF(Table1[[#This Row],[Field of Work]]="IT",Table1[[#This Row],[Income]],0)</f>
        <v>89056</v>
      </c>
      <c r="BX385">
        <f ca="1">IF(Table1[[#This Row],[Field of Work]]="Healthcare",Table1[[#This Row],[Income]],0)</f>
        <v>0</v>
      </c>
      <c r="BY385">
        <f ca="1">IF(Table1[[#This Row],[Field of Work]]="Agriculture",Table1[[#This Row],[Income]],0)</f>
        <v>0</v>
      </c>
      <c r="BZ385">
        <f ca="1">IF(Table1[[#This Row],[Field of Work]]="Teaching",Table1[[#This Row],[Income]],0)</f>
        <v>0</v>
      </c>
      <c r="CA385">
        <f ca="1">IF(Table1[[#This Row],[Field of Work]]="General Work",Table1[[#This Row],[Income]],0)</f>
        <v>0</v>
      </c>
      <c r="CB385">
        <f ca="1">IF(Table1[[#This Row],[Field of Work]]="Construction",Table1[[#This Row],[Income]],0)</f>
        <v>0</v>
      </c>
      <c r="CD385" s="2">
        <f ca="1">IF(Table1[[#This Row],[Value of debts ]]&gt;Table1[[#This Row],[Income]],1,0)</f>
        <v>1</v>
      </c>
      <c r="CE385" s="1"/>
      <c r="CG385">
        <f ca="1">IF(Table1[[#This Row],[Net worth of person]]&gt;$CH$3,Table1[[#This Row],[Age]],0)</f>
        <v>29</v>
      </c>
    </row>
    <row r="386" spans="1:85" x14ac:dyDescent="0.3">
      <c r="A386">
        <f t="shared" ca="1" si="195"/>
        <v>2</v>
      </c>
      <c r="B386" t="str">
        <f t="shared" ca="1" si="196"/>
        <v>Men</v>
      </c>
      <c r="C386">
        <f t="shared" ca="1" si="197"/>
        <v>21</v>
      </c>
      <c r="D386">
        <f t="shared" ca="1" si="198"/>
        <v>3</v>
      </c>
      <c r="E386" t="str">
        <f t="shared" ca="1" si="199"/>
        <v>Healthcare</v>
      </c>
      <c r="F386">
        <f t="shared" ca="1" si="200"/>
        <v>5</v>
      </c>
      <c r="G386" t="str">
        <f t="shared" ca="1" si="201"/>
        <v>Others</v>
      </c>
      <c r="H386">
        <f t="shared" ca="1" si="202"/>
        <v>0</v>
      </c>
      <c r="I386">
        <f t="shared" ca="1" si="203"/>
        <v>1</v>
      </c>
      <c r="J386">
        <f t="shared" ca="1" si="204"/>
        <v>71615</v>
      </c>
      <c r="K386">
        <f t="shared" ca="1" si="205"/>
        <v>12</v>
      </c>
      <c r="L386" t="str">
        <f t="shared" ca="1" si="206"/>
        <v>Srinagar</v>
      </c>
      <c r="M386">
        <f t="shared" ca="1" si="207"/>
        <v>214845</v>
      </c>
      <c r="N386">
        <f t="shared" ca="1" si="208"/>
        <v>10903.203000412563</v>
      </c>
      <c r="O386">
        <f t="shared" ca="1" si="209"/>
        <v>58128.88679273719</v>
      </c>
      <c r="P386">
        <f t="shared" ca="1" si="210"/>
        <v>27267</v>
      </c>
      <c r="Q386">
        <f t="shared" ca="1" si="211"/>
        <v>26771.902992628115</v>
      </c>
      <c r="R386">
        <f t="shared" ca="1" si="212"/>
        <v>67522.163458213705</v>
      </c>
      <c r="S386">
        <f t="shared" ca="1" si="213"/>
        <v>340496.05025095085</v>
      </c>
      <c r="T386">
        <f t="shared" ca="1" si="214"/>
        <v>64942.105993040677</v>
      </c>
      <c r="U386">
        <f t="shared" ca="1" si="194"/>
        <v>275553.94425791019</v>
      </c>
      <c r="AF386" s="2">
        <f ca="1">IF(Table1[[#This Row],[Gender]]="Women",1,0)</f>
        <v>0</v>
      </c>
      <c r="AG386">
        <f ca="1">IF(Table1[[#This Row],[Gender]]="Men",1,0)</f>
        <v>1</v>
      </c>
      <c r="AI386" s="1"/>
      <c r="AK386" s="2">
        <f ca="1">IF(Table1[[#This Row],[Field of Work]]="IT",1,0)</f>
        <v>0</v>
      </c>
      <c r="AL386">
        <f ca="1">IF(Table1[[#This Row],[Field of Work]]="Agriculture",1,0)</f>
        <v>0</v>
      </c>
      <c r="AM386">
        <f ca="1">IF(Table1[[#This Row],[Field of Work]]="Construction",1,0)</f>
        <v>0</v>
      </c>
      <c r="AN386">
        <f ca="1">IF(Table1[[#This Row],[Field of Work]]="Healthcare",1,0)</f>
        <v>1</v>
      </c>
      <c r="AO386">
        <f ca="1">IF(Table1[[#This Row],[Field of Work]]="General Work",1,0)</f>
        <v>0</v>
      </c>
      <c r="AP386">
        <f ca="1">IF(Table1[[#This Row],[Field of Work]]="Teaching",1,0)</f>
        <v>0</v>
      </c>
      <c r="AV386" s="1"/>
      <c r="AX386" s="2">
        <f ca="1">Table1[[#This Row],[Car Value]]/Table1[[#This Row],[Cars]]</f>
        <v>58128.88679273719</v>
      </c>
      <c r="AY386" s="1"/>
      <c r="AZ386" s="2">
        <f ca="1">IF(Table1[[#This Row],[Value of debts ]]&gt;$BA$3,1,0)</f>
        <v>1</v>
      </c>
      <c r="BA386" s="1"/>
      <c r="BB386" s="1"/>
      <c r="BC386" s="15">
        <f ca="1">Table1[[#This Row],[Mortage Left]]/Table1[[#This Row],[Value of House]]</f>
        <v>5.0749158697724235E-2</v>
      </c>
      <c r="BD386">
        <f t="shared" ca="1" si="173"/>
        <v>1</v>
      </c>
      <c r="BF386" s="1"/>
      <c r="BH386">
        <f ca="1">IF(Table1[[#This Row],[Area]]="Patna",Table1[[#This Row],[Income]],0)</f>
        <v>0</v>
      </c>
      <c r="BI386">
        <f ca="1">IF(Table1[[#This Row],[Area]]="Bangalore",Table1[[#This Row],[Income]],0)</f>
        <v>0</v>
      </c>
      <c r="BJ386">
        <f ca="1">IF(Table1[[#This Row],[Area]]="Lucknow",Table1[[#This Row],[Income]],0)</f>
        <v>0</v>
      </c>
      <c r="BK386">
        <f ca="1">IF(Table1[[#This Row],[Area]]="Hyderabad",Table1[[#This Row],[Income]],0)</f>
        <v>0</v>
      </c>
      <c r="BL386">
        <f ca="1">IF(Table1[[#This Row],[Area]]="Udaipur",Table1[[#This Row],[Income]],0)</f>
        <v>0</v>
      </c>
      <c r="BM386">
        <f ca="1">IF(Table1[[#This Row],[Area]]="Pune",Table1[[#This Row],[Income]],0)</f>
        <v>0</v>
      </c>
      <c r="BN386">
        <f ca="1">IF(Table1[[#This Row],[Area]]="Kolkata",Table1[[#This Row],[Income]],0)</f>
        <v>0</v>
      </c>
      <c r="BO386">
        <f ca="1">IF(Table1[[#This Row],[Area]]="Ranchi",Table1[[#This Row],[Income]],0)</f>
        <v>0</v>
      </c>
      <c r="BP386">
        <f ca="1">IF(Table1[[#This Row],[Area]]="Dhanbad",Table1[[#This Row],[Income]],0)</f>
        <v>0</v>
      </c>
      <c r="BQ386">
        <f ca="1">IF(Table1[[#This Row],[Area]]="Agra",Table1[[#This Row],[Income]],0)</f>
        <v>0</v>
      </c>
      <c r="BR386">
        <f ca="1">IF(Table1[[#This Row],[Area]]="Mumbai",Table1[[#This Row],[Income]],0)</f>
        <v>0</v>
      </c>
      <c r="BS386">
        <f ca="1">IF(Table1[[#This Row],[Area]]="Srinagar",Table1[[#This Row],[Income]],0)</f>
        <v>71615</v>
      </c>
      <c r="BT386">
        <f ca="1">IF(Table1[[#This Row],[Area]]="Delhi",Table1[[#This Row],[Income]],0)</f>
        <v>0</v>
      </c>
      <c r="BU386">
        <f ca="1">IF(Table1[[#This Row],[Area]]="Jaipur",Table1[[#This Row],[Income]],0)</f>
        <v>0</v>
      </c>
      <c r="BW386">
        <f ca="1">IF(Table1[[#This Row],[Field of Work]]="IT",Table1[[#This Row],[Income]],0)</f>
        <v>0</v>
      </c>
      <c r="BX386">
        <f ca="1">IF(Table1[[#This Row],[Field of Work]]="Healthcare",Table1[[#This Row],[Income]],0)</f>
        <v>71615</v>
      </c>
      <c r="BY386">
        <f ca="1">IF(Table1[[#This Row],[Field of Work]]="Agriculture",Table1[[#This Row],[Income]],0)</f>
        <v>0</v>
      </c>
      <c r="BZ386">
        <f ca="1">IF(Table1[[#This Row],[Field of Work]]="Teaching",Table1[[#This Row],[Income]],0)</f>
        <v>0</v>
      </c>
      <c r="CA386">
        <f ca="1">IF(Table1[[#This Row],[Field of Work]]="General Work",Table1[[#This Row],[Income]],0)</f>
        <v>0</v>
      </c>
      <c r="CB386">
        <f ca="1">IF(Table1[[#This Row],[Field of Work]]="Construction",Table1[[#This Row],[Income]],0)</f>
        <v>0</v>
      </c>
      <c r="CD386" s="2">
        <f ca="1">IF(Table1[[#This Row],[Value of debts ]]&gt;Table1[[#This Row],[Income]],1,0)</f>
        <v>0</v>
      </c>
      <c r="CE386" s="1"/>
      <c r="CG386">
        <f ca="1">IF(Table1[[#This Row],[Net worth of person]]&gt;$CH$3,Table1[[#This Row],[Age]],0)</f>
        <v>21</v>
      </c>
    </row>
    <row r="387" spans="1:85" x14ac:dyDescent="0.3">
      <c r="A387">
        <f t="shared" ca="1" si="195"/>
        <v>1</v>
      </c>
      <c r="B387" t="str">
        <f t="shared" ca="1" si="196"/>
        <v>Women</v>
      </c>
      <c r="C387">
        <f t="shared" ca="1" si="197"/>
        <v>21</v>
      </c>
      <c r="D387">
        <f t="shared" ca="1" si="198"/>
        <v>6</v>
      </c>
      <c r="E387" t="str">
        <f t="shared" ca="1" si="199"/>
        <v>General Work</v>
      </c>
      <c r="F387">
        <f t="shared" ca="1" si="200"/>
        <v>4</v>
      </c>
      <c r="G387" t="str">
        <f t="shared" ca="1" si="201"/>
        <v>Masters</v>
      </c>
      <c r="H387">
        <f t="shared" ca="1" si="202"/>
        <v>3</v>
      </c>
      <c r="I387">
        <f t="shared" ca="1" si="203"/>
        <v>3</v>
      </c>
      <c r="J387">
        <f t="shared" ca="1" si="204"/>
        <v>39634</v>
      </c>
      <c r="K387">
        <f t="shared" ca="1" si="205"/>
        <v>14</v>
      </c>
      <c r="L387" t="str">
        <f t="shared" ca="1" si="206"/>
        <v>Jaipur</v>
      </c>
      <c r="M387">
        <f t="shared" ca="1" si="207"/>
        <v>237804</v>
      </c>
      <c r="N387">
        <f t="shared" ca="1" si="208"/>
        <v>85323.929724603295</v>
      </c>
      <c r="O387">
        <f t="shared" ca="1" si="209"/>
        <v>92916.217256170858</v>
      </c>
      <c r="P387">
        <f t="shared" ca="1" si="210"/>
        <v>81452</v>
      </c>
      <c r="Q387">
        <f t="shared" ca="1" si="211"/>
        <v>58303.721648035767</v>
      </c>
      <c r="R387">
        <f t="shared" ca="1" si="212"/>
        <v>5408.5309692723204</v>
      </c>
      <c r="S387">
        <f t="shared" ca="1" si="213"/>
        <v>336128.74822544318</v>
      </c>
      <c r="T387">
        <f t="shared" ca="1" si="214"/>
        <v>225079.65137263908</v>
      </c>
      <c r="U387">
        <f t="shared" ca="1" si="194"/>
        <v>111049.0968528041</v>
      </c>
      <c r="AF387" s="2">
        <f ca="1">IF(Table1[[#This Row],[Gender]]="Women",1,0)</f>
        <v>1</v>
      </c>
      <c r="AG387">
        <f ca="1">IF(Table1[[#This Row],[Gender]]="Men",1,0)</f>
        <v>0</v>
      </c>
      <c r="AI387" s="1"/>
      <c r="AK387" s="2">
        <f ca="1">IF(Table1[[#This Row],[Field of Work]]="IT",1,0)</f>
        <v>0</v>
      </c>
      <c r="AL387">
        <f ca="1">IF(Table1[[#This Row],[Field of Work]]="Agriculture",1,0)</f>
        <v>0</v>
      </c>
      <c r="AM387">
        <f ca="1">IF(Table1[[#This Row],[Field of Work]]="Construction",1,0)</f>
        <v>0</v>
      </c>
      <c r="AN387">
        <f ca="1">IF(Table1[[#This Row],[Field of Work]]="Healthcare",1,0)</f>
        <v>0</v>
      </c>
      <c r="AO387">
        <f ca="1">IF(Table1[[#This Row],[Field of Work]]="General Work",1,0)</f>
        <v>1</v>
      </c>
      <c r="AP387">
        <f ca="1">IF(Table1[[#This Row],[Field of Work]]="Teaching",1,0)</f>
        <v>0</v>
      </c>
      <c r="AV387" s="1"/>
      <c r="AX387" s="2">
        <f ca="1">Table1[[#This Row],[Car Value]]/Table1[[#This Row],[Cars]]</f>
        <v>30972.072418723619</v>
      </c>
      <c r="AY387" s="1"/>
      <c r="AZ387" s="2">
        <f ca="1">IF(Table1[[#This Row],[Value of debts ]]&gt;$BA$3,1,0)</f>
        <v>1</v>
      </c>
      <c r="BA387" s="1"/>
      <c r="BB387" s="1"/>
      <c r="BC387" s="15">
        <f ca="1">Table1[[#This Row],[Mortage Left]]/Table1[[#This Row],[Value of House]]</f>
        <v>0.35879938825504742</v>
      </c>
      <c r="BD387">
        <f t="shared" ca="1" si="173"/>
        <v>0</v>
      </c>
      <c r="BF387" s="1"/>
      <c r="BH387">
        <f ca="1">IF(Table1[[#This Row],[Area]]="Patna",Table1[[#This Row],[Income]],0)</f>
        <v>0</v>
      </c>
      <c r="BI387">
        <f ca="1">IF(Table1[[#This Row],[Area]]="Bangalore",Table1[[#This Row],[Income]],0)</f>
        <v>0</v>
      </c>
      <c r="BJ387">
        <f ca="1">IF(Table1[[#This Row],[Area]]="Lucknow",Table1[[#This Row],[Income]],0)</f>
        <v>0</v>
      </c>
      <c r="BK387">
        <f ca="1">IF(Table1[[#This Row],[Area]]="Hyderabad",Table1[[#This Row],[Income]],0)</f>
        <v>0</v>
      </c>
      <c r="BL387">
        <f ca="1">IF(Table1[[#This Row],[Area]]="Udaipur",Table1[[#This Row],[Income]],0)</f>
        <v>0</v>
      </c>
      <c r="BM387">
        <f ca="1">IF(Table1[[#This Row],[Area]]="Pune",Table1[[#This Row],[Income]],0)</f>
        <v>0</v>
      </c>
      <c r="BN387">
        <f ca="1">IF(Table1[[#This Row],[Area]]="Kolkata",Table1[[#This Row],[Income]],0)</f>
        <v>0</v>
      </c>
      <c r="BO387">
        <f ca="1">IF(Table1[[#This Row],[Area]]="Ranchi",Table1[[#This Row],[Income]],0)</f>
        <v>0</v>
      </c>
      <c r="BP387">
        <f ca="1">IF(Table1[[#This Row],[Area]]="Dhanbad",Table1[[#This Row],[Income]],0)</f>
        <v>0</v>
      </c>
      <c r="BQ387">
        <f ca="1">IF(Table1[[#This Row],[Area]]="Agra",Table1[[#This Row],[Income]],0)</f>
        <v>0</v>
      </c>
      <c r="BR387">
        <f ca="1">IF(Table1[[#This Row],[Area]]="Mumbai",Table1[[#This Row],[Income]],0)</f>
        <v>0</v>
      </c>
      <c r="BS387">
        <f ca="1">IF(Table1[[#This Row],[Area]]="Srinagar",Table1[[#This Row],[Income]],0)</f>
        <v>0</v>
      </c>
      <c r="BT387">
        <f ca="1">IF(Table1[[#This Row],[Area]]="Delhi",Table1[[#This Row],[Income]],0)</f>
        <v>0</v>
      </c>
      <c r="BU387">
        <f ca="1">IF(Table1[[#This Row],[Area]]="Jaipur",Table1[[#This Row],[Income]],0)</f>
        <v>39634</v>
      </c>
      <c r="BW387">
        <f ca="1">IF(Table1[[#This Row],[Field of Work]]="IT",Table1[[#This Row],[Income]],0)</f>
        <v>0</v>
      </c>
      <c r="BX387">
        <f ca="1">IF(Table1[[#This Row],[Field of Work]]="Healthcare",Table1[[#This Row],[Income]],0)</f>
        <v>0</v>
      </c>
      <c r="BY387">
        <f ca="1">IF(Table1[[#This Row],[Field of Work]]="Agriculture",Table1[[#This Row],[Income]],0)</f>
        <v>0</v>
      </c>
      <c r="BZ387">
        <f ca="1">IF(Table1[[#This Row],[Field of Work]]="Teaching",Table1[[#This Row],[Income]],0)</f>
        <v>0</v>
      </c>
      <c r="CA387">
        <f ca="1">IF(Table1[[#This Row],[Field of Work]]="General Work",Table1[[#This Row],[Income]],0)</f>
        <v>39634</v>
      </c>
      <c r="CB387">
        <f ca="1">IF(Table1[[#This Row],[Field of Work]]="Construction",Table1[[#This Row],[Income]],0)</f>
        <v>0</v>
      </c>
      <c r="CD387" s="2">
        <f ca="1">IF(Table1[[#This Row],[Value of debts ]]&gt;Table1[[#This Row],[Income]],1,0)</f>
        <v>1</v>
      </c>
      <c r="CE387" s="1"/>
      <c r="CG387">
        <f ca="1">IF(Table1[[#This Row],[Net worth of person]]&gt;$CH$3,Table1[[#This Row],[Age]],0)</f>
        <v>21</v>
      </c>
    </row>
    <row r="388" spans="1:85" x14ac:dyDescent="0.3">
      <c r="A388">
        <f t="shared" ca="1" si="195"/>
        <v>1</v>
      </c>
      <c r="B388" t="str">
        <f t="shared" ca="1" si="196"/>
        <v>Women</v>
      </c>
      <c r="C388">
        <f t="shared" ca="1" si="197"/>
        <v>21</v>
      </c>
      <c r="D388">
        <f t="shared" ca="1" si="198"/>
        <v>1</v>
      </c>
      <c r="E388" t="str">
        <f t="shared" ca="1" si="199"/>
        <v>IT</v>
      </c>
      <c r="F388">
        <f t="shared" ca="1" si="200"/>
        <v>1</v>
      </c>
      <c r="G388" t="str">
        <f t="shared" ca="1" si="201"/>
        <v>10th</v>
      </c>
      <c r="H388">
        <f t="shared" ca="1" si="202"/>
        <v>2</v>
      </c>
      <c r="I388">
        <f t="shared" ca="1" si="203"/>
        <v>2</v>
      </c>
      <c r="J388">
        <f t="shared" ca="1" si="204"/>
        <v>83289</v>
      </c>
      <c r="K388">
        <f t="shared" ca="1" si="205"/>
        <v>10</v>
      </c>
      <c r="L388" t="str">
        <f t="shared" ca="1" si="206"/>
        <v>Kolkata</v>
      </c>
      <c r="M388">
        <f t="shared" ca="1" si="207"/>
        <v>499734</v>
      </c>
      <c r="N388">
        <f t="shared" ca="1" si="208"/>
        <v>428120.84800006764</v>
      </c>
      <c r="O388">
        <f t="shared" ca="1" si="209"/>
        <v>103756.45474081798</v>
      </c>
      <c r="P388">
        <f t="shared" ca="1" si="210"/>
        <v>97732</v>
      </c>
      <c r="Q388">
        <f t="shared" ca="1" si="211"/>
        <v>21510.183054902278</v>
      </c>
      <c r="R388">
        <f t="shared" ca="1" si="212"/>
        <v>55852.882897775911</v>
      </c>
      <c r="S388">
        <f t="shared" ca="1" si="213"/>
        <v>659343.33763859398</v>
      </c>
      <c r="T388">
        <f t="shared" ca="1" si="214"/>
        <v>547363.03105496988</v>
      </c>
      <c r="U388">
        <f t="shared" ca="1" si="194"/>
        <v>111980.3065836241</v>
      </c>
      <c r="AF388" s="2">
        <f ca="1">IF(Table1[[#This Row],[Gender]]="Women",1,0)</f>
        <v>1</v>
      </c>
      <c r="AG388">
        <f ca="1">IF(Table1[[#This Row],[Gender]]="Men",1,0)</f>
        <v>0</v>
      </c>
      <c r="AI388" s="1"/>
      <c r="AK388" s="2">
        <f ca="1">IF(Table1[[#This Row],[Field of Work]]="IT",1,0)</f>
        <v>1</v>
      </c>
      <c r="AL388">
        <f ca="1">IF(Table1[[#This Row],[Field of Work]]="Agriculture",1,0)</f>
        <v>0</v>
      </c>
      <c r="AM388">
        <f ca="1">IF(Table1[[#This Row],[Field of Work]]="Construction",1,0)</f>
        <v>0</v>
      </c>
      <c r="AN388">
        <f ca="1">IF(Table1[[#This Row],[Field of Work]]="Healthcare",1,0)</f>
        <v>0</v>
      </c>
      <c r="AO388">
        <f ca="1">IF(Table1[[#This Row],[Field of Work]]="General Work",1,0)</f>
        <v>0</v>
      </c>
      <c r="AP388">
        <f ca="1">IF(Table1[[#This Row],[Field of Work]]="Teaching",1,0)</f>
        <v>0</v>
      </c>
      <c r="AV388" s="1"/>
      <c r="AX388" s="2">
        <f ca="1">Table1[[#This Row],[Car Value]]/Table1[[#This Row],[Cars]]</f>
        <v>51878.227370408989</v>
      </c>
      <c r="AY388" s="1"/>
      <c r="AZ388" s="2">
        <f ca="1">IF(Table1[[#This Row],[Value of debts ]]&gt;$BA$3,1,0)</f>
        <v>1</v>
      </c>
      <c r="BA388" s="1"/>
      <c r="BB388" s="1"/>
      <c r="BC388" s="15">
        <f ca="1">Table1[[#This Row],[Mortage Left]]/Table1[[#This Row],[Value of House]]</f>
        <v>0.85669745904834904</v>
      </c>
      <c r="BD388">
        <f t="shared" ca="1" si="173"/>
        <v>0</v>
      </c>
      <c r="BF388" s="1"/>
      <c r="BH388">
        <f ca="1">IF(Table1[[#This Row],[Area]]="Patna",Table1[[#This Row],[Income]],0)</f>
        <v>0</v>
      </c>
      <c r="BI388">
        <f ca="1">IF(Table1[[#This Row],[Area]]="Bangalore",Table1[[#This Row],[Income]],0)</f>
        <v>0</v>
      </c>
      <c r="BJ388">
        <f ca="1">IF(Table1[[#This Row],[Area]]="Lucknow",Table1[[#This Row],[Income]],0)</f>
        <v>0</v>
      </c>
      <c r="BK388">
        <f ca="1">IF(Table1[[#This Row],[Area]]="Hyderabad",Table1[[#This Row],[Income]],0)</f>
        <v>0</v>
      </c>
      <c r="BL388">
        <f ca="1">IF(Table1[[#This Row],[Area]]="Udaipur",Table1[[#This Row],[Income]],0)</f>
        <v>0</v>
      </c>
      <c r="BM388">
        <f ca="1">IF(Table1[[#This Row],[Area]]="Pune",Table1[[#This Row],[Income]],0)</f>
        <v>0</v>
      </c>
      <c r="BN388">
        <f ca="1">IF(Table1[[#This Row],[Area]]="Kolkata",Table1[[#This Row],[Income]],0)</f>
        <v>83289</v>
      </c>
      <c r="BO388">
        <f ca="1">IF(Table1[[#This Row],[Area]]="Ranchi",Table1[[#This Row],[Income]],0)</f>
        <v>0</v>
      </c>
      <c r="BP388">
        <f ca="1">IF(Table1[[#This Row],[Area]]="Dhanbad",Table1[[#This Row],[Income]],0)</f>
        <v>0</v>
      </c>
      <c r="BQ388">
        <f ca="1">IF(Table1[[#This Row],[Area]]="Agra",Table1[[#This Row],[Income]],0)</f>
        <v>0</v>
      </c>
      <c r="BR388">
        <f ca="1">IF(Table1[[#This Row],[Area]]="Mumbai",Table1[[#This Row],[Income]],0)</f>
        <v>0</v>
      </c>
      <c r="BS388">
        <f ca="1">IF(Table1[[#This Row],[Area]]="Srinagar",Table1[[#This Row],[Income]],0)</f>
        <v>0</v>
      </c>
      <c r="BT388">
        <f ca="1">IF(Table1[[#This Row],[Area]]="Delhi",Table1[[#This Row],[Income]],0)</f>
        <v>0</v>
      </c>
      <c r="BU388">
        <f ca="1">IF(Table1[[#This Row],[Area]]="Jaipur",Table1[[#This Row],[Income]],0)</f>
        <v>0</v>
      </c>
      <c r="BW388">
        <f ca="1">IF(Table1[[#This Row],[Field of Work]]="IT",Table1[[#This Row],[Income]],0)</f>
        <v>83289</v>
      </c>
      <c r="BX388">
        <f ca="1">IF(Table1[[#This Row],[Field of Work]]="Healthcare",Table1[[#This Row],[Income]],0)</f>
        <v>0</v>
      </c>
      <c r="BY388">
        <f ca="1">IF(Table1[[#This Row],[Field of Work]]="Agriculture",Table1[[#This Row],[Income]],0)</f>
        <v>0</v>
      </c>
      <c r="BZ388">
        <f ca="1">IF(Table1[[#This Row],[Field of Work]]="Teaching",Table1[[#This Row],[Income]],0)</f>
        <v>0</v>
      </c>
      <c r="CA388">
        <f ca="1">IF(Table1[[#This Row],[Field of Work]]="General Work",Table1[[#This Row],[Income]],0)</f>
        <v>0</v>
      </c>
      <c r="CB388">
        <f ca="1">IF(Table1[[#This Row],[Field of Work]]="Construction",Table1[[#This Row],[Income]],0)</f>
        <v>0</v>
      </c>
      <c r="CD388" s="2">
        <f ca="1">IF(Table1[[#This Row],[Value of debts ]]&gt;Table1[[#This Row],[Income]],1,0)</f>
        <v>1</v>
      </c>
      <c r="CE388" s="1"/>
      <c r="CG388">
        <f ca="1">IF(Table1[[#This Row],[Net worth of person]]&gt;$CH$3,Table1[[#This Row],[Age]],0)</f>
        <v>21</v>
      </c>
    </row>
    <row r="389" spans="1:85" x14ac:dyDescent="0.3">
      <c r="A389">
        <f t="shared" ca="1" si="195"/>
        <v>2</v>
      </c>
      <c r="B389" t="str">
        <f t="shared" ca="1" si="196"/>
        <v>Men</v>
      </c>
      <c r="C389">
        <f t="shared" ca="1" si="197"/>
        <v>23</v>
      </c>
      <c r="D389">
        <f t="shared" ca="1" si="198"/>
        <v>1</v>
      </c>
      <c r="E389" t="str">
        <f t="shared" ca="1" si="199"/>
        <v>IT</v>
      </c>
      <c r="F389">
        <f t="shared" ca="1" si="200"/>
        <v>2</v>
      </c>
      <c r="G389" t="str">
        <f t="shared" ca="1" si="201"/>
        <v>12th</v>
      </c>
      <c r="H389">
        <f t="shared" ca="1" si="202"/>
        <v>2</v>
      </c>
      <c r="I389">
        <f t="shared" ca="1" si="203"/>
        <v>3</v>
      </c>
      <c r="J389">
        <f t="shared" ca="1" si="204"/>
        <v>40818</v>
      </c>
      <c r="K389">
        <f t="shared" ca="1" si="205"/>
        <v>14</v>
      </c>
      <c r="L389" t="str">
        <f t="shared" ca="1" si="206"/>
        <v>Jaipur</v>
      </c>
      <c r="M389">
        <f t="shared" ca="1" si="207"/>
        <v>244908</v>
      </c>
      <c r="N389">
        <f t="shared" ca="1" si="208"/>
        <v>190915.17412135238</v>
      </c>
      <c r="O389">
        <f t="shared" ca="1" si="209"/>
        <v>44613.547884892905</v>
      </c>
      <c r="P389">
        <f t="shared" ca="1" si="210"/>
        <v>18005</v>
      </c>
      <c r="Q389">
        <f t="shared" ca="1" si="211"/>
        <v>59014.677923226278</v>
      </c>
      <c r="R389">
        <f t="shared" ca="1" si="212"/>
        <v>31471.633052140758</v>
      </c>
      <c r="S389">
        <f t="shared" ca="1" si="213"/>
        <v>320993.18093703367</v>
      </c>
      <c r="T389">
        <f t="shared" ca="1" si="214"/>
        <v>267934.85204457864</v>
      </c>
      <c r="U389">
        <f t="shared" ca="1" si="194"/>
        <v>53058.328892455029</v>
      </c>
      <c r="AF389" s="2">
        <f ca="1">IF(Table1[[#This Row],[Gender]]="Women",1,0)</f>
        <v>0</v>
      </c>
      <c r="AG389">
        <f ca="1">IF(Table1[[#This Row],[Gender]]="Men",1,0)</f>
        <v>1</v>
      </c>
      <c r="AI389" s="1"/>
      <c r="AK389" s="2">
        <f ca="1">IF(Table1[[#This Row],[Field of Work]]="IT",1,0)</f>
        <v>1</v>
      </c>
      <c r="AL389">
        <f ca="1">IF(Table1[[#This Row],[Field of Work]]="Agriculture",1,0)</f>
        <v>0</v>
      </c>
      <c r="AM389">
        <f ca="1">IF(Table1[[#This Row],[Field of Work]]="Construction",1,0)</f>
        <v>0</v>
      </c>
      <c r="AN389">
        <f ca="1">IF(Table1[[#This Row],[Field of Work]]="Healthcare",1,0)</f>
        <v>0</v>
      </c>
      <c r="AO389">
        <f ca="1">IF(Table1[[#This Row],[Field of Work]]="General Work",1,0)</f>
        <v>0</v>
      </c>
      <c r="AP389">
        <f ca="1">IF(Table1[[#This Row],[Field of Work]]="Teaching",1,0)</f>
        <v>0</v>
      </c>
      <c r="AV389" s="1"/>
      <c r="AX389" s="2">
        <f ca="1">Table1[[#This Row],[Car Value]]/Table1[[#This Row],[Cars]]</f>
        <v>14871.182628297634</v>
      </c>
      <c r="AY389" s="1"/>
      <c r="AZ389" s="2">
        <f ca="1">IF(Table1[[#This Row],[Value of debts ]]&gt;$BA$3,1,0)</f>
        <v>1</v>
      </c>
      <c r="BA389" s="1"/>
      <c r="BB389" s="1"/>
      <c r="BC389" s="15">
        <f ca="1">Table1[[#This Row],[Mortage Left]]/Table1[[#This Row],[Value of House]]</f>
        <v>0.77953833325719202</v>
      </c>
      <c r="BD389">
        <f t="shared" ref="BD389:BD452" ca="1" si="215">IF(BC389&lt;$BE$3,1,0)</f>
        <v>0</v>
      </c>
      <c r="BF389" s="1"/>
      <c r="BH389">
        <f ca="1">IF(Table1[[#This Row],[Area]]="Patna",Table1[[#This Row],[Income]],0)</f>
        <v>0</v>
      </c>
      <c r="BI389">
        <f ca="1">IF(Table1[[#This Row],[Area]]="Bangalore",Table1[[#This Row],[Income]],0)</f>
        <v>0</v>
      </c>
      <c r="BJ389">
        <f ca="1">IF(Table1[[#This Row],[Area]]="Lucknow",Table1[[#This Row],[Income]],0)</f>
        <v>0</v>
      </c>
      <c r="BK389">
        <f ca="1">IF(Table1[[#This Row],[Area]]="Hyderabad",Table1[[#This Row],[Income]],0)</f>
        <v>0</v>
      </c>
      <c r="BL389">
        <f ca="1">IF(Table1[[#This Row],[Area]]="Udaipur",Table1[[#This Row],[Income]],0)</f>
        <v>0</v>
      </c>
      <c r="BM389">
        <f ca="1">IF(Table1[[#This Row],[Area]]="Pune",Table1[[#This Row],[Income]],0)</f>
        <v>0</v>
      </c>
      <c r="BN389">
        <f ca="1">IF(Table1[[#This Row],[Area]]="Kolkata",Table1[[#This Row],[Income]],0)</f>
        <v>0</v>
      </c>
      <c r="BO389">
        <f ca="1">IF(Table1[[#This Row],[Area]]="Ranchi",Table1[[#This Row],[Income]],0)</f>
        <v>0</v>
      </c>
      <c r="BP389">
        <f ca="1">IF(Table1[[#This Row],[Area]]="Dhanbad",Table1[[#This Row],[Income]],0)</f>
        <v>0</v>
      </c>
      <c r="BQ389">
        <f ca="1">IF(Table1[[#This Row],[Area]]="Agra",Table1[[#This Row],[Income]],0)</f>
        <v>0</v>
      </c>
      <c r="BR389">
        <f ca="1">IF(Table1[[#This Row],[Area]]="Mumbai",Table1[[#This Row],[Income]],0)</f>
        <v>0</v>
      </c>
      <c r="BS389">
        <f ca="1">IF(Table1[[#This Row],[Area]]="Srinagar",Table1[[#This Row],[Income]],0)</f>
        <v>0</v>
      </c>
      <c r="BT389">
        <f ca="1">IF(Table1[[#This Row],[Area]]="Delhi",Table1[[#This Row],[Income]],0)</f>
        <v>0</v>
      </c>
      <c r="BU389">
        <f ca="1">IF(Table1[[#This Row],[Area]]="Jaipur",Table1[[#This Row],[Income]],0)</f>
        <v>40818</v>
      </c>
      <c r="BW389">
        <f ca="1">IF(Table1[[#This Row],[Field of Work]]="IT",Table1[[#This Row],[Income]],0)</f>
        <v>40818</v>
      </c>
      <c r="BX389">
        <f ca="1">IF(Table1[[#This Row],[Field of Work]]="Healthcare",Table1[[#This Row],[Income]],0)</f>
        <v>0</v>
      </c>
      <c r="BY389">
        <f ca="1">IF(Table1[[#This Row],[Field of Work]]="Agriculture",Table1[[#This Row],[Income]],0)</f>
        <v>0</v>
      </c>
      <c r="BZ389">
        <f ca="1">IF(Table1[[#This Row],[Field of Work]]="Teaching",Table1[[#This Row],[Income]],0)</f>
        <v>0</v>
      </c>
      <c r="CA389">
        <f ca="1">IF(Table1[[#This Row],[Field of Work]]="General Work",Table1[[#This Row],[Income]],0)</f>
        <v>0</v>
      </c>
      <c r="CB389">
        <f ca="1">IF(Table1[[#This Row],[Field of Work]]="Construction",Table1[[#This Row],[Income]],0)</f>
        <v>0</v>
      </c>
      <c r="CD389" s="2">
        <f ca="1">IF(Table1[[#This Row],[Value of debts ]]&gt;Table1[[#This Row],[Income]],1,0)</f>
        <v>1</v>
      </c>
      <c r="CE389" s="1"/>
      <c r="CG389">
        <f ca="1">IF(Table1[[#This Row],[Net worth of person]]&gt;$CH$3,Table1[[#This Row],[Age]],0)</f>
        <v>0</v>
      </c>
    </row>
    <row r="390" spans="1:85" x14ac:dyDescent="0.3">
      <c r="A390">
        <f t="shared" ca="1" si="195"/>
        <v>2</v>
      </c>
      <c r="B390" t="str">
        <f t="shared" ca="1" si="196"/>
        <v>Men</v>
      </c>
      <c r="C390">
        <f t="shared" ca="1" si="197"/>
        <v>37</v>
      </c>
      <c r="D390">
        <f t="shared" ca="1" si="198"/>
        <v>2</v>
      </c>
      <c r="E390" t="str">
        <f t="shared" ca="1" si="199"/>
        <v>Construction</v>
      </c>
      <c r="F390">
        <f t="shared" ca="1" si="200"/>
        <v>2</v>
      </c>
      <c r="G390" t="str">
        <f t="shared" ca="1" si="201"/>
        <v>12th</v>
      </c>
      <c r="H390">
        <f t="shared" ca="1" si="202"/>
        <v>3</v>
      </c>
      <c r="I390">
        <f t="shared" ca="1" si="203"/>
        <v>1</v>
      </c>
      <c r="J390">
        <f t="shared" ca="1" si="204"/>
        <v>48249</v>
      </c>
      <c r="K390">
        <f t="shared" ca="1" si="205"/>
        <v>1</v>
      </c>
      <c r="L390" t="str">
        <f t="shared" ca="1" si="206"/>
        <v>Patna</v>
      </c>
      <c r="M390">
        <f t="shared" ca="1" si="207"/>
        <v>192996</v>
      </c>
      <c r="N390">
        <f t="shared" ca="1" si="208"/>
        <v>18449.308509631228</v>
      </c>
      <c r="O390">
        <f t="shared" ca="1" si="209"/>
        <v>46236.708839943203</v>
      </c>
      <c r="P390">
        <f t="shared" ca="1" si="210"/>
        <v>10780</v>
      </c>
      <c r="Q390">
        <f t="shared" ca="1" si="211"/>
        <v>43357.064771593796</v>
      </c>
      <c r="R390">
        <f t="shared" ca="1" si="212"/>
        <v>2202.7458901935161</v>
      </c>
      <c r="S390">
        <f t="shared" ca="1" si="213"/>
        <v>241435.4547301367</v>
      </c>
      <c r="T390">
        <f t="shared" ca="1" si="214"/>
        <v>72586.373281225024</v>
      </c>
      <c r="U390">
        <f t="shared" ref="U390" ca="1" si="216">S390-T390</f>
        <v>168849.08144891169</v>
      </c>
      <c r="AF390" s="2">
        <f ca="1">IF(Table1[[#This Row],[Gender]]="Women",1,0)</f>
        <v>0</v>
      </c>
      <c r="AG390">
        <f ca="1">IF(Table1[[#This Row],[Gender]]="Men",1,0)</f>
        <v>1</v>
      </c>
      <c r="AI390" s="1"/>
      <c r="AK390" s="2">
        <f ca="1">IF(Table1[[#This Row],[Field of Work]]="IT",1,0)</f>
        <v>0</v>
      </c>
      <c r="AL390">
        <f ca="1">IF(Table1[[#This Row],[Field of Work]]="Agriculture",1,0)</f>
        <v>0</v>
      </c>
      <c r="AM390">
        <f ca="1">IF(Table1[[#This Row],[Field of Work]]="Construction",1,0)</f>
        <v>1</v>
      </c>
      <c r="AN390">
        <f ca="1">IF(Table1[[#This Row],[Field of Work]]="Healthcare",1,0)</f>
        <v>0</v>
      </c>
      <c r="AO390">
        <f ca="1">IF(Table1[[#This Row],[Field of Work]]="General Work",1,0)</f>
        <v>0</v>
      </c>
      <c r="AP390">
        <f ca="1">IF(Table1[[#This Row],[Field of Work]]="Teaching",1,0)</f>
        <v>0</v>
      </c>
      <c r="AV390" s="1"/>
      <c r="AX390" s="2">
        <f ca="1">Table1[[#This Row],[Car Value]]/Table1[[#This Row],[Cars]]</f>
        <v>46236.708839943203</v>
      </c>
      <c r="AY390" s="1"/>
      <c r="AZ390" s="2">
        <f ca="1">IF(Table1[[#This Row],[Value of debts ]]&gt;$BA$3,1,0)</f>
        <v>1</v>
      </c>
      <c r="BA390" s="1"/>
      <c r="BB390" s="1"/>
      <c r="BC390" s="15">
        <f ca="1">Table1[[#This Row],[Mortage Left]]/Table1[[#This Row],[Value of House]]</f>
        <v>9.5594253298675769E-2</v>
      </c>
      <c r="BD390">
        <f t="shared" ca="1" si="215"/>
        <v>1</v>
      </c>
      <c r="BF390" s="1"/>
      <c r="BH390">
        <f ca="1">IF(Table1[[#This Row],[Area]]="Patna",Table1[[#This Row],[Income]],0)</f>
        <v>48249</v>
      </c>
      <c r="BI390">
        <f ca="1">IF(Table1[[#This Row],[Area]]="Bangalore",Table1[[#This Row],[Income]],0)</f>
        <v>0</v>
      </c>
      <c r="BJ390">
        <f ca="1">IF(Table1[[#This Row],[Area]]="Lucknow",Table1[[#This Row],[Income]],0)</f>
        <v>0</v>
      </c>
      <c r="BK390">
        <f ca="1">IF(Table1[[#This Row],[Area]]="Hyderabad",Table1[[#This Row],[Income]],0)</f>
        <v>0</v>
      </c>
      <c r="BL390">
        <f ca="1">IF(Table1[[#This Row],[Area]]="Udaipur",Table1[[#This Row],[Income]],0)</f>
        <v>0</v>
      </c>
      <c r="BM390">
        <f ca="1">IF(Table1[[#This Row],[Area]]="Pune",Table1[[#This Row],[Income]],0)</f>
        <v>0</v>
      </c>
      <c r="BN390">
        <f ca="1">IF(Table1[[#This Row],[Area]]="Kolkata",Table1[[#This Row],[Income]],0)</f>
        <v>0</v>
      </c>
      <c r="BO390">
        <f ca="1">IF(Table1[[#This Row],[Area]]="Ranchi",Table1[[#This Row],[Income]],0)</f>
        <v>0</v>
      </c>
      <c r="BP390">
        <f ca="1">IF(Table1[[#This Row],[Area]]="Dhanbad",Table1[[#This Row],[Income]],0)</f>
        <v>0</v>
      </c>
      <c r="BQ390">
        <f ca="1">IF(Table1[[#This Row],[Area]]="Agra",Table1[[#This Row],[Income]],0)</f>
        <v>0</v>
      </c>
      <c r="BR390">
        <f ca="1">IF(Table1[[#This Row],[Area]]="Mumbai",Table1[[#This Row],[Income]],0)</f>
        <v>0</v>
      </c>
      <c r="BS390">
        <f ca="1">IF(Table1[[#This Row],[Area]]="Srinagar",Table1[[#This Row],[Income]],0)</f>
        <v>0</v>
      </c>
      <c r="BT390">
        <f ca="1">IF(Table1[[#This Row],[Area]]="Delhi",Table1[[#This Row],[Income]],0)</f>
        <v>0</v>
      </c>
      <c r="BU390">
        <f ca="1">IF(Table1[[#This Row],[Area]]="Jaipur",Table1[[#This Row],[Income]],0)</f>
        <v>0</v>
      </c>
      <c r="BW390">
        <f ca="1">IF(Table1[[#This Row],[Field of Work]]="IT",Table1[[#This Row],[Income]],0)</f>
        <v>0</v>
      </c>
      <c r="BX390">
        <f ca="1">IF(Table1[[#This Row],[Field of Work]]="Healthcare",Table1[[#This Row],[Income]],0)</f>
        <v>0</v>
      </c>
      <c r="BY390">
        <f ca="1">IF(Table1[[#This Row],[Field of Work]]="Agriculture",Table1[[#This Row],[Income]],0)</f>
        <v>0</v>
      </c>
      <c r="BZ390">
        <f ca="1">IF(Table1[[#This Row],[Field of Work]]="Teaching",Table1[[#This Row],[Income]],0)</f>
        <v>0</v>
      </c>
      <c r="CA390">
        <f ca="1">IF(Table1[[#This Row],[Field of Work]]="General Work",Table1[[#This Row],[Income]],0)</f>
        <v>0</v>
      </c>
      <c r="CB390">
        <f ca="1">IF(Table1[[#This Row],[Field of Work]]="Construction",Table1[[#This Row],[Income]],0)</f>
        <v>48249</v>
      </c>
      <c r="CD390" s="2">
        <f ca="1">IF(Table1[[#This Row],[Value of debts ]]&gt;Table1[[#This Row],[Income]],1,0)</f>
        <v>1</v>
      </c>
      <c r="CE390" s="1"/>
      <c r="CG390">
        <f ca="1">IF(Table1[[#This Row],[Net worth of person]]&gt;$CH$3,Table1[[#This Row],[Age]],0)</f>
        <v>37</v>
      </c>
    </row>
    <row r="391" spans="1:85" x14ac:dyDescent="0.3">
      <c r="A391">
        <f ca="1">RANDBETWEEN(1,2)</f>
        <v>2</v>
      </c>
      <c r="B391" t="str">
        <f ca="1">IF(A391=1,"Women", "Men")</f>
        <v>Men</v>
      </c>
      <c r="C391">
        <f ca="1">RANDBETWEEN(20,40)</f>
        <v>21</v>
      </c>
      <c r="D391">
        <f ca="1">RANDBETWEEN(1,6)</f>
        <v>5</v>
      </c>
      <c r="E391" t="str">
        <f ca="1">VLOOKUP(D391,$V$4:$W$9,2)</f>
        <v>Agriculture</v>
      </c>
      <c r="F391">
        <f ca="1">RANDBETWEEN(1,5)</f>
        <v>5</v>
      </c>
      <c r="G391" t="str">
        <f ca="1">VLOOKUP(F391,$Y$4:$Z$8,2)</f>
        <v>Others</v>
      </c>
      <c r="H391">
        <f ca="1">RANDBETWEEN(0,4)</f>
        <v>2</v>
      </c>
      <c r="I391">
        <f ca="1">RANDBETWEEN(1,3)</f>
        <v>2</v>
      </c>
      <c r="J391">
        <f ca="1">RANDBETWEEN(25000,90000)</f>
        <v>39319</v>
      </c>
      <c r="K391">
        <f ca="1">RANDBETWEEN(1,14)</f>
        <v>8</v>
      </c>
      <c r="L391" t="str">
        <f ca="1">VLOOKUP(K391,$AB$4:$AC$17,2)</f>
        <v>Agra</v>
      </c>
      <c r="M391">
        <f ca="1">J391*RANDBETWEEN(3,6)</f>
        <v>235914</v>
      </c>
      <c r="N391">
        <f ca="1">RAND()*M391</f>
        <v>61865.439934960719</v>
      </c>
      <c r="O391">
        <f ca="1">I391*RAND()*J391</f>
        <v>56478.667405927619</v>
      </c>
      <c r="P391">
        <f ca="1">RANDBETWEEN(0,O391)</f>
        <v>24200</v>
      </c>
      <c r="Q391">
        <f ca="1">RAND()*J391*2</f>
        <v>45495.18164763457</v>
      </c>
      <c r="R391">
        <f ca="1">RAND()*J391*1.5</f>
        <v>49456.856966355954</v>
      </c>
      <c r="S391">
        <f ca="1">M391+O391+R391</f>
        <v>341849.52437228354</v>
      </c>
      <c r="T391">
        <f ca="1">N391+P391+Q391</f>
        <v>131560.62158259528</v>
      </c>
      <c r="U391">
        <f ca="1">S391-T391</f>
        <v>210288.90278968826</v>
      </c>
      <c r="AF391" s="2">
        <f ca="1">IF(Table1[[#This Row],[Gender]]="Women",1,0)</f>
        <v>0</v>
      </c>
      <c r="AG391">
        <f ca="1">IF(Table1[[#This Row],[Gender]]="Men",1,0)</f>
        <v>1</v>
      </c>
      <c r="AI391" s="1"/>
      <c r="AK391" s="2">
        <f ca="1">IF(Table1[[#This Row],[Field of Work]]="IT",1,0)</f>
        <v>0</v>
      </c>
      <c r="AL391">
        <f ca="1">IF(Table1[[#This Row],[Field of Work]]="Agriculture",1,0)</f>
        <v>1</v>
      </c>
      <c r="AM391">
        <f ca="1">IF(Table1[[#This Row],[Field of Work]]="Construction",1,0)</f>
        <v>0</v>
      </c>
      <c r="AN391">
        <f ca="1">IF(Table1[[#This Row],[Field of Work]]="Healthcare",1,0)</f>
        <v>0</v>
      </c>
      <c r="AO391">
        <f ca="1">IF(Table1[[#This Row],[Field of Work]]="General Work",1,0)</f>
        <v>0</v>
      </c>
      <c r="AP391">
        <f ca="1">IF(Table1[[#This Row],[Field of Work]]="Teaching",1,0)</f>
        <v>0</v>
      </c>
      <c r="AV391" s="1"/>
      <c r="AX391" s="2">
        <f ca="1">Table1[[#This Row],[Car Value]]/Table1[[#This Row],[Cars]]</f>
        <v>28239.33370296381</v>
      </c>
      <c r="AY391" s="1"/>
      <c r="AZ391" s="2">
        <f ca="1">IF(Table1[[#This Row],[Value of debts ]]&gt;$BA$3,1,0)</f>
        <v>1</v>
      </c>
      <c r="BA391" s="1"/>
      <c r="BB391" s="1"/>
      <c r="BC391" s="15">
        <f ca="1">Table1[[#This Row],[Mortage Left]]/Table1[[#This Row],[Value of House]]</f>
        <v>0.26223725567351119</v>
      </c>
      <c r="BD391">
        <f t="shared" ca="1" si="215"/>
        <v>0</v>
      </c>
      <c r="BF391" s="1"/>
      <c r="BH391">
        <f ca="1">IF(Table1[[#This Row],[Area]]="Patna",Table1[[#This Row],[Income]],0)</f>
        <v>0</v>
      </c>
      <c r="BI391">
        <f ca="1">IF(Table1[[#This Row],[Area]]="Bangalore",Table1[[#This Row],[Income]],0)</f>
        <v>0</v>
      </c>
      <c r="BJ391">
        <f ca="1">IF(Table1[[#This Row],[Area]]="Lucknow",Table1[[#This Row],[Income]],0)</f>
        <v>0</v>
      </c>
      <c r="BK391">
        <f ca="1">IF(Table1[[#This Row],[Area]]="Hyderabad",Table1[[#This Row],[Income]],0)</f>
        <v>0</v>
      </c>
      <c r="BL391">
        <f ca="1">IF(Table1[[#This Row],[Area]]="Udaipur",Table1[[#This Row],[Income]],0)</f>
        <v>0</v>
      </c>
      <c r="BM391">
        <f ca="1">IF(Table1[[#This Row],[Area]]="Pune",Table1[[#This Row],[Income]],0)</f>
        <v>0</v>
      </c>
      <c r="BN391">
        <f ca="1">IF(Table1[[#This Row],[Area]]="Kolkata",Table1[[#This Row],[Income]],0)</f>
        <v>0</v>
      </c>
      <c r="BO391">
        <f ca="1">IF(Table1[[#This Row],[Area]]="Ranchi",Table1[[#This Row],[Income]],0)</f>
        <v>0</v>
      </c>
      <c r="BP391">
        <f ca="1">IF(Table1[[#This Row],[Area]]="Dhanbad",Table1[[#This Row],[Income]],0)</f>
        <v>0</v>
      </c>
      <c r="BQ391">
        <f ca="1">IF(Table1[[#This Row],[Area]]="Agra",Table1[[#This Row],[Income]],0)</f>
        <v>39319</v>
      </c>
      <c r="BR391">
        <f ca="1">IF(Table1[[#This Row],[Area]]="Mumbai",Table1[[#This Row],[Income]],0)</f>
        <v>0</v>
      </c>
      <c r="BS391">
        <f ca="1">IF(Table1[[#This Row],[Area]]="Srinagar",Table1[[#This Row],[Income]],0)</f>
        <v>0</v>
      </c>
      <c r="BT391">
        <f ca="1">IF(Table1[[#This Row],[Area]]="Delhi",Table1[[#This Row],[Income]],0)</f>
        <v>0</v>
      </c>
      <c r="BU391">
        <f ca="1">IF(Table1[[#This Row],[Area]]="Jaipur",Table1[[#This Row],[Income]],0)</f>
        <v>0</v>
      </c>
      <c r="BW391">
        <f ca="1">IF(Table1[[#This Row],[Field of Work]]="IT",Table1[[#This Row],[Income]],0)</f>
        <v>0</v>
      </c>
      <c r="BX391">
        <f ca="1">IF(Table1[[#This Row],[Field of Work]]="Healthcare",Table1[[#This Row],[Income]],0)</f>
        <v>0</v>
      </c>
      <c r="BY391">
        <f ca="1">IF(Table1[[#This Row],[Field of Work]]="Agriculture",Table1[[#This Row],[Income]],0)</f>
        <v>39319</v>
      </c>
      <c r="BZ391">
        <f ca="1">IF(Table1[[#This Row],[Field of Work]]="Teaching",Table1[[#This Row],[Income]],0)</f>
        <v>0</v>
      </c>
      <c r="CA391">
        <f ca="1">IF(Table1[[#This Row],[Field of Work]]="General Work",Table1[[#This Row],[Income]],0)</f>
        <v>0</v>
      </c>
      <c r="CB391">
        <f ca="1">IF(Table1[[#This Row],[Field of Work]]="Construction",Table1[[#This Row],[Income]],0)</f>
        <v>0</v>
      </c>
      <c r="CD391" s="2">
        <f ca="1">IF(Table1[[#This Row],[Value of debts ]]&gt;Table1[[#This Row],[Income]],1,0)</f>
        <v>1</v>
      </c>
      <c r="CE391" s="1"/>
      <c r="CG391">
        <f ca="1">IF(Table1[[#This Row],[Net worth of person]]&gt;$CH$3,Table1[[#This Row],[Age]],0)</f>
        <v>21</v>
      </c>
    </row>
    <row r="392" spans="1:85" x14ac:dyDescent="0.3">
      <c r="A392">
        <f t="shared" ref="A392:A413" ca="1" si="217">RANDBETWEEN(1,2)</f>
        <v>2</v>
      </c>
      <c r="B392" t="str">
        <f t="shared" ref="B392:B413" ca="1" si="218">IF(A392=1,"Women", "Men")</f>
        <v>Men</v>
      </c>
      <c r="C392">
        <f t="shared" ref="C392:C413" ca="1" si="219">RANDBETWEEN(20,40)</f>
        <v>40</v>
      </c>
      <c r="D392">
        <f t="shared" ref="D392:D413" ca="1" si="220">RANDBETWEEN(1,6)</f>
        <v>4</v>
      </c>
      <c r="E392" t="str">
        <f t="shared" ref="E392:E413" ca="1" si="221">VLOOKUP(D392,$V$4:$W$9,2)</f>
        <v>Teaching</v>
      </c>
      <c r="F392">
        <f t="shared" ref="F392:F413" ca="1" si="222">RANDBETWEEN(1,5)</f>
        <v>3</v>
      </c>
      <c r="G392" t="str">
        <f t="shared" ref="G392:G413" ca="1" si="223">VLOOKUP(F392,$Y$4:$Z$8,2)</f>
        <v>Bachelors</v>
      </c>
      <c r="H392">
        <f t="shared" ref="H392:H413" ca="1" si="224">RANDBETWEEN(0,4)</f>
        <v>0</v>
      </c>
      <c r="I392">
        <f t="shared" ref="I392:I413" ca="1" si="225">RANDBETWEEN(1,3)</f>
        <v>2</v>
      </c>
      <c r="J392">
        <f t="shared" ref="J392:J413" ca="1" si="226">RANDBETWEEN(25000,90000)</f>
        <v>63225</v>
      </c>
      <c r="K392">
        <f t="shared" ref="K392:K413" ca="1" si="227">RANDBETWEEN(1,14)</f>
        <v>14</v>
      </c>
      <c r="L392" t="str">
        <f t="shared" ref="L392:L413" ca="1" si="228">VLOOKUP(K392,$AB$4:$AC$17,2)</f>
        <v>Jaipur</v>
      </c>
      <c r="M392">
        <f t="shared" ref="M392:M413" ca="1" si="229">J392*RANDBETWEEN(3,6)</f>
        <v>189675</v>
      </c>
      <c r="N392">
        <f t="shared" ref="N392:N413" ca="1" si="230">RAND()*M392</f>
        <v>165581.1974573711</v>
      </c>
      <c r="O392">
        <f t="shared" ref="O392:O413" ca="1" si="231">I392*RAND()*J392</f>
        <v>2663.7757033974513</v>
      </c>
      <c r="P392">
        <f t="shared" ref="P392:P413" ca="1" si="232">RANDBETWEEN(0,O392)</f>
        <v>79</v>
      </c>
      <c r="Q392">
        <f t="shared" ref="Q392:Q413" ca="1" si="233">RAND()*J392*2</f>
        <v>94102.121227032403</v>
      </c>
      <c r="R392">
        <f t="shared" ref="R392:R413" ca="1" si="234">RAND()*J392*1.5</f>
        <v>53284.240455667459</v>
      </c>
      <c r="S392">
        <f t="shared" ref="S392:S413" ca="1" si="235">M392+O392+R392</f>
        <v>245623.01615906492</v>
      </c>
      <c r="T392">
        <f t="shared" ref="T392:T413" ca="1" si="236">N392+P392+Q392</f>
        <v>259762.31868440349</v>
      </c>
      <c r="U392">
        <f t="shared" ref="U392:U446" ca="1" si="237">S392-T392</f>
        <v>-14139.302525338571</v>
      </c>
      <c r="AF392" s="2">
        <f ca="1">IF(Table1[[#This Row],[Gender]]="Women",1,0)</f>
        <v>0</v>
      </c>
      <c r="AG392">
        <f ca="1">IF(Table1[[#This Row],[Gender]]="Men",1,0)</f>
        <v>1</v>
      </c>
      <c r="AI392" s="1"/>
      <c r="AK392" s="2">
        <f ca="1">IF(Table1[[#This Row],[Field of Work]]="IT",1,0)</f>
        <v>0</v>
      </c>
      <c r="AL392">
        <f ca="1">IF(Table1[[#This Row],[Field of Work]]="Agriculture",1,0)</f>
        <v>0</v>
      </c>
      <c r="AM392">
        <f ca="1">IF(Table1[[#This Row],[Field of Work]]="Construction",1,0)</f>
        <v>0</v>
      </c>
      <c r="AN392">
        <f ca="1">IF(Table1[[#This Row],[Field of Work]]="Healthcare",1,0)</f>
        <v>0</v>
      </c>
      <c r="AO392">
        <f ca="1">IF(Table1[[#This Row],[Field of Work]]="General Work",1,0)</f>
        <v>0</v>
      </c>
      <c r="AP392">
        <f ca="1">IF(Table1[[#This Row],[Field of Work]]="Teaching",1,0)</f>
        <v>1</v>
      </c>
      <c r="AV392" s="1"/>
      <c r="AX392" s="2">
        <f ca="1">Table1[[#This Row],[Car Value]]/Table1[[#This Row],[Cars]]</f>
        <v>1331.8878516987256</v>
      </c>
      <c r="AY392" s="1"/>
      <c r="AZ392" s="2">
        <f ca="1">IF(Table1[[#This Row],[Value of debts ]]&gt;$BA$3,1,0)</f>
        <v>1</v>
      </c>
      <c r="BA392" s="1"/>
      <c r="BB392" s="1"/>
      <c r="BC392" s="15">
        <f ca="1">Table1[[#This Row],[Mortage Left]]/Table1[[#This Row],[Value of House]]</f>
        <v>0.87297323030115248</v>
      </c>
      <c r="BD392">
        <f t="shared" ca="1" si="215"/>
        <v>0</v>
      </c>
      <c r="BF392" s="1"/>
      <c r="BH392">
        <f ca="1">IF(Table1[[#This Row],[Area]]="Patna",Table1[[#This Row],[Income]],0)</f>
        <v>0</v>
      </c>
      <c r="BI392">
        <f ca="1">IF(Table1[[#This Row],[Area]]="Bangalore",Table1[[#This Row],[Income]],0)</f>
        <v>0</v>
      </c>
      <c r="BJ392">
        <f ca="1">IF(Table1[[#This Row],[Area]]="Lucknow",Table1[[#This Row],[Income]],0)</f>
        <v>0</v>
      </c>
      <c r="BK392">
        <f ca="1">IF(Table1[[#This Row],[Area]]="Hyderabad",Table1[[#This Row],[Income]],0)</f>
        <v>0</v>
      </c>
      <c r="BL392">
        <f ca="1">IF(Table1[[#This Row],[Area]]="Udaipur",Table1[[#This Row],[Income]],0)</f>
        <v>0</v>
      </c>
      <c r="BM392">
        <f ca="1">IF(Table1[[#This Row],[Area]]="Pune",Table1[[#This Row],[Income]],0)</f>
        <v>0</v>
      </c>
      <c r="BN392">
        <f ca="1">IF(Table1[[#This Row],[Area]]="Kolkata",Table1[[#This Row],[Income]],0)</f>
        <v>0</v>
      </c>
      <c r="BO392">
        <f ca="1">IF(Table1[[#This Row],[Area]]="Ranchi",Table1[[#This Row],[Income]],0)</f>
        <v>0</v>
      </c>
      <c r="BP392">
        <f ca="1">IF(Table1[[#This Row],[Area]]="Dhanbad",Table1[[#This Row],[Income]],0)</f>
        <v>0</v>
      </c>
      <c r="BQ392">
        <f ca="1">IF(Table1[[#This Row],[Area]]="Agra",Table1[[#This Row],[Income]],0)</f>
        <v>0</v>
      </c>
      <c r="BR392">
        <f ca="1">IF(Table1[[#This Row],[Area]]="Mumbai",Table1[[#This Row],[Income]],0)</f>
        <v>0</v>
      </c>
      <c r="BS392">
        <f ca="1">IF(Table1[[#This Row],[Area]]="Srinagar",Table1[[#This Row],[Income]],0)</f>
        <v>0</v>
      </c>
      <c r="BT392">
        <f ca="1">IF(Table1[[#This Row],[Area]]="Delhi",Table1[[#This Row],[Income]],0)</f>
        <v>0</v>
      </c>
      <c r="BU392">
        <f ca="1">IF(Table1[[#This Row],[Area]]="Jaipur",Table1[[#This Row],[Income]],0)</f>
        <v>63225</v>
      </c>
      <c r="BW392">
        <f ca="1">IF(Table1[[#This Row],[Field of Work]]="IT",Table1[[#This Row],[Income]],0)</f>
        <v>0</v>
      </c>
      <c r="BX392">
        <f ca="1">IF(Table1[[#This Row],[Field of Work]]="Healthcare",Table1[[#This Row],[Income]],0)</f>
        <v>0</v>
      </c>
      <c r="BY392">
        <f ca="1">IF(Table1[[#This Row],[Field of Work]]="Agriculture",Table1[[#This Row],[Income]],0)</f>
        <v>0</v>
      </c>
      <c r="BZ392">
        <f ca="1">IF(Table1[[#This Row],[Field of Work]]="Teaching",Table1[[#This Row],[Income]],0)</f>
        <v>63225</v>
      </c>
      <c r="CA392">
        <f ca="1">IF(Table1[[#This Row],[Field of Work]]="General Work",Table1[[#This Row],[Income]],0)</f>
        <v>0</v>
      </c>
      <c r="CB392">
        <f ca="1">IF(Table1[[#This Row],[Field of Work]]="Construction",Table1[[#This Row],[Income]],0)</f>
        <v>0</v>
      </c>
      <c r="CD392" s="2">
        <f ca="1">IF(Table1[[#This Row],[Value of debts ]]&gt;Table1[[#This Row],[Income]],1,0)</f>
        <v>1</v>
      </c>
      <c r="CE392" s="1"/>
      <c r="CG392">
        <f ca="1">IF(Table1[[#This Row],[Net worth of person]]&gt;$CH$3,Table1[[#This Row],[Age]],0)</f>
        <v>0</v>
      </c>
    </row>
    <row r="393" spans="1:85" x14ac:dyDescent="0.3">
      <c r="A393">
        <f t="shared" ca="1" si="217"/>
        <v>2</v>
      </c>
      <c r="B393" t="str">
        <f t="shared" ca="1" si="218"/>
        <v>Men</v>
      </c>
      <c r="C393">
        <f t="shared" ca="1" si="219"/>
        <v>38</v>
      </c>
      <c r="D393">
        <f t="shared" ca="1" si="220"/>
        <v>2</v>
      </c>
      <c r="E393" t="str">
        <f t="shared" ca="1" si="221"/>
        <v>Construction</v>
      </c>
      <c r="F393">
        <f t="shared" ca="1" si="222"/>
        <v>2</v>
      </c>
      <c r="G393" t="str">
        <f t="shared" ca="1" si="223"/>
        <v>12th</v>
      </c>
      <c r="H393">
        <f t="shared" ca="1" si="224"/>
        <v>0</v>
      </c>
      <c r="I393">
        <f t="shared" ca="1" si="225"/>
        <v>2</v>
      </c>
      <c r="J393">
        <f t="shared" ca="1" si="226"/>
        <v>59324</v>
      </c>
      <c r="K393">
        <f t="shared" ca="1" si="227"/>
        <v>2</v>
      </c>
      <c r="L393" t="str">
        <f t="shared" ca="1" si="228"/>
        <v>Bangalore</v>
      </c>
      <c r="M393">
        <f t="shared" ca="1" si="229"/>
        <v>237296</v>
      </c>
      <c r="N393">
        <f t="shared" ca="1" si="230"/>
        <v>15134.837927339826</v>
      </c>
      <c r="O393">
        <f t="shared" ca="1" si="231"/>
        <v>104740.33331230107</v>
      </c>
      <c r="P393">
        <f t="shared" ca="1" si="232"/>
        <v>70294</v>
      </c>
      <c r="Q393">
        <f t="shared" ca="1" si="233"/>
        <v>43857.455661069427</v>
      </c>
      <c r="R393">
        <f t="shared" ca="1" si="234"/>
        <v>67929.086609902384</v>
      </c>
      <c r="S393">
        <f t="shared" ca="1" si="235"/>
        <v>409965.41992220347</v>
      </c>
      <c r="T393">
        <f t="shared" ca="1" si="236"/>
        <v>129286.29358840926</v>
      </c>
      <c r="U393">
        <f t="shared" ca="1" si="237"/>
        <v>280679.12633379421</v>
      </c>
      <c r="AF393" s="2">
        <f ca="1">IF(Table1[[#This Row],[Gender]]="Women",1,0)</f>
        <v>0</v>
      </c>
      <c r="AG393">
        <f ca="1">IF(Table1[[#This Row],[Gender]]="Men",1,0)</f>
        <v>1</v>
      </c>
      <c r="AI393" s="1"/>
      <c r="AK393" s="2">
        <f ca="1">IF(Table1[[#This Row],[Field of Work]]="IT",1,0)</f>
        <v>0</v>
      </c>
      <c r="AL393">
        <f ca="1">IF(Table1[[#This Row],[Field of Work]]="Agriculture",1,0)</f>
        <v>0</v>
      </c>
      <c r="AM393">
        <f ca="1">IF(Table1[[#This Row],[Field of Work]]="Construction",1,0)</f>
        <v>1</v>
      </c>
      <c r="AN393">
        <f ca="1">IF(Table1[[#This Row],[Field of Work]]="Healthcare",1,0)</f>
        <v>0</v>
      </c>
      <c r="AO393">
        <f ca="1">IF(Table1[[#This Row],[Field of Work]]="General Work",1,0)</f>
        <v>0</v>
      </c>
      <c r="AP393">
        <f ca="1">IF(Table1[[#This Row],[Field of Work]]="Teaching",1,0)</f>
        <v>0</v>
      </c>
      <c r="AV393" s="1"/>
      <c r="AX393" s="2">
        <f ca="1">Table1[[#This Row],[Car Value]]/Table1[[#This Row],[Cars]]</f>
        <v>52370.166656150534</v>
      </c>
      <c r="AY393" s="1"/>
      <c r="AZ393" s="2">
        <f ca="1">IF(Table1[[#This Row],[Value of debts ]]&gt;$BA$3,1,0)</f>
        <v>1</v>
      </c>
      <c r="BA393" s="1"/>
      <c r="BB393" s="1"/>
      <c r="BC393" s="15">
        <f ca="1">Table1[[#This Row],[Mortage Left]]/Table1[[#This Row],[Value of House]]</f>
        <v>6.3780417399955436E-2</v>
      </c>
      <c r="BD393">
        <f t="shared" ca="1" si="215"/>
        <v>1</v>
      </c>
      <c r="BF393" s="1"/>
      <c r="BH393">
        <f ca="1">IF(Table1[[#This Row],[Area]]="Patna",Table1[[#This Row],[Income]],0)</f>
        <v>0</v>
      </c>
      <c r="BI393">
        <f ca="1">IF(Table1[[#This Row],[Area]]="Bangalore",Table1[[#This Row],[Income]],0)</f>
        <v>59324</v>
      </c>
      <c r="BJ393">
        <f ca="1">IF(Table1[[#This Row],[Area]]="Lucknow",Table1[[#This Row],[Income]],0)</f>
        <v>0</v>
      </c>
      <c r="BK393">
        <f ca="1">IF(Table1[[#This Row],[Area]]="Hyderabad",Table1[[#This Row],[Income]],0)</f>
        <v>0</v>
      </c>
      <c r="BL393">
        <f ca="1">IF(Table1[[#This Row],[Area]]="Udaipur",Table1[[#This Row],[Income]],0)</f>
        <v>0</v>
      </c>
      <c r="BM393">
        <f ca="1">IF(Table1[[#This Row],[Area]]="Pune",Table1[[#This Row],[Income]],0)</f>
        <v>0</v>
      </c>
      <c r="BN393">
        <f ca="1">IF(Table1[[#This Row],[Area]]="Kolkata",Table1[[#This Row],[Income]],0)</f>
        <v>0</v>
      </c>
      <c r="BO393">
        <f ca="1">IF(Table1[[#This Row],[Area]]="Ranchi",Table1[[#This Row],[Income]],0)</f>
        <v>0</v>
      </c>
      <c r="BP393">
        <f ca="1">IF(Table1[[#This Row],[Area]]="Dhanbad",Table1[[#This Row],[Income]],0)</f>
        <v>0</v>
      </c>
      <c r="BQ393">
        <f ca="1">IF(Table1[[#This Row],[Area]]="Agra",Table1[[#This Row],[Income]],0)</f>
        <v>0</v>
      </c>
      <c r="BR393">
        <f ca="1">IF(Table1[[#This Row],[Area]]="Mumbai",Table1[[#This Row],[Income]],0)</f>
        <v>0</v>
      </c>
      <c r="BS393">
        <f ca="1">IF(Table1[[#This Row],[Area]]="Srinagar",Table1[[#This Row],[Income]],0)</f>
        <v>0</v>
      </c>
      <c r="BT393">
        <f ca="1">IF(Table1[[#This Row],[Area]]="Delhi",Table1[[#This Row],[Income]],0)</f>
        <v>0</v>
      </c>
      <c r="BU393">
        <f ca="1">IF(Table1[[#This Row],[Area]]="Jaipur",Table1[[#This Row],[Income]],0)</f>
        <v>0</v>
      </c>
      <c r="BW393">
        <f ca="1">IF(Table1[[#This Row],[Field of Work]]="IT",Table1[[#This Row],[Income]],0)</f>
        <v>0</v>
      </c>
      <c r="BX393">
        <f ca="1">IF(Table1[[#This Row],[Field of Work]]="Healthcare",Table1[[#This Row],[Income]],0)</f>
        <v>0</v>
      </c>
      <c r="BY393">
        <f ca="1">IF(Table1[[#This Row],[Field of Work]]="Agriculture",Table1[[#This Row],[Income]],0)</f>
        <v>0</v>
      </c>
      <c r="BZ393">
        <f ca="1">IF(Table1[[#This Row],[Field of Work]]="Teaching",Table1[[#This Row],[Income]],0)</f>
        <v>0</v>
      </c>
      <c r="CA393">
        <f ca="1">IF(Table1[[#This Row],[Field of Work]]="General Work",Table1[[#This Row],[Income]],0)</f>
        <v>0</v>
      </c>
      <c r="CB393">
        <f ca="1">IF(Table1[[#This Row],[Field of Work]]="Construction",Table1[[#This Row],[Income]],0)</f>
        <v>59324</v>
      </c>
      <c r="CD393" s="2">
        <f ca="1">IF(Table1[[#This Row],[Value of debts ]]&gt;Table1[[#This Row],[Income]],1,0)</f>
        <v>1</v>
      </c>
      <c r="CE393" s="1"/>
      <c r="CG393">
        <f ca="1">IF(Table1[[#This Row],[Net worth of person]]&gt;$CH$3,Table1[[#This Row],[Age]],0)</f>
        <v>38</v>
      </c>
    </row>
    <row r="394" spans="1:85" x14ac:dyDescent="0.3">
      <c r="A394">
        <f t="shared" ca="1" si="217"/>
        <v>2</v>
      </c>
      <c r="B394" t="str">
        <f t="shared" ca="1" si="218"/>
        <v>Men</v>
      </c>
      <c r="C394">
        <f t="shared" ca="1" si="219"/>
        <v>39</v>
      </c>
      <c r="D394">
        <f t="shared" ca="1" si="220"/>
        <v>3</v>
      </c>
      <c r="E394" t="str">
        <f t="shared" ca="1" si="221"/>
        <v>Healthcare</v>
      </c>
      <c r="F394">
        <f t="shared" ca="1" si="222"/>
        <v>1</v>
      </c>
      <c r="G394" t="str">
        <f t="shared" ca="1" si="223"/>
        <v>10th</v>
      </c>
      <c r="H394">
        <f t="shared" ca="1" si="224"/>
        <v>3</v>
      </c>
      <c r="I394">
        <f t="shared" ca="1" si="225"/>
        <v>1</v>
      </c>
      <c r="J394">
        <f t="shared" ca="1" si="226"/>
        <v>39293</v>
      </c>
      <c r="K394">
        <f t="shared" ca="1" si="227"/>
        <v>14</v>
      </c>
      <c r="L394" t="str">
        <f t="shared" ca="1" si="228"/>
        <v>Jaipur</v>
      </c>
      <c r="M394">
        <f t="shared" ca="1" si="229"/>
        <v>117879</v>
      </c>
      <c r="N394">
        <f t="shared" ca="1" si="230"/>
        <v>97809.145936935471</v>
      </c>
      <c r="O394">
        <f t="shared" ca="1" si="231"/>
        <v>18825.597745267558</v>
      </c>
      <c r="P394">
        <f t="shared" ca="1" si="232"/>
        <v>610</v>
      </c>
      <c r="Q394">
        <f t="shared" ca="1" si="233"/>
        <v>10297.131721325795</v>
      </c>
      <c r="R394">
        <f t="shared" ca="1" si="234"/>
        <v>33755.332753607167</v>
      </c>
      <c r="S394">
        <f t="shared" ca="1" si="235"/>
        <v>170459.93049887472</v>
      </c>
      <c r="T394">
        <f t="shared" ca="1" si="236"/>
        <v>108716.27765826127</v>
      </c>
      <c r="U394">
        <f t="shared" ca="1" si="237"/>
        <v>61743.652840613446</v>
      </c>
      <c r="AF394" s="2">
        <f ca="1">IF(Table1[[#This Row],[Gender]]="Women",1,0)</f>
        <v>0</v>
      </c>
      <c r="AG394">
        <f ca="1">IF(Table1[[#This Row],[Gender]]="Men",1,0)</f>
        <v>1</v>
      </c>
      <c r="AI394" s="1"/>
      <c r="AK394" s="2">
        <f ca="1">IF(Table1[[#This Row],[Field of Work]]="IT",1,0)</f>
        <v>0</v>
      </c>
      <c r="AL394">
        <f ca="1">IF(Table1[[#This Row],[Field of Work]]="Agriculture",1,0)</f>
        <v>0</v>
      </c>
      <c r="AM394">
        <f ca="1">IF(Table1[[#This Row],[Field of Work]]="Construction",1,0)</f>
        <v>0</v>
      </c>
      <c r="AN394">
        <f ca="1">IF(Table1[[#This Row],[Field of Work]]="Healthcare",1,0)</f>
        <v>1</v>
      </c>
      <c r="AO394">
        <f ca="1">IF(Table1[[#This Row],[Field of Work]]="General Work",1,0)</f>
        <v>0</v>
      </c>
      <c r="AP394">
        <f ca="1">IF(Table1[[#This Row],[Field of Work]]="Teaching",1,0)</f>
        <v>0</v>
      </c>
      <c r="AV394" s="1"/>
      <c r="AX394" s="2">
        <f ca="1">Table1[[#This Row],[Car Value]]/Table1[[#This Row],[Cars]]</f>
        <v>18825.597745267558</v>
      </c>
      <c r="AY394" s="1"/>
      <c r="AZ394" s="2">
        <f ca="1">IF(Table1[[#This Row],[Value of debts ]]&gt;$BA$3,1,0)</f>
        <v>1</v>
      </c>
      <c r="BA394" s="1"/>
      <c r="BB394" s="1"/>
      <c r="BC394" s="15">
        <f ca="1">Table1[[#This Row],[Mortage Left]]/Table1[[#This Row],[Value of House]]</f>
        <v>0.8297419042996248</v>
      </c>
      <c r="BD394">
        <f t="shared" ca="1" si="215"/>
        <v>0</v>
      </c>
      <c r="BF394" s="1"/>
      <c r="BH394">
        <f ca="1">IF(Table1[[#This Row],[Area]]="Patna",Table1[[#This Row],[Income]],0)</f>
        <v>0</v>
      </c>
      <c r="BI394">
        <f ca="1">IF(Table1[[#This Row],[Area]]="Bangalore",Table1[[#This Row],[Income]],0)</f>
        <v>0</v>
      </c>
      <c r="BJ394">
        <f ca="1">IF(Table1[[#This Row],[Area]]="Lucknow",Table1[[#This Row],[Income]],0)</f>
        <v>0</v>
      </c>
      <c r="BK394">
        <f ca="1">IF(Table1[[#This Row],[Area]]="Hyderabad",Table1[[#This Row],[Income]],0)</f>
        <v>0</v>
      </c>
      <c r="BL394">
        <f ca="1">IF(Table1[[#This Row],[Area]]="Udaipur",Table1[[#This Row],[Income]],0)</f>
        <v>0</v>
      </c>
      <c r="BM394">
        <f ca="1">IF(Table1[[#This Row],[Area]]="Pune",Table1[[#This Row],[Income]],0)</f>
        <v>0</v>
      </c>
      <c r="BN394">
        <f ca="1">IF(Table1[[#This Row],[Area]]="Kolkata",Table1[[#This Row],[Income]],0)</f>
        <v>0</v>
      </c>
      <c r="BO394">
        <f ca="1">IF(Table1[[#This Row],[Area]]="Ranchi",Table1[[#This Row],[Income]],0)</f>
        <v>0</v>
      </c>
      <c r="BP394">
        <f ca="1">IF(Table1[[#This Row],[Area]]="Dhanbad",Table1[[#This Row],[Income]],0)</f>
        <v>0</v>
      </c>
      <c r="BQ394">
        <f ca="1">IF(Table1[[#This Row],[Area]]="Agra",Table1[[#This Row],[Income]],0)</f>
        <v>0</v>
      </c>
      <c r="BR394">
        <f ca="1">IF(Table1[[#This Row],[Area]]="Mumbai",Table1[[#This Row],[Income]],0)</f>
        <v>0</v>
      </c>
      <c r="BS394">
        <f ca="1">IF(Table1[[#This Row],[Area]]="Srinagar",Table1[[#This Row],[Income]],0)</f>
        <v>0</v>
      </c>
      <c r="BT394">
        <f ca="1">IF(Table1[[#This Row],[Area]]="Delhi",Table1[[#This Row],[Income]],0)</f>
        <v>0</v>
      </c>
      <c r="BU394">
        <f ca="1">IF(Table1[[#This Row],[Area]]="Jaipur",Table1[[#This Row],[Income]],0)</f>
        <v>39293</v>
      </c>
      <c r="BW394">
        <f ca="1">IF(Table1[[#This Row],[Field of Work]]="IT",Table1[[#This Row],[Income]],0)</f>
        <v>0</v>
      </c>
      <c r="BX394">
        <f ca="1">IF(Table1[[#This Row],[Field of Work]]="Healthcare",Table1[[#This Row],[Income]],0)</f>
        <v>39293</v>
      </c>
      <c r="BY394">
        <f ca="1">IF(Table1[[#This Row],[Field of Work]]="Agriculture",Table1[[#This Row],[Income]],0)</f>
        <v>0</v>
      </c>
      <c r="BZ394">
        <f ca="1">IF(Table1[[#This Row],[Field of Work]]="Teaching",Table1[[#This Row],[Income]],0)</f>
        <v>0</v>
      </c>
      <c r="CA394">
        <f ca="1">IF(Table1[[#This Row],[Field of Work]]="General Work",Table1[[#This Row],[Income]],0)</f>
        <v>0</v>
      </c>
      <c r="CB394">
        <f ca="1">IF(Table1[[#This Row],[Field of Work]]="Construction",Table1[[#This Row],[Income]],0)</f>
        <v>0</v>
      </c>
      <c r="CD394" s="2">
        <f ca="1">IF(Table1[[#This Row],[Value of debts ]]&gt;Table1[[#This Row],[Income]],1,0)</f>
        <v>1</v>
      </c>
      <c r="CE394" s="1"/>
      <c r="CG394">
        <f ca="1">IF(Table1[[#This Row],[Net worth of person]]&gt;$CH$3,Table1[[#This Row],[Age]],0)</f>
        <v>39</v>
      </c>
    </row>
    <row r="395" spans="1:85" x14ac:dyDescent="0.3">
      <c r="A395">
        <f t="shared" ca="1" si="217"/>
        <v>1</v>
      </c>
      <c r="B395" t="str">
        <f t="shared" ca="1" si="218"/>
        <v>Women</v>
      </c>
      <c r="C395">
        <f t="shared" ca="1" si="219"/>
        <v>20</v>
      </c>
      <c r="D395">
        <f t="shared" ca="1" si="220"/>
        <v>4</v>
      </c>
      <c r="E395" t="str">
        <f t="shared" ca="1" si="221"/>
        <v>Teaching</v>
      </c>
      <c r="F395">
        <f t="shared" ca="1" si="222"/>
        <v>4</v>
      </c>
      <c r="G395" t="str">
        <f t="shared" ca="1" si="223"/>
        <v>Masters</v>
      </c>
      <c r="H395">
        <f t="shared" ca="1" si="224"/>
        <v>4</v>
      </c>
      <c r="I395">
        <f t="shared" ca="1" si="225"/>
        <v>3</v>
      </c>
      <c r="J395">
        <f t="shared" ca="1" si="226"/>
        <v>48386</v>
      </c>
      <c r="K395">
        <f t="shared" ca="1" si="227"/>
        <v>4</v>
      </c>
      <c r="L395" t="str">
        <f t="shared" ca="1" si="228"/>
        <v>Dhanbad</v>
      </c>
      <c r="M395">
        <f t="shared" ca="1" si="229"/>
        <v>241930</v>
      </c>
      <c r="N395">
        <f t="shared" ca="1" si="230"/>
        <v>80665.932844902825</v>
      </c>
      <c r="O395">
        <f t="shared" ca="1" si="231"/>
        <v>57014.302865021535</v>
      </c>
      <c r="P395">
        <f t="shared" ca="1" si="232"/>
        <v>2955</v>
      </c>
      <c r="Q395">
        <f t="shared" ca="1" si="233"/>
        <v>14058.643577116456</v>
      </c>
      <c r="R395">
        <f t="shared" ca="1" si="234"/>
        <v>56015.643889633204</v>
      </c>
      <c r="S395">
        <f t="shared" ca="1" si="235"/>
        <v>354959.94675465469</v>
      </c>
      <c r="T395">
        <f t="shared" ca="1" si="236"/>
        <v>97679.57642201928</v>
      </c>
      <c r="U395">
        <f t="shared" ca="1" si="237"/>
        <v>257280.37033263542</v>
      </c>
      <c r="AF395" s="2">
        <f ca="1">IF(Table1[[#This Row],[Gender]]="Women",1,0)</f>
        <v>1</v>
      </c>
      <c r="AG395">
        <f ca="1">IF(Table1[[#This Row],[Gender]]="Men",1,0)</f>
        <v>0</v>
      </c>
      <c r="AI395" s="1"/>
      <c r="AK395" s="2">
        <f ca="1">IF(Table1[[#This Row],[Field of Work]]="IT",1,0)</f>
        <v>0</v>
      </c>
      <c r="AL395">
        <f ca="1">IF(Table1[[#This Row],[Field of Work]]="Agriculture",1,0)</f>
        <v>0</v>
      </c>
      <c r="AM395">
        <f ca="1">IF(Table1[[#This Row],[Field of Work]]="Construction",1,0)</f>
        <v>0</v>
      </c>
      <c r="AN395">
        <f ca="1">IF(Table1[[#This Row],[Field of Work]]="Healthcare",1,0)</f>
        <v>0</v>
      </c>
      <c r="AO395">
        <f ca="1">IF(Table1[[#This Row],[Field of Work]]="General Work",1,0)</f>
        <v>0</v>
      </c>
      <c r="AP395">
        <f ca="1">IF(Table1[[#This Row],[Field of Work]]="Teaching",1,0)</f>
        <v>1</v>
      </c>
      <c r="AV395" s="1"/>
      <c r="AX395" s="2">
        <f ca="1">Table1[[#This Row],[Car Value]]/Table1[[#This Row],[Cars]]</f>
        <v>19004.767621673844</v>
      </c>
      <c r="AY395" s="1"/>
      <c r="AZ395" s="2">
        <f ca="1">IF(Table1[[#This Row],[Value of debts ]]&gt;$BA$3,1,0)</f>
        <v>1</v>
      </c>
      <c r="BA395" s="1"/>
      <c r="BB395" s="1"/>
      <c r="BC395" s="15">
        <f ca="1">Table1[[#This Row],[Mortage Left]]/Table1[[#This Row],[Value of House]]</f>
        <v>0.33342674676519168</v>
      </c>
      <c r="BD395">
        <f t="shared" ca="1" si="215"/>
        <v>0</v>
      </c>
      <c r="BF395" s="1"/>
      <c r="BH395">
        <f ca="1">IF(Table1[[#This Row],[Area]]="Patna",Table1[[#This Row],[Income]],0)</f>
        <v>0</v>
      </c>
      <c r="BI395">
        <f ca="1">IF(Table1[[#This Row],[Area]]="Bangalore",Table1[[#This Row],[Income]],0)</f>
        <v>0</v>
      </c>
      <c r="BJ395">
        <f ca="1">IF(Table1[[#This Row],[Area]]="Lucknow",Table1[[#This Row],[Income]],0)</f>
        <v>0</v>
      </c>
      <c r="BK395">
        <f ca="1">IF(Table1[[#This Row],[Area]]="Hyderabad",Table1[[#This Row],[Income]],0)</f>
        <v>0</v>
      </c>
      <c r="BL395">
        <f ca="1">IF(Table1[[#This Row],[Area]]="Udaipur",Table1[[#This Row],[Income]],0)</f>
        <v>0</v>
      </c>
      <c r="BM395">
        <f ca="1">IF(Table1[[#This Row],[Area]]="Pune",Table1[[#This Row],[Income]],0)</f>
        <v>0</v>
      </c>
      <c r="BN395">
        <f ca="1">IF(Table1[[#This Row],[Area]]="Kolkata",Table1[[#This Row],[Income]],0)</f>
        <v>0</v>
      </c>
      <c r="BO395">
        <f ca="1">IF(Table1[[#This Row],[Area]]="Ranchi",Table1[[#This Row],[Income]],0)</f>
        <v>0</v>
      </c>
      <c r="BP395">
        <f ca="1">IF(Table1[[#This Row],[Area]]="Dhanbad",Table1[[#This Row],[Income]],0)</f>
        <v>48386</v>
      </c>
      <c r="BQ395">
        <f ca="1">IF(Table1[[#This Row],[Area]]="Agra",Table1[[#This Row],[Income]],0)</f>
        <v>0</v>
      </c>
      <c r="BR395">
        <f ca="1">IF(Table1[[#This Row],[Area]]="Mumbai",Table1[[#This Row],[Income]],0)</f>
        <v>0</v>
      </c>
      <c r="BS395">
        <f ca="1">IF(Table1[[#This Row],[Area]]="Srinagar",Table1[[#This Row],[Income]],0)</f>
        <v>0</v>
      </c>
      <c r="BT395">
        <f ca="1">IF(Table1[[#This Row],[Area]]="Delhi",Table1[[#This Row],[Income]],0)</f>
        <v>0</v>
      </c>
      <c r="BU395">
        <f ca="1">IF(Table1[[#This Row],[Area]]="Jaipur",Table1[[#This Row],[Income]],0)</f>
        <v>0</v>
      </c>
      <c r="BW395">
        <f ca="1">IF(Table1[[#This Row],[Field of Work]]="IT",Table1[[#This Row],[Income]],0)</f>
        <v>0</v>
      </c>
      <c r="BX395">
        <f ca="1">IF(Table1[[#This Row],[Field of Work]]="Healthcare",Table1[[#This Row],[Income]],0)</f>
        <v>0</v>
      </c>
      <c r="BY395">
        <f ca="1">IF(Table1[[#This Row],[Field of Work]]="Agriculture",Table1[[#This Row],[Income]],0)</f>
        <v>0</v>
      </c>
      <c r="BZ395">
        <f ca="1">IF(Table1[[#This Row],[Field of Work]]="Teaching",Table1[[#This Row],[Income]],0)</f>
        <v>48386</v>
      </c>
      <c r="CA395">
        <f ca="1">IF(Table1[[#This Row],[Field of Work]]="General Work",Table1[[#This Row],[Income]],0)</f>
        <v>0</v>
      </c>
      <c r="CB395">
        <f ca="1">IF(Table1[[#This Row],[Field of Work]]="Construction",Table1[[#This Row],[Income]],0)</f>
        <v>0</v>
      </c>
      <c r="CD395" s="2">
        <f ca="1">IF(Table1[[#This Row],[Value of debts ]]&gt;Table1[[#This Row],[Income]],1,0)</f>
        <v>1</v>
      </c>
      <c r="CE395" s="1"/>
      <c r="CG395">
        <f ca="1">IF(Table1[[#This Row],[Net worth of person]]&gt;$CH$3,Table1[[#This Row],[Age]],0)</f>
        <v>20</v>
      </c>
    </row>
    <row r="396" spans="1:85" x14ac:dyDescent="0.3">
      <c r="A396">
        <f t="shared" ca="1" si="217"/>
        <v>1</v>
      </c>
      <c r="B396" t="str">
        <f t="shared" ca="1" si="218"/>
        <v>Women</v>
      </c>
      <c r="C396">
        <f t="shared" ca="1" si="219"/>
        <v>38</v>
      </c>
      <c r="D396">
        <f t="shared" ca="1" si="220"/>
        <v>6</v>
      </c>
      <c r="E396" t="str">
        <f t="shared" ca="1" si="221"/>
        <v>General Work</v>
      </c>
      <c r="F396">
        <f t="shared" ca="1" si="222"/>
        <v>5</v>
      </c>
      <c r="G396" t="str">
        <f t="shared" ca="1" si="223"/>
        <v>Others</v>
      </c>
      <c r="H396">
        <f t="shared" ca="1" si="224"/>
        <v>2</v>
      </c>
      <c r="I396">
        <f t="shared" ca="1" si="225"/>
        <v>3</v>
      </c>
      <c r="J396">
        <f t="shared" ca="1" si="226"/>
        <v>34338</v>
      </c>
      <c r="K396">
        <f t="shared" ca="1" si="227"/>
        <v>11</v>
      </c>
      <c r="L396" t="str">
        <f t="shared" ca="1" si="228"/>
        <v>Mumbai</v>
      </c>
      <c r="M396">
        <f t="shared" ca="1" si="229"/>
        <v>171690</v>
      </c>
      <c r="N396">
        <f t="shared" ca="1" si="230"/>
        <v>99850.342310393142</v>
      </c>
      <c r="O396">
        <f t="shared" ca="1" si="231"/>
        <v>40524.719419772802</v>
      </c>
      <c r="P396">
        <f t="shared" ca="1" si="232"/>
        <v>7821</v>
      </c>
      <c r="Q396">
        <f t="shared" ca="1" si="233"/>
        <v>38392.987811844199</v>
      </c>
      <c r="R396">
        <f t="shared" ca="1" si="234"/>
        <v>42745.307862082569</v>
      </c>
      <c r="S396">
        <f t="shared" ca="1" si="235"/>
        <v>254960.02728185535</v>
      </c>
      <c r="T396">
        <f t="shared" ca="1" si="236"/>
        <v>146064.33012223733</v>
      </c>
      <c r="U396">
        <f t="shared" ca="1" si="237"/>
        <v>108895.69715961802</v>
      </c>
      <c r="AF396" s="2">
        <f ca="1">IF(Table1[[#This Row],[Gender]]="Women",1,0)</f>
        <v>1</v>
      </c>
      <c r="AG396">
        <f ca="1">IF(Table1[[#This Row],[Gender]]="Men",1,0)</f>
        <v>0</v>
      </c>
      <c r="AI396" s="1"/>
      <c r="AK396" s="2">
        <f ca="1">IF(Table1[[#This Row],[Field of Work]]="IT",1,0)</f>
        <v>0</v>
      </c>
      <c r="AL396">
        <f ca="1">IF(Table1[[#This Row],[Field of Work]]="Agriculture",1,0)</f>
        <v>0</v>
      </c>
      <c r="AM396">
        <f ca="1">IF(Table1[[#This Row],[Field of Work]]="Construction",1,0)</f>
        <v>0</v>
      </c>
      <c r="AN396">
        <f ca="1">IF(Table1[[#This Row],[Field of Work]]="Healthcare",1,0)</f>
        <v>0</v>
      </c>
      <c r="AO396">
        <f ca="1">IF(Table1[[#This Row],[Field of Work]]="General Work",1,0)</f>
        <v>1</v>
      </c>
      <c r="AP396">
        <f ca="1">IF(Table1[[#This Row],[Field of Work]]="Teaching",1,0)</f>
        <v>0</v>
      </c>
      <c r="AV396" s="1"/>
      <c r="AX396" s="2">
        <f ca="1">Table1[[#This Row],[Car Value]]/Table1[[#This Row],[Cars]]</f>
        <v>13508.239806590935</v>
      </c>
      <c r="AY396" s="1"/>
      <c r="AZ396" s="2">
        <f ca="1">IF(Table1[[#This Row],[Value of debts ]]&gt;$BA$3,1,0)</f>
        <v>1</v>
      </c>
      <c r="BA396" s="1"/>
      <c r="BB396" s="1"/>
      <c r="BC396" s="15">
        <f ca="1">Table1[[#This Row],[Mortage Left]]/Table1[[#This Row],[Value of House]]</f>
        <v>0.58157343066220013</v>
      </c>
      <c r="BD396">
        <f t="shared" ca="1" si="215"/>
        <v>0</v>
      </c>
      <c r="BF396" s="1"/>
      <c r="BH396">
        <f ca="1">IF(Table1[[#This Row],[Area]]="Patna",Table1[[#This Row],[Income]],0)</f>
        <v>0</v>
      </c>
      <c r="BI396">
        <f ca="1">IF(Table1[[#This Row],[Area]]="Bangalore",Table1[[#This Row],[Income]],0)</f>
        <v>0</v>
      </c>
      <c r="BJ396">
        <f ca="1">IF(Table1[[#This Row],[Area]]="Lucknow",Table1[[#This Row],[Income]],0)</f>
        <v>0</v>
      </c>
      <c r="BK396">
        <f ca="1">IF(Table1[[#This Row],[Area]]="Hyderabad",Table1[[#This Row],[Income]],0)</f>
        <v>0</v>
      </c>
      <c r="BL396">
        <f ca="1">IF(Table1[[#This Row],[Area]]="Udaipur",Table1[[#This Row],[Income]],0)</f>
        <v>0</v>
      </c>
      <c r="BM396">
        <f ca="1">IF(Table1[[#This Row],[Area]]="Pune",Table1[[#This Row],[Income]],0)</f>
        <v>0</v>
      </c>
      <c r="BN396">
        <f ca="1">IF(Table1[[#This Row],[Area]]="Kolkata",Table1[[#This Row],[Income]],0)</f>
        <v>0</v>
      </c>
      <c r="BO396">
        <f ca="1">IF(Table1[[#This Row],[Area]]="Ranchi",Table1[[#This Row],[Income]],0)</f>
        <v>0</v>
      </c>
      <c r="BP396">
        <f ca="1">IF(Table1[[#This Row],[Area]]="Dhanbad",Table1[[#This Row],[Income]],0)</f>
        <v>0</v>
      </c>
      <c r="BQ396">
        <f ca="1">IF(Table1[[#This Row],[Area]]="Agra",Table1[[#This Row],[Income]],0)</f>
        <v>0</v>
      </c>
      <c r="BR396">
        <f ca="1">IF(Table1[[#This Row],[Area]]="Mumbai",Table1[[#This Row],[Income]],0)</f>
        <v>34338</v>
      </c>
      <c r="BS396">
        <f ca="1">IF(Table1[[#This Row],[Area]]="Srinagar",Table1[[#This Row],[Income]],0)</f>
        <v>0</v>
      </c>
      <c r="BT396">
        <f ca="1">IF(Table1[[#This Row],[Area]]="Delhi",Table1[[#This Row],[Income]],0)</f>
        <v>0</v>
      </c>
      <c r="BU396">
        <f ca="1">IF(Table1[[#This Row],[Area]]="Jaipur",Table1[[#This Row],[Income]],0)</f>
        <v>0</v>
      </c>
      <c r="BW396">
        <f ca="1">IF(Table1[[#This Row],[Field of Work]]="IT",Table1[[#This Row],[Income]],0)</f>
        <v>0</v>
      </c>
      <c r="BX396">
        <f ca="1">IF(Table1[[#This Row],[Field of Work]]="Healthcare",Table1[[#This Row],[Income]],0)</f>
        <v>0</v>
      </c>
      <c r="BY396">
        <f ca="1">IF(Table1[[#This Row],[Field of Work]]="Agriculture",Table1[[#This Row],[Income]],0)</f>
        <v>0</v>
      </c>
      <c r="BZ396">
        <f ca="1">IF(Table1[[#This Row],[Field of Work]]="Teaching",Table1[[#This Row],[Income]],0)</f>
        <v>0</v>
      </c>
      <c r="CA396">
        <f ca="1">IF(Table1[[#This Row],[Field of Work]]="General Work",Table1[[#This Row],[Income]],0)</f>
        <v>34338</v>
      </c>
      <c r="CB396">
        <f ca="1">IF(Table1[[#This Row],[Field of Work]]="Construction",Table1[[#This Row],[Income]],0)</f>
        <v>0</v>
      </c>
      <c r="CD396" s="2">
        <f ca="1">IF(Table1[[#This Row],[Value of debts ]]&gt;Table1[[#This Row],[Income]],1,0)</f>
        <v>1</v>
      </c>
      <c r="CE396" s="1"/>
      <c r="CG396">
        <f ca="1">IF(Table1[[#This Row],[Net worth of person]]&gt;$CH$3,Table1[[#This Row],[Age]],0)</f>
        <v>38</v>
      </c>
    </row>
    <row r="397" spans="1:85" x14ac:dyDescent="0.3">
      <c r="A397">
        <f t="shared" ca="1" si="217"/>
        <v>1</v>
      </c>
      <c r="B397" t="str">
        <f t="shared" ca="1" si="218"/>
        <v>Women</v>
      </c>
      <c r="C397">
        <f t="shared" ca="1" si="219"/>
        <v>22</v>
      </c>
      <c r="D397">
        <f t="shared" ca="1" si="220"/>
        <v>2</v>
      </c>
      <c r="E397" t="str">
        <f t="shared" ca="1" si="221"/>
        <v>Construction</v>
      </c>
      <c r="F397">
        <f t="shared" ca="1" si="222"/>
        <v>2</v>
      </c>
      <c r="G397" t="str">
        <f t="shared" ca="1" si="223"/>
        <v>12th</v>
      </c>
      <c r="H397">
        <f t="shared" ca="1" si="224"/>
        <v>4</v>
      </c>
      <c r="I397">
        <f t="shared" ca="1" si="225"/>
        <v>3</v>
      </c>
      <c r="J397">
        <f t="shared" ca="1" si="226"/>
        <v>27496</v>
      </c>
      <c r="K397">
        <f t="shared" ca="1" si="227"/>
        <v>2</v>
      </c>
      <c r="L397" t="str">
        <f t="shared" ca="1" si="228"/>
        <v>Bangalore</v>
      </c>
      <c r="M397">
        <f t="shared" ca="1" si="229"/>
        <v>82488</v>
      </c>
      <c r="N397">
        <f t="shared" ca="1" si="230"/>
        <v>46204.660894778601</v>
      </c>
      <c r="O397">
        <f t="shared" ca="1" si="231"/>
        <v>55075.304192043637</v>
      </c>
      <c r="P397">
        <f t="shared" ca="1" si="232"/>
        <v>18786</v>
      </c>
      <c r="Q397">
        <f t="shared" ca="1" si="233"/>
        <v>50869.265784967596</v>
      </c>
      <c r="R397">
        <f t="shared" ca="1" si="234"/>
        <v>24610.337585877947</v>
      </c>
      <c r="S397">
        <f t="shared" ca="1" si="235"/>
        <v>162173.64177792158</v>
      </c>
      <c r="T397">
        <f t="shared" ca="1" si="236"/>
        <v>115859.92667974619</v>
      </c>
      <c r="U397">
        <f t="shared" ca="1" si="237"/>
        <v>46313.715098175395</v>
      </c>
      <c r="AF397" s="2">
        <f ca="1">IF(Table1[[#This Row],[Gender]]="Women",1,0)</f>
        <v>1</v>
      </c>
      <c r="AG397">
        <f ca="1">IF(Table1[[#This Row],[Gender]]="Men",1,0)</f>
        <v>0</v>
      </c>
      <c r="AI397" s="1"/>
      <c r="AK397" s="2">
        <f ca="1">IF(Table1[[#This Row],[Field of Work]]="IT",1,0)</f>
        <v>0</v>
      </c>
      <c r="AL397">
        <f ca="1">IF(Table1[[#This Row],[Field of Work]]="Agriculture",1,0)</f>
        <v>0</v>
      </c>
      <c r="AM397">
        <f ca="1">IF(Table1[[#This Row],[Field of Work]]="Construction",1,0)</f>
        <v>1</v>
      </c>
      <c r="AN397">
        <f ca="1">IF(Table1[[#This Row],[Field of Work]]="Healthcare",1,0)</f>
        <v>0</v>
      </c>
      <c r="AO397">
        <f ca="1">IF(Table1[[#This Row],[Field of Work]]="General Work",1,0)</f>
        <v>0</v>
      </c>
      <c r="AP397">
        <f ca="1">IF(Table1[[#This Row],[Field of Work]]="Teaching",1,0)</f>
        <v>0</v>
      </c>
      <c r="AV397" s="1"/>
      <c r="AX397" s="2">
        <f ca="1">Table1[[#This Row],[Car Value]]/Table1[[#This Row],[Cars]]</f>
        <v>18358.434730681212</v>
      </c>
      <c r="AY397" s="1"/>
      <c r="AZ397" s="2">
        <f ca="1">IF(Table1[[#This Row],[Value of debts ]]&gt;$BA$3,1,0)</f>
        <v>1</v>
      </c>
      <c r="BA397" s="1"/>
      <c r="BB397" s="1"/>
      <c r="BC397" s="15">
        <f ca="1">Table1[[#This Row],[Mortage Left]]/Table1[[#This Row],[Value of House]]</f>
        <v>0.56013797030814905</v>
      </c>
      <c r="BD397">
        <f t="shared" ca="1" si="215"/>
        <v>0</v>
      </c>
      <c r="BF397" s="1"/>
      <c r="BH397">
        <f ca="1">IF(Table1[[#This Row],[Area]]="Patna",Table1[[#This Row],[Income]],0)</f>
        <v>0</v>
      </c>
      <c r="BI397">
        <f ca="1">IF(Table1[[#This Row],[Area]]="Bangalore",Table1[[#This Row],[Income]],0)</f>
        <v>27496</v>
      </c>
      <c r="BJ397">
        <f ca="1">IF(Table1[[#This Row],[Area]]="Lucknow",Table1[[#This Row],[Income]],0)</f>
        <v>0</v>
      </c>
      <c r="BK397">
        <f ca="1">IF(Table1[[#This Row],[Area]]="Hyderabad",Table1[[#This Row],[Income]],0)</f>
        <v>0</v>
      </c>
      <c r="BL397">
        <f ca="1">IF(Table1[[#This Row],[Area]]="Udaipur",Table1[[#This Row],[Income]],0)</f>
        <v>0</v>
      </c>
      <c r="BM397">
        <f ca="1">IF(Table1[[#This Row],[Area]]="Pune",Table1[[#This Row],[Income]],0)</f>
        <v>0</v>
      </c>
      <c r="BN397">
        <f ca="1">IF(Table1[[#This Row],[Area]]="Kolkata",Table1[[#This Row],[Income]],0)</f>
        <v>0</v>
      </c>
      <c r="BO397">
        <f ca="1">IF(Table1[[#This Row],[Area]]="Ranchi",Table1[[#This Row],[Income]],0)</f>
        <v>0</v>
      </c>
      <c r="BP397">
        <f ca="1">IF(Table1[[#This Row],[Area]]="Dhanbad",Table1[[#This Row],[Income]],0)</f>
        <v>0</v>
      </c>
      <c r="BQ397">
        <f ca="1">IF(Table1[[#This Row],[Area]]="Agra",Table1[[#This Row],[Income]],0)</f>
        <v>0</v>
      </c>
      <c r="BR397">
        <f ca="1">IF(Table1[[#This Row],[Area]]="Mumbai",Table1[[#This Row],[Income]],0)</f>
        <v>0</v>
      </c>
      <c r="BS397">
        <f ca="1">IF(Table1[[#This Row],[Area]]="Srinagar",Table1[[#This Row],[Income]],0)</f>
        <v>0</v>
      </c>
      <c r="BT397">
        <f ca="1">IF(Table1[[#This Row],[Area]]="Delhi",Table1[[#This Row],[Income]],0)</f>
        <v>0</v>
      </c>
      <c r="BU397">
        <f ca="1">IF(Table1[[#This Row],[Area]]="Jaipur",Table1[[#This Row],[Income]],0)</f>
        <v>0</v>
      </c>
      <c r="BW397">
        <f ca="1">IF(Table1[[#This Row],[Field of Work]]="IT",Table1[[#This Row],[Income]],0)</f>
        <v>0</v>
      </c>
      <c r="BX397">
        <f ca="1">IF(Table1[[#This Row],[Field of Work]]="Healthcare",Table1[[#This Row],[Income]],0)</f>
        <v>0</v>
      </c>
      <c r="BY397">
        <f ca="1">IF(Table1[[#This Row],[Field of Work]]="Agriculture",Table1[[#This Row],[Income]],0)</f>
        <v>0</v>
      </c>
      <c r="BZ397">
        <f ca="1">IF(Table1[[#This Row],[Field of Work]]="Teaching",Table1[[#This Row],[Income]],0)</f>
        <v>0</v>
      </c>
      <c r="CA397">
        <f ca="1">IF(Table1[[#This Row],[Field of Work]]="General Work",Table1[[#This Row],[Income]],0)</f>
        <v>0</v>
      </c>
      <c r="CB397">
        <f ca="1">IF(Table1[[#This Row],[Field of Work]]="Construction",Table1[[#This Row],[Income]],0)</f>
        <v>27496</v>
      </c>
      <c r="CD397" s="2">
        <f ca="1">IF(Table1[[#This Row],[Value of debts ]]&gt;Table1[[#This Row],[Income]],1,0)</f>
        <v>1</v>
      </c>
      <c r="CE397" s="1"/>
      <c r="CG397">
        <f ca="1">IF(Table1[[#This Row],[Net worth of person]]&gt;$CH$3,Table1[[#This Row],[Age]],0)</f>
        <v>0</v>
      </c>
    </row>
    <row r="398" spans="1:85" x14ac:dyDescent="0.3">
      <c r="A398">
        <f t="shared" ca="1" si="217"/>
        <v>1</v>
      </c>
      <c r="B398" t="str">
        <f t="shared" ca="1" si="218"/>
        <v>Women</v>
      </c>
      <c r="C398">
        <f t="shared" ca="1" si="219"/>
        <v>26</v>
      </c>
      <c r="D398">
        <f t="shared" ca="1" si="220"/>
        <v>3</v>
      </c>
      <c r="E398" t="str">
        <f t="shared" ca="1" si="221"/>
        <v>Healthcare</v>
      </c>
      <c r="F398">
        <f t="shared" ca="1" si="222"/>
        <v>2</v>
      </c>
      <c r="G398" t="str">
        <f t="shared" ca="1" si="223"/>
        <v>12th</v>
      </c>
      <c r="H398">
        <f t="shared" ca="1" si="224"/>
        <v>4</v>
      </c>
      <c r="I398">
        <f t="shared" ca="1" si="225"/>
        <v>1</v>
      </c>
      <c r="J398">
        <f t="shared" ca="1" si="226"/>
        <v>59959</v>
      </c>
      <c r="K398">
        <f t="shared" ca="1" si="227"/>
        <v>2</v>
      </c>
      <c r="L398" t="str">
        <f t="shared" ca="1" si="228"/>
        <v>Bangalore</v>
      </c>
      <c r="M398">
        <f t="shared" ca="1" si="229"/>
        <v>179877</v>
      </c>
      <c r="N398">
        <f t="shared" ca="1" si="230"/>
        <v>134721.77438917448</v>
      </c>
      <c r="O398">
        <f t="shared" ca="1" si="231"/>
        <v>32061.814835433659</v>
      </c>
      <c r="P398">
        <f t="shared" ca="1" si="232"/>
        <v>18548</v>
      </c>
      <c r="Q398">
        <f t="shared" ca="1" si="233"/>
        <v>60240.565552902575</v>
      </c>
      <c r="R398">
        <f t="shared" ca="1" si="234"/>
        <v>87159.319808662651</v>
      </c>
      <c r="S398">
        <f t="shared" ca="1" si="235"/>
        <v>299098.13464409631</v>
      </c>
      <c r="T398">
        <f t="shared" ca="1" si="236"/>
        <v>213510.33994207706</v>
      </c>
      <c r="U398">
        <f t="shared" ca="1" si="237"/>
        <v>85587.794702019251</v>
      </c>
      <c r="AF398" s="2">
        <f ca="1">IF(Table1[[#This Row],[Gender]]="Women",1,0)</f>
        <v>1</v>
      </c>
      <c r="AG398">
        <f ca="1">IF(Table1[[#This Row],[Gender]]="Men",1,0)</f>
        <v>0</v>
      </c>
      <c r="AI398" s="1"/>
      <c r="AK398" s="2">
        <f ca="1">IF(Table1[[#This Row],[Field of Work]]="IT",1,0)</f>
        <v>0</v>
      </c>
      <c r="AL398">
        <f ca="1">IF(Table1[[#This Row],[Field of Work]]="Agriculture",1,0)</f>
        <v>0</v>
      </c>
      <c r="AM398">
        <f ca="1">IF(Table1[[#This Row],[Field of Work]]="Construction",1,0)</f>
        <v>0</v>
      </c>
      <c r="AN398">
        <f ca="1">IF(Table1[[#This Row],[Field of Work]]="Healthcare",1,0)</f>
        <v>1</v>
      </c>
      <c r="AO398">
        <f ca="1">IF(Table1[[#This Row],[Field of Work]]="General Work",1,0)</f>
        <v>0</v>
      </c>
      <c r="AP398">
        <f ca="1">IF(Table1[[#This Row],[Field of Work]]="Teaching",1,0)</f>
        <v>0</v>
      </c>
      <c r="AV398" s="1"/>
      <c r="AX398" s="2">
        <f ca="1">Table1[[#This Row],[Car Value]]/Table1[[#This Row],[Cars]]</f>
        <v>32061.814835433659</v>
      </c>
      <c r="AY398" s="1"/>
      <c r="AZ398" s="2">
        <f ca="1">IF(Table1[[#This Row],[Value of debts ]]&gt;$BA$3,1,0)</f>
        <v>1</v>
      </c>
      <c r="BA398" s="1"/>
      <c r="BB398" s="1"/>
      <c r="BC398" s="15">
        <f ca="1">Table1[[#This Row],[Mortage Left]]/Table1[[#This Row],[Value of House]]</f>
        <v>0.74896609566078198</v>
      </c>
      <c r="BD398">
        <f t="shared" ca="1" si="215"/>
        <v>0</v>
      </c>
      <c r="BF398" s="1"/>
      <c r="BH398">
        <f ca="1">IF(Table1[[#This Row],[Area]]="Patna",Table1[[#This Row],[Income]],0)</f>
        <v>0</v>
      </c>
      <c r="BI398">
        <f ca="1">IF(Table1[[#This Row],[Area]]="Bangalore",Table1[[#This Row],[Income]],0)</f>
        <v>59959</v>
      </c>
      <c r="BJ398">
        <f ca="1">IF(Table1[[#This Row],[Area]]="Lucknow",Table1[[#This Row],[Income]],0)</f>
        <v>0</v>
      </c>
      <c r="BK398">
        <f ca="1">IF(Table1[[#This Row],[Area]]="Hyderabad",Table1[[#This Row],[Income]],0)</f>
        <v>0</v>
      </c>
      <c r="BL398">
        <f ca="1">IF(Table1[[#This Row],[Area]]="Udaipur",Table1[[#This Row],[Income]],0)</f>
        <v>0</v>
      </c>
      <c r="BM398">
        <f ca="1">IF(Table1[[#This Row],[Area]]="Pune",Table1[[#This Row],[Income]],0)</f>
        <v>0</v>
      </c>
      <c r="BN398">
        <f ca="1">IF(Table1[[#This Row],[Area]]="Kolkata",Table1[[#This Row],[Income]],0)</f>
        <v>0</v>
      </c>
      <c r="BO398">
        <f ca="1">IF(Table1[[#This Row],[Area]]="Ranchi",Table1[[#This Row],[Income]],0)</f>
        <v>0</v>
      </c>
      <c r="BP398">
        <f ca="1">IF(Table1[[#This Row],[Area]]="Dhanbad",Table1[[#This Row],[Income]],0)</f>
        <v>0</v>
      </c>
      <c r="BQ398">
        <f ca="1">IF(Table1[[#This Row],[Area]]="Agra",Table1[[#This Row],[Income]],0)</f>
        <v>0</v>
      </c>
      <c r="BR398">
        <f ca="1">IF(Table1[[#This Row],[Area]]="Mumbai",Table1[[#This Row],[Income]],0)</f>
        <v>0</v>
      </c>
      <c r="BS398">
        <f ca="1">IF(Table1[[#This Row],[Area]]="Srinagar",Table1[[#This Row],[Income]],0)</f>
        <v>0</v>
      </c>
      <c r="BT398">
        <f ca="1">IF(Table1[[#This Row],[Area]]="Delhi",Table1[[#This Row],[Income]],0)</f>
        <v>0</v>
      </c>
      <c r="BU398">
        <f ca="1">IF(Table1[[#This Row],[Area]]="Jaipur",Table1[[#This Row],[Income]],0)</f>
        <v>0</v>
      </c>
      <c r="BW398">
        <f ca="1">IF(Table1[[#This Row],[Field of Work]]="IT",Table1[[#This Row],[Income]],0)</f>
        <v>0</v>
      </c>
      <c r="BX398">
        <f ca="1">IF(Table1[[#This Row],[Field of Work]]="Healthcare",Table1[[#This Row],[Income]],0)</f>
        <v>59959</v>
      </c>
      <c r="BY398">
        <f ca="1">IF(Table1[[#This Row],[Field of Work]]="Agriculture",Table1[[#This Row],[Income]],0)</f>
        <v>0</v>
      </c>
      <c r="BZ398">
        <f ca="1">IF(Table1[[#This Row],[Field of Work]]="Teaching",Table1[[#This Row],[Income]],0)</f>
        <v>0</v>
      </c>
      <c r="CA398">
        <f ca="1">IF(Table1[[#This Row],[Field of Work]]="General Work",Table1[[#This Row],[Income]],0)</f>
        <v>0</v>
      </c>
      <c r="CB398">
        <f ca="1">IF(Table1[[#This Row],[Field of Work]]="Construction",Table1[[#This Row],[Income]],0)</f>
        <v>0</v>
      </c>
      <c r="CD398" s="2">
        <f ca="1">IF(Table1[[#This Row],[Value of debts ]]&gt;Table1[[#This Row],[Income]],1,0)</f>
        <v>1</v>
      </c>
      <c r="CE398" s="1"/>
      <c r="CG398">
        <f ca="1">IF(Table1[[#This Row],[Net worth of person]]&gt;$CH$3,Table1[[#This Row],[Age]],0)</f>
        <v>26</v>
      </c>
    </row>
    <row r="399" spans="1:85" x14ac:dyDescent="0.3">
      <c r="A399">
        <f t="shared" ca="1" si="217"/>
        <v>1</v>
      </c>
      <c r="B399" t="str">
        <f t="shared" ca="1" si="218"/>
        <v>Women</v>
      </c>
      <c r="C399">
        <f t="shared" ca="1" si="219"/>
        <v>37</v>
      </c>
      <c r="D399">
        <f t="shared" ca="1" si="220"/>
        <v>3</v>
      </c>
      <c r="E399" t="str">
        <f t="shared" ca="1" si="221"/>
        <v>Healthcare</v>
      </c>
      <c r="F399">
        <f t="shared" ca="1" si="222"/>
        <v>1</v>
      </c>
      <c r="G399" t="str">
        <f t="shared" ca="1" si="223"/>
        <v>10th</v>
      </c>
      <c r="H399">
        <f t="shared" ca="1" si="224"/>
        <v>0</v>
      </c>
      <c r="I399">
        <f t="shared" ca="1" si="225"/>
        <v>2</v>
      </c>
      <c r="J399">
        <f t="shared" ca="1" si="226"/>
        <v>68298</v>
      </c>
      <c r="K399">
        <f t="shared" ca="1" si="227"/>
        <v>6</v>
      </c>
      <c r="L399" t="str">
        <f t="shared" ca="1" si="228"/>
        <v>Ranchi</v>
      </c>
      <c r="M399">
        <f t="shared" ca="1" si="229"/>
        <v>273192</v>
      </c>
      <c r="N399">
        <f t="shared" ca="1" si="230"/>
        <v>91767.989353776953</v>
      </c>
      <c r="O399">
        <f t="shared" ca="1" si="231"/>
        <v>41327.859561814228</v>
      </c>
      <c r="P399">
        <f t="shared" ca="1" si="232"/>
        <v>12506</v>
      </c>
      <c r="Q399">
        <f t="shared" ca="1" si="233"/>
        <v>65054.782407399551</v>
      </c>
      <c r="R399">
        <f t="shared" ca="1" si="234"/>
        <v>55032.933666643163</v>
      </c>
      <c r="S399">
        <f t="shared" ca="1" si="235"/>
        <v>369552.79322845739</v>
      </c>
      <c r="T399">
        <f t="shared" ca="1" si="236"/>
        <v>169328.7717611765</v>
      </c>
      <c r="U399">
        <f t="shared" ca="1" si="237"/>
        <v>200224.02146728089</v>
      </c>
      <c r="AF399" s="2">
        <f ca="1">IF(Table1[[#This Row],[Gender]]="Women",1,0)</f>
        <v>1</v>
      </c>
      <c r="AG399">
        <f ca="1">IF(Table1[[#This Row],[Gender]]="Men",1,0)</f>
        <v>0</v>
      </c>
      <c r="AI399" s="1"/>
      <c r="AK399" s="2">
        <f ca="1">IF(Table1[[#This Row],[Field of Work]]="IT",1,0)</f>
        <v>0</v>
      </c>
      <c r="AL399">
        <f ca="1">IF(Table1[[#This Row],[Field of Work]]="Agriculture",1,0)</f>
        <v>0</v>
      </c>
      <c r="AM399">
        <f ca="1">IF(Table1[[#This Row],[Field of Work]]="Construction",1,0)</f>
        <v>0</v>
      </c>
      <c r="AN399">
        <f ca="1">IF(Table1[[#This Row],[Field of Work]]="Healthcare",1,0)</f>
        <v>1</v>
      </c>
      <c r="AO399">
        <f ca="1">IF(Table1[[#This Row],[Field of Work]]="General Work",1,0)</f>
        <v>0</v>
      </c>
      <c r="AP399">
        <f ca="1">IF(Table1[[#This Row],[Field of Work]]="Teaching",1,0)</f>
        <v>0</v>
      </c>
      <c r="AV399" s="1"/>
      <c r="AX399" s="2">
        <f ca="1">Table1[[#This Row],[Car Value]]/Table1[[#This Row],[Cars]]</f>
        <v>20663.929780907114</v>
      </c>
      <c r="AY399" s="1"/>
      <c r="AZ399" s="2">
        <f ca="1">IF(Table1[[#This Row],[Value of debts ]]&gt;$BA$3,1,0)</f>
        <v>1</v>
      </c>
      <c r="BA399" s="1"/>
      <c r="BB399" s="1"/>
      <c r="BC399" s="15">
        <f ca="1">Table1[[#This Row],[Mortage Left]]/Table1[[#This Row],[Value of House]]</f>
        <v>0.33591023658737063</v>
      </c>
      <c r="BD399">
        <f t="shared" ca="1" si="215"/>
        <v>0</v>
      </c>
      <c r="BF399" s="1"/>
      <c r="BH399">
        <f ca="1">IF(Table1[[#This Row],[Area]]="Patna",Table1[[#This Row],[Income]],0)</f>
        <v>0</v>
      </c>
      <c r="BI399">
        <f ca="1">IF(Table1[[#This Row],[Area]]="Bangalore",Table1[[#This Row],[Income]],0)</f>
        <v>0</v>
      </c>
      <c r="BJ399">
        <f ca="1">IF(Table1[[#This Row],[Area]]="Lucknow",Table1[[#This Row],[Income]],0)</f>
        <v>0</v>
      </c>
      <c r="BK399">
        <f ca="1">IF(Table1[[#This Row],[Area]]="Hyderabad",Table1[[#This Row],[Income]],0)</f>
        <v>0</v>
      </c>
      <c r="BL399">
        <f ca="1">IF(Table1[[#This Row],[Area]]="Udaipur",Table1[[#This Row],[Income]],0)</f>
        <v>0</v>
      </c>
      <c r="BM399">
        <f ca="1">IF(Table1[[#This Row],[Area]]="Pune",Table1[[#This Row],[Income]],0)</f>
        <v>0</v>
      </c>
      <c r="BN399">
        <f ca="1">IF(Table1[[#This Row],[Area]]="Kolkata",Table1[[#This Row],[Income]],0)</f>
        <v>0</v>
      </c>
      <c r="BO399">
        <f ca="1">IF(Table1[[#This Row],[Area]]="Ranchi",Table1[[#This Row],[Income]],0)</f>
        <v>68298</v>
      </c>
      <c r="BP399">
        <f ca="1">IF(Table1[[#This Row],[Area]]="Dhanbad",Table1[[#This Row],[Income]],0)</f>
        <v>0</v>
      </c>
      <c r="BQ399">
        <f ca="1">IF(Table1[[#This Row],[Area]]="Agra",Table1[[#This Row],[Income]],0)</f>
        <v>0</v>
      </c>
      <c r="BR399">
        <f ca="1">IF(Table1[[#This Row],[Area]]="Mumbai",Table1[[#This Row],[Income]],0)</f>
        <v>0</v>
      </c>
      <c r="BS399">
        <f ca="1">IF(Table1[[#This Row],[Area]]="Srinagar",Table1[[#This Row],[Income]],0)</f>
        <v>0</v>
      </c>
      <c r="BT399">
        <f ca="1">IF(Table1[[#This Row],[Area]]="Delhi",Table1[[#This Row],[Income]],0)</f>
        <v>0</v>
      </c>
      <c r="BU399">
        <f ca="1">IF(Table1[[#This Row],[Area]]="Jaipur",Table1[[#This Row],[Income]],0)</f>
        <v>0</v>
      </c>
      <c r="BW399">
        <f ca="1">IF(Table1[[#This Row],[Field of Work]]="IT",Table1[[#This Row],[Income]],0)</f>
        <v>0</v>
      </c>
      <c r="BX399">
        <f ca="1">IF(Table1[[#This Row],[Field of Work]]="Healthcare",Table1[[#This Row],[Income]],0)</f>
        <v>68298</v>
      </c>
      <c r="BY399">
        <f ca="1">IF(Table1[[#This Row],[Field of Work]]="Agriculture",Table1[[#This Row],[Income]],0)</f>
        <v>0</v>
      </c>
      <c r="BZ399">
        <f ca="1">IF(Table1[[#This Row],[Field of Work]]="Teaching",Table1[[#This Row],[Income]],0)</f>
        <v>0</v>
      </c>
      <c r="CA399">
        <f ca="1">IF(Table1[[#This Row],[Field of Work]]="General Work",Table1[[#This Row],[Income]],0)</f>
        <v>0</v>
      </c>
      <c r="CB399">
        <f ca="1">IF(Table1[[#This Row],[Field of Work]]="Construction",Table1[[#This Row],[Income]],0)</f>
        <v>0</v>
      </c>
      <c r="CD399" s="2">
        <f ca="1">IF(Table1[[#This Row],[Value of debts ]]&gt;Table1[[#This Row],[Income]],1,0)</f>
        <v>1</v>
      </c>
      <c r="CE399" s="1"/>
      <c r="CG399">
        <f ca="1">IF(Table1[[#This Row],[Net worth of person]]&gt;$CH$3,Table1[[#This Row],[Age]],0)</f>
        <v>37</v>
      </c>
    </row>
    <row r="400" spans="1:85" x14ac:dyDescent="0.3">
      <c r="A400">
        <f t="shared" ca="1" si="217"/>
        <v>2</v>
      </c>
      <c r="B400" t="str">
        <f t="shared" ca="1" si="218"/>
        <v>Men</v>
      </c>
      <c r="C400">
        <f t="shared" ca="1" si="219"/>
        <v>31</v>
      </c>
      <c r="D400">
        <f t="shared" ca="1" si="220"/>
        <v>4</v>
      </c>
      <c r="E400" t="str">
        <f t="shared" ca="1" si="221"/>
        <v>Teaching</v>
      </c>
      <c r="F400">
        <f t="shared" ca="1" si="222"/>
        <v>1</v>
      </c>
      <c r="G400" t="str">
        <f t="shared" ca="1" si="223"/>
        <v>10th</v>
      </c>
      <c r="H400">
        <f t="shared" ca="1" si="224"/>
        <v>0</v>
      </c>
      <c r="I400">
        <f t="shared" ca="1" si="225"/>
        <v>2</v>
      </c>
      <c r="J400">
        <f t="shared" ca="1" si="226"/>
        <v>55464</v>
      </c>
      <c r="K400">
        <f t="shared" ca="1" si="227"/>
        <v>5</v>
      </c>
      <c r="L400" t="str">
        <f t="shared" ca="1" si="228"/>
        <v>Udaipur</v>
      </c>
      <c r="M400">
        <f t="shared" ca="1" si="229"/>
        <v>277320</v>
      </c>
      <c r="N400">
        <f t="shared" ca="1" si="230"/>
        <v>217468.63122635963</v>
      </c>
      <c r="O400">
        <f t="shared" ca="1" si="231"/>
        <v>20796.471861653627</v>
      </c>
      <c r="P400">
        <f t="shared" ca="1" si="232"/>
        <v>20082</v>
      </c>
      <c r="Q400">
        <f t="shared" ca="1" si="233"/>
        <v>40033.803267216696</v>
      </c>
      <c r="R400">
        <f t="shared" ca="1" si="234"/>
        <v>71073.872828467429</v>
      </c>
      <c r="S400">
        <f t="shared" ca="1" si="235"/>
        <v>369190.34469012101</v>
      </c>
      <c r="T400">
        <f t="shared" ca="1" si="236"/>
        <v>277584.43449357635</v>
      </c>
      <c r="U400">
        <f t="shared" ca="1" si="237"/>
        <v>91605.910196544661</v>
      </c>
      <c r="AF400" s="2">
        <f ca="1">IF(Table1[[#This Row],[Gender]]="Women",1,0)</f>
        <v>0</v>
      </c>
      <c r="AG400">
        <f ca="1">IF(Table1[[#This Row],[Gender]]="Men",1,0)</f>
        <v>1</v>
      </c>
      <c r="AI400" s="1"/>
      <c r="AK400" s="2">
        <f ca="1">IF(Table1[[#This Row],[Field of Work]]="IT",1,0)</f>
        <v>0</v>
      </c>
      <c r="AL400">
        <f ca="1">IF(Table1[[#This Row],[Field of Work]]="Agriculture",1,0)</f>
        <v>0</v>
      </c>
      <c r="AM400">
        <f ca="1">IF(Table1[[#This Row],[Field of Work]]="Construction",1,0)</f>
        <v>0</v>
      </c>
      <c r="AN400">
        <f ca="1">IF(Table1[[#This Row],[Field of Work]]="Healthcare",1,0)</f>
        <v>0</v>
      </c>
      <c r="AO400">
        <f ca="1">IF(Table1[[#This Row],[Field of Work]]="General Work",1,0)</f>
        <v>0</v>
      </c>
      <c r="AP400">
        <f ca="1">IF(Table1[[#This Row],[Field of Work]]="Teaching",1,0)</f>
        <v>1</v>
      </c>
      <c r="AV400" s="1"/>
      <c r="AX400" s="2">
        <f ca="1">Table1[[#This Row],[Car Value]]/Table1[[#This Row],[Cars]]</f>
        <v>10398.235930826813</v>
      </c>
      <c r="AY400" s="1"/>
      <c r="AZ400" s="2">
        <f ca="1">IF(Table1[[#This Row],[Value of debts ]]&gt;$BA$3,1,0)</f>
        <v>1</v>
      </c>
      <c r="BA400" s="1"/>
      <c r="BB400" s="1"/>
      <c r="BC400" s="15">
        <f ca="1">Table1[[#This Row],[Mortage Left]]/Table1[[#This Row],[Value of House]]</f>
        <v>0.78417940006620379</v>
      </c>
      <c r="BD400">
        <f t="shared" ca="1" si="215"/>
        <v>0</v>
      </c>
      <c r="BF400" s="1"/>
      <c r="BH400">
        <f ca="1">IF(Table1[[#This Row],[Area]]="Patna",Table1[[#This Row],[Income]],0)</f>
        <v>0</v>
      </c>
      <c r="BI400">
        <f ca="1">IF(Table1[[#This Row],[Area]]="Bangalore",Table1[[#This Row],[Income]],0)</f>
        <v>0</v>
      </c>
      <c r="BJ400">
        <f ca="1">IF(Table1[[#This Row],[Area]]="Lucknow",Table1[[#This Row],[Income]],0)</f>
        <v>0</v>
      </c>
      <c r="BK400">
        <f ca="1">IF(Table1[[#This Row],[Area]]="Hyderabad",Table1[[#This Row],[Income]],0)</f>
        <v>0</v>
      </c>
      <c r="BL400">
        <f ca="1">IF(Table1[[#This Row],[Area]]="Udaipur",Table1[[#This Row],[Income]],0)</f>
        <v>55464</v>
      </c>
      <c r="BM400">
        <f ca="1">IF(Table1[[#This Row],[Area]]="Pune",Table1[[#This Row],[Income]],0)</f>
        <v>0</v>
      </c>
      <c r="BN400">
        <f ca="1">IF(Table1[[#This Row],[Area]]="Kolkata",Table1[[#This Row],[Income]],0)</f>
        <v>0</v>
      </c>
      <c r="BO400">
        <f ca="1">IF(Table1[[#This Row],[Area]]="Ranchi",Table1[[#This Row],[Income]],0)</f>
        <v>0</v>
      </c>
      <c r="BP400">
        <f ca="1">IF(Table1[[#This Row],[Area]]="Dhanbad",Table1[[#This Row],[Income]],0)</f>
        <v>0</v>
      </c>
      <c r="BQ400">
        <f ca="1">IF(Table1[[#This Row],[Area]]="Agra",Table1[[#This Row],[Income]],0)</f>
        <v>0</v>
      </c>
      <c r="BR400">
        <f ca="1">IF(Table1[[#This Row],[Area]]="Mumbai",Table1[[#This Row],[Income]],0)</f>
        <v>0</v>
      </c>
      <c r="BS400">
        <f ca="1">IF(Table1[[#This Row],[Area]]="Srinagar",Table1[[#This Row],[Income]],0)</f>
        <v>0</v>
      </c>
      <c r="BT400">
        <f ca="1">IF(Table1[[#This Row],[Area]]="Delhi",Table1[[#This Row],[Income]],0)</f>
        <v>0</v>
      </c>
      <c r="BU400">
        <f ca="1">IF(Table1[[#This Row],[Area]]="Jaipur",Table1[[#This Row],[Income]],0)</f>
        <v>0</v>
      </c>
      <c r="BW400">
        <f ca="1">IF(Table1[[#This Row],[Field of Work]]="IT",Table1[[#This Row],[Income]],0)</f>
        <v>0</v>
      </c>
      <c r="BX400">
        <f ca="1">IF(Table1[[#This Row],[Field of Work]]="Healthcare",Table1[[#This Row],[Income]],0)</f>
        <v>0</v>
      </c>
      <c r="BY400">
        <f ca="1">IF(Table1[[#This Row],[Field of Work]]="Agriculture",Table1[[#This Row],[Income]],0)</f>
        <v>0</v>
      </c>
      <c r="BZ400">
        <f ca="1">IF(Table1[[#This Row],[Field of Work]]="Teaching",Table1[[#This Row],[Income]],0)</f>
        <v>55464</v>
      </c>
      <c r="CA400">
        <f ca="1">IF(Table1[[#This Row],[Field of Work]]="General Work",Table1[[#This Row],[Income]],0)</f>
        <v>0</v>
      </c>
      <c r="CB400">
        <f ca="1">IF(Table1[[#This Row],[Field of Work]]="Construction",Table1[[#This Row],[Income]],0)</f>
        <v>0</v>
      </c>
      <c r="CD400" s="2">
        <f ca="1">IF(Table1[[#This Row],[Value of debts ]]&gt;Table1[[#This Row],[Income]],1,0)</f>
        <v>1</v>
      </c>
      <c r="CE400" s="1"/>
      <c r="CG400">
        <f ca="1">IF(Table1[[#This Row],[Net worth of person]]&gt;$CH$3,Table1[[#This Row],[Age]],0)</f>
        <v>31</v>
      </c>
    </row>
    <row r="401" spans="1:85" x14ac:dyDescent="0.3">
      <c r="A401">
        <f t="shared" ca="1" si="217"/>
        <v>2</v>
      </c>
      <c r="B401" t="str">
        <f t="shared" ca="1" si="218"/>
        <v>Men</v>
      </c>
      <c r="C401">
        <f t="shared" ca="1" si="219"/>
        <v>29</v>
      </c>
      <c r="D401">
        <f t="shared" ca="1" si="220"/>
        <v>2</v>
      </c>
      <c r="E401" t="str">
        <f t="shared" ca="1" si="221"/>
        <v>Construction</v>
      </c>
      <c r="F401">
        <f t="shared" ca="1" si="222"/>
        <v>4</v>
      </c>
      <c r="G401" t="str">
        <f t="shared" ca="1" si="223"/>
        <v>Masters</v>
      </c>
      <c r="H401">
        <f t="shared" ca="1" si="224"/>
        <v>0</v>
      </c>
      <c r="I401">
        <f t="shared" ca="1" si="225"/>
        <v>2</v>
      </c>
      <c r="J401">
        <f t="shared" ca="1" si="226"/>
        <v>84537</v>
      </c>
      <c r="K401">
        <f t="shared" ca="1" si="227"/>
        <v>11</v>
      </c>
      <c r="L401" t="str">
        <f t="shared" ca="1" si="228"/>
        <v>Mumbai</v>
      </c>
      <c r="M401">
        <f t="shared" ca="1" si="229"/>
        <v>338148</v>
      </c>
      <c r="N401">
        <f t="shared" ca="1" si="230"/>
        <v>103526.94193951016</v>
      </c>
      <c r="O401">
        <f t="shared" ca="1" si="231"/>
        <v>67563.86878300106</v>
      </c>
      <c r="P401">
        <f t="shared" ca="1" si="232"/>
        <v>28494</v>
      </c>
      <c r="Q401">
        <f t="shared" ca="1" si="233"/>
        <v>135042.74975648356</v>
      </c>
      <c r="R401">
        <f t="shared" ca="1" si="234"/>
        <v>73744.774630284883</v>
      </c>
      <c r="S401">
        <f t="shared" ca="1" si="235"/>
        <v>479456.64341328596</v>
      </c>
      <c r="T401">
        <f t="shared" ca="1" si="236"/>
        <v>267063.69169599377</v>
      </c>
      <c r="U401">
        <f t="shared" ca="1" si="237"/>
        <v>212392.95171729219</v>
      </c>
      <c r="AF401" s="2">
        <f ca="1">IF(Table1[[#This Row],[Gender]]="Women",1,0)</f>
        <v>0</v>
      </c>
      <c r="AG401">
        <f ca="1">IF(Table1[[#This Row],[Gender]]="Men",1,0)</f>
        <v>1</v>
      </c>
      <c r="AI401" s="1"/>
      <c r="AK401" s="2">
        <f ca="1">IF(Table1[[#This Row],[Field of Work]]="IT",1,0)</f>
        <v>0</v>
      </c>
      <c r="AL401">
        <f ca="1">IF(Table1[[#This Row],[Field of Work]]="Agriculture",1,0)</f>
        <v>0</v>
      </c>
      <c r="AM401">
        <f ca="1">IF(Table1[[#This Row],[Field of Work]]="Construction",1,0)</f>
        <v>1</v>
      </c>
      <c r="AN401">
        <f ca="1">IF(Table1[[#This Row],[Field of Work]]="Healthcare",1,0)</f>
        <v>0</v>
      </c>
      <c r="AO401">
        <f ca="1">IF(Table1[[#This Row],[Field of Work]]="General Work",1,0)</f>
        <v>0</v>
      </c>
      <c r="AP401">
        <f ca="1">IF(Table1[[#This Row],[Field of Work]]="Teaching",1,0)</f>
        <v>0</v>
      </c>
      <c r="AV401" s="1"/>
      <c r="AX401" s="2">
        <f ca="1">Table1[[#This Row],[Car Value]]/Table1[[#This Row],[Cars]]</f>
        <v>33781.93439150053</v>
      </c>
      <c r="AY401" s="1"/>
      <c r="AZ401" s="2">
        <f ca="1">IF(Table1[[#This Row],[Value of debts ]]&gt;$BA$3,1,0)</f>
        <v>1</v>
      </c>
      <c r="BA401" s="1"/>
      <c r="BB401" s="1"/>
      <c r="BC401" s="15">
        <f ca="1">Table1[[#This Row],[Mortage Left]]/Table1[[#This Row],[Value of House]]</f>
        <v>0.30615866998920638</v>
      </c>
      <c r="BD401">
        <f t="shared" ca="1" si="215"/>
        <v>0</v>
      </c>
      <c r="BF401" s="1"/>
      <c r="BH401">
        <f ca="1">IF(Table1[[#This Row],[Area]]="Patna",Table1[[#This Row],[Income]],0)</f>
        <v>0</v>
      </c>
      <c r="BI401">
        <f ca="1">IF(Table1[[#This Row],[Area]]="Bangalore",Table1[[#This Row],[Income]],0)</f>
        <v>0</v>
      </c>
      <c r="BJ401">
        <f ca="1">IF(Table1[[#This Row],[Area]]="Lucknow",Table1[[#This Row],[Income]],0)</f>
        <v>0</v>
      </c>
      <c r="BK401">
        <f ca="1">IF(Table1[[#This Row],[Area]]="Hyderabad",Table1[[#This Row],[Income]],0)</f>
        <v>0</v>
      </c>
      <c r="BL401">
        <f ca="1">IF(Table1[[#This Row],[Area]]="Udaipur",Table1[[#This Row],[Income]],0)</f>
        <v>0</v>
      </c>
      <c r="BM401">
        <f ca="1">IF(Table1[[#This Row],[Area]]="Pune",Table1[[#This Row],[Income]],0)</f>
        <v>0</v>
      </c>
      <c r="BN401">
        <f ca="1">IF(Table1[[#This Row],[Area]]="Kolkata",Table1[[#This Row],[Income]],0)</f>
        <v>0</v>
      </c>
      <c r="BO401">
        <f ca="1">IF(Table1[[#This Row],[Area]]="Ranchi",Table1[[#This Row],[Income]],0)</f>
        <v>0</v>
      </c>
      <c r="BP401">
        <f ca="1">IF(Table1[[#This Row],[Area]]="Dhanbad",Table1[[#This Row],[Income]],0)</f>
        <v>0</v>
      </c>
      <c r="BQ401">
        <f ca="1">IF(Table1[[#This Row],[Area]]="Agra",Table1[[#This Row],[Income]],0)</f>
        <v>0</v>
      </c>
      <c r="BR401">
        <f ca="1">IF(Table1[[#This Row],[Area]]="Mumbai",Table1[[#This Row],[Income]],0)</f>
        <v>84537</v>
      </c>
      <c r="BS401">
        <f ca="1">IF(Table1[[#This Row],[Area]]="Srinagar",Table1[[#This Row],[Income]],0)</f>
        <v>0</v>
      </c>
      <c r="BT401">
        <f ca="1">IF(Table1[[#This Row],[Area]]="Delhi",Table1[[#This Row],[Income]],0)</f>
        <v>0</v>
      </c>
      <c r="BU401">
        <f ca="1">IF(Table1[[#This Row],[Area]]="Jaipur",Table1[[#This Row],[Income]],0)</f>
        <v>0</v>
      </c>
      <c r="BW401">
        <f ca="1">IF(Table1[[#This Row],[Field of Work]]="IT",Table1[[#This Row],[Income]],0)</f>
        <v>0</v>
      </c>
      <c r="BX401">
        <f ca="1">IF(Table1[[#This Row],[Field of Work]]="Healthcare",Table1[[#This Row],[Income]],0)</f>
        <v>0</v>
      </c>
      <c r="BY401">
        <f ca="1">IF(Table1[[#This Row],[Field of Work]]="Agriculture",Table1[[#This Row],[Income]],0)</f>
        <v>0</v>
      </c>
      <c r="BZ401">
        <f ca="1">IF(Table1[[#This Row],[Field of Work]]="Teaching",Table1[[#This Row],[Income]],0)</f>
        <v>0</v>
      </c>
      <c r="CA401">
        <f ca="1">IF(Table1[[#This Row],[Field of Work]]="General Work",Table1[[#This Row],[Income]],0)</f>
        <v>0</v>
      </c>
      <c r="CB401">
        <f ca="1">IF(Table1[[#This Row],[Field of Work]]="Construction",Table1[[#This Row],[Income]],0)</f>
        <v>84537</v>
      </c>
      <c r="CD401" s="2">
        <f ca="1">IF(Table1[[#This Row],[Value of debts ]]&gt;Table1[[#This Row],[Income]],1,0)</f>
        <v>1</v>
      </c>
      <c r="CE401" s="1"/>
      <c r="CG401">
        <f ca="1">IF(Table1[[#This Row],[Net worth of person]]&gt;$CH$3,Table1[[#This Row],[Age]],0)</f>
        <v>29</v>
      </c>
    </row>
    <row r="402" spans="1:85" x14ac:dyDescent="0.3">
      <c r="A402">
        <f t="shared" ca="1" si="217"/>
        <v>2</v>
      </c>
      <c r="B402" t="str">
        <f t="shared" ca="1" si="218"/>
        <v>Men</v>
      </c>
      <c r="C402">
        <f t="shared" ca="1" si="219"/>
        <v>26</v>
      </c>
      <c r="D402">
        <f t="shared" ca="1" si="220"/>
        <v>3</v>
      </c>
      <c r="E402" t="str">
        <f t="shared" ca="1" si="221"/>
        <v>Healthcare</v>
      </c>
      <c r="F402">
        <f t="shared" ca="1" si="222"/>
        <v>4</v>
      </c>
      <c r="G402" t="str">
        <f t="shared" ca="1" si="223"/>
        <v>Masters</v>
      </c>
      <c r="H402">
        <f t="shared" ca="1" si="224"/>
        <v>3</v>
      </c>
      <c r="I402">
        <f t="shared" ca="1" si="225"/>
        <v>3</v>
      </c>
      <c r="J402">
        <f t="shared" ca="1" si="226"/>
        <v>35300</v>
      </c>
      <c r="K402">
        <f t="shared" ca="1" si="227"/>
        <v>3</v>
      </c>
      <c r="L402" t="str">
        <f t="shared" ca="1" si="228"/>
        <v>Lucknow</v>
      </c>
      <c r="M402">
        <f t="shared" ca="1" si="229"/>
        <v>176500</v>
      </c>
      <c r="N402">
        <f t="shared" ca="1" si="230"/>
        <v>87462.055892532386</v>
      </c>
      <c r="O402">
        <f t="shared" ca="1" si="231"/>
        <v>15908.699485990061</v>
      </c>
      <c r="P402">
        <f t="shared" ca="1" si="232"/>
        <v>14115</v>
      </c>
      <c r="Q402">
        <f t="shared" ca="1" si="233"/>
        <v>67458.775074050223</v>
      </c>
      <c r="R402">
        <f t="shared" ca="1" si="234"/>
        <v>34678.660271052504</v>
      </c>
      <c r="S402">
        <f t="shared" ca="1" si="235"/>
        <v>227087.35975704258</v>
      </c>
      <c r="T402">
        <f t="shared" ca="1" si="236"/>
        <v>169035.83096658261</v>
      </c>
      <c r="U402">
        <f t="shared" ca="1" si="237"/>
        <v>58051.528790459968</v>
      </c>
      <c r="AF402" s="2">
        <f ca="1">IF(Table1[[#This Row],[Gender]]="Women",1,0)</f>
        <v>0</v>
      </c>
      <c r="AG402">
        <f ca="1">IF(Table1[[#This Row],[Gender]]="Men",1,0)</f>
        <v>1</v>
      </c>
      <c r="AI402" s="1"/>
      <c r="AK402" s="2">
        <f ca="1">IF(Table1[[#This Row],[Field of Work]]="IT",1,0)</f>
        <v>0</v>
      </c>
      <c r="AL402">
        <f ca="1">IF(Table1[[#This Row],[Field of Work]]="Agriculture",1,0)</f>
        <v>0</v>
      </c>
      <c r="AM402">
        <f ca="1">IF(Table1[[#This Row],[Field of Work]]="Construction",1,0)</f>
        <v>0</v>
      </c>
      <c r="AN402">
        <f ca="1">IF(Table1[[#This Row],[Field of Work]]="Healthcare",1,0)</f>
        <v>1</v>
      </c>
      <c r="AO402">
        <f ca="1">IF(Table1[[#This Row],[Field of Work]]="General Work",1,0)</f>
        <v>0</v>
      </c>
      <c r="AP402">
        <f ca="1">IF(Table1[[#This Row],[Field of Work]]="Teaching",1,0)</f>
        <v>0</v>
      </c>
      <c r="AV402" s="1"/>
      <c r="AX402" s="2">
        <f ca="1">Table1[[#This Row],[Car Value]]/Table1[[#This Row],[Cars]]</f>
        <v>5302.8998286633532</v>
      </c>
      <c r="AY402" s="1"/>
      <c r="AZ402" s="2">
        <f ca="1">IF(Table1[[#This Row],[Value of debts ]]&gt;$BA$3,1,0)</f>
        <v>1</v>
      </c>
      <c r="BA402" s="1"/>
      <c r="BB402" s="1"/>
      <c r="BC402" s="15">
        <f ca="1">Table1[[#This Row],[Mortage Left]]/Table1[[#This Row],[Value of House]]</f>
        <v>0.49553572743644408</v>
      </c>
      <c r="BD402">
        <f t="shared" ca="1" si="215"/>
        <v>0</v>
      </c>
      <c r="BF402" s="1"/>
      <c r="BH402">
        <f ca="1">IF(Table1[[#This Row],[Area]]="Patna",Table1[[#This Row],[Income]],0)</f>
        <v>0</v>
      </c>
      <c r="BI402">
        <f ca="1">IF(Table1[[#This Row],[Area]]="Bangalore",Table1[[#This Row],[Income]],0)</f>
        <v>0</v>
      </c>
      <c r="BJ402">
        <f ca="1">IF(Table1[[#This Row],[Area]]="Lucknow",Table1[[#This Row],[Income]],0)</f>
        <v>35300</v>
      </c>
      <c r="BK402">
        <f ca="1">IF(Table1[[#This Row],[Area]]="Hyderabad",Table1[[#This Row],[Income]],0)</f>
        <v>0</v>
      </c>
      <c r="BL402">
        <f ca="1">IF(Table1[[#This Row],[Area]]="Udaipur",Table1[[#This Row],[Income]],0)</f>
        <v>0</v>
      </c>
      <c r="BM402">
        <f ca="1">IF(Table1[[#This Row],[Area]]="Pune",Table1[[#This Row],[Income]],0)</f>
        <v>0</v>
      </c>
      <c r="BN402">
        <f ca="1">IF(Table1[[#This Row],[Area]]="Kolkata",Table1[[#This Row],[Income]],0)</f>
        <v>0</v>
      </c>
      <c r="BO402">
        <f ca="1">IF(Table1[[#This Row],[Area]]="Ranchi",Table1[[#This Row],[Income]],0)</f>
        <v>0</v>
      </c>
      <c r="BP402">
        <f ca="1">IF(Table1[[#This Row],[Area]]="Dhanbad",Table1[[#This Row],[Income]],0)</f>
        <v>0</v>
      </c>
      <c r="BQ402">
        <f ca="1">IF(Table1[[#This Row],[Area]]="Agra",Table1[[#This Row],[Income]],0)</f>
        <v>0</v>
      </c>
      <c r="BR402">
        <f ca="1">IF(Table1[[#This Row],[Area]]="Mumbai",Table1[[#This Row],[Income]],0)</f>
        <v>0</v>
      </c>
      <c r="BS402">
        <f ca="1">IF(Table1[[#This Row],[Area]]="Srinagar",Table1[[#This Row],[Income]],0)</f>
        <v>0</v>
      </c>
      <c r="BT402">
        <f ca="1">IF(Table1[[#This Row],[Area]]="Delhi",Table1[[#This Row],[Income]],0)</f>
        <v>0</v>
      </c>
      <c r="BU402">
        <f ca="1">IF(Table1[[#This Row],[Area]]="Jaipur",Table1[[#This Row],[Income]],0)</f>
        <v>0</v>
      </c>
      <c r="BW402">
        <f ca="1">IF(Table1[[#This Row],[Field of Work]]="IT",Table1[[#This Row],[Income]],0)</f>
        <v>0</v>
      </c>
      <c r="BX402">
        <f ca="1">IF(Table1[[#This Row],[Field of Work]]="Healthcare",Table1[[#This Row],[Income]],0)</f>
        <v>35300</v>
      </c>
      <c r="BY402">
        <f ca="1">IF(Table1[[#This Row],[Field of Work]]="Agriculture",Table1[[#This Row],[Income]],0)</f>
        <v>0</v>
      </c>
      <c r="BZ402">
        <f ca="1">IF(Table1[[#This Row],[Field of Work]]="Teaching",Table1[[#This Row],[Income]],0)</f>
        <v>0</v>
      </c>
      <c r="CA402">
        <f ca="1">IF(Table1[[#This Row],[Field of Work]]="General Work",Table1[[#This Row],[Income]],0)</f>
        <v>0</v>
      </c>
      <c r="CB402">
        <f ca="1">IF(Table1[[#This Row],[Field of Work]]="Construction",Table1[[#This Row],[Income]],0)</f>
        <v>0</v>
      </c>
      <c r="CD402" s="2">
        <f ca="1">IF(Table1[[#This Row],[Value of debts ]]&gt;Table1[[#This Row],[Income]],1,0)</f>
        <v>1</v>
      </c>
      <c r="CE402" s="1"/>
      <c r="CG402">
        <f ca="1">IF(Table1[[#This Row],[Net worth of person]]&gt;$CH$3,Table1[[#This Row],[Age]],0)</f>
        <v>0</v>
      </c>
    </row>
    <row r="403" spans="1:85" x14ac:dyDescent="0.3">
      <c r="A403">
        <f t="shared" ca="1" si="217"/>
        <v>1</v>
      </c>
      <c r="B403" t="str">
        <f t="shared" ca="1" si="218"/>
        <v>Women</v>
      </c>
      <c r="C403">
        <f t="shared" ca="1" si="219"/>
        <v>36</v>
      </c>
      <c r="D403">
        <f t="shared" ca="1" si="220"/>
        <v>6</v>
      </c>
      <c r="E403" t="str">
        <f t="shared" ca="1" si="221"/>
        <v>General Work</v>
      </c>
      <c r="F403">
        <f t="shared" ca="1" si="222"/>
        <v>2</v>
      </c>
      <c r="G403" t="str">
        <f t="shared" ca="1" si="223"/>
        <v>12th</v>
      </c>
      <c r="H403">
        <f t="shared" ca="1" si="224"/>
        <v>3</v>
      </c>
      <c r="I403">
        <f t="shared" ca="1" si="225"/>
        <v>1</v>
      </c>
      <c r="J403">
        <f t="shared" ca="1" si="226"/>
        <v>85091</v>
      </c>
      <c r="K403">
        <f t="shared" ca="1" si="227"/>
        <v>12</v>
      </c>
      <c r="L403" t="str">
        <f t="shared" ca="1" si="228"/>
        <v>Srinagar</v>
      </c>
      <c r="M403">
        <f t="shared" ca="1" si="229"/>
        <v>255273</v>
      </c>
      <c r="N403">
        <f t="shared" ca="1" si="230"/>
        <v>43135.397626106467</v>
      </c>
      <c r="O403">
        <f t="shared" ca="1" si="231"/>
        <v>54294.019740340664</v>
      </c>
      <c r="P403">
        <f t="shared" ca="1" si="232"/>
        <v>34343</v>
      </c>
      <c r="Q403">
        <f t="shared" ca="1" si="233"/>
        <v>82750.456366030237</v>
      </c>
      <c r="R403">
        <f t="shared" ca="1" si="234"/>
        <v>53826.200571241738</v>
      </c>
      <c r="S403">
        <f t="shared" ca="1" si="235"/>
        <v>363393.22031158238</v>
      </c>
      <c r="T403">
        <f t="shared" ca="1" si="236"/>
        <v>160228.85399213672</v>
      </c>
      <c r="U403">
        <f t="shared" ca="1" si="237"/>
        <v>203164.36631944566</v>
      </c>
      <c r="AF403" s="2">
        <f ca="1">IF(Table1[[#This Row],[Gender]]="Women",1,0)</f>
        <v>1</v>
      </c>
      <c r="AG403">
        <f ca="1">IF(Table1[[#This Row],[Gender]]="Men",1,0)</f>
        <v>0</v>
      </c>
      <c r="AI403" s="1"/>
      <c r="AK403" s="2">
        <f ca="1">IF(Table1[[#This Row],[Field of Work]]="IT",1,0)</f>
        <v>0</v>
      </c>
      <c r="AL403">
        <f ca="1">IF(Table1[[#This Row],[Field of Work]]="Agriculture",1,0)</f>
        <v>0</v>
      </c>
      <c r="AM403">
        <f ca="1">IF(Table1[[#This Row],[Field of Work]]="Construction",1,0)</f>
        <v>0</v>
      </c>
      <c r="AN403">
        <f ca="1">IF(Table1[[#This Row],[Field of Work]]="Healthcare",1,0)</f>
        <v>0</v>
      </c>
      <c r="AO403">
        <f ca="1">IF(Table1[[#This Row],[Field of Work]]="General Work",1,0)</f>
        <v>1</v>
      </c>
      <c r="AP403">
        <f ca="1">IF(Table1[[#This Row],[Field of Work]]="Teaching",1,0)</f>
        <v>0</v>
      </c>
      <c r="AV403" s="1"/>
      <c r="AX403" s="2">
        <f ca="1">Table1[[#This Row],[Car Value]]/Table1[[#This Row],[Cars]]</f>
        <v>54294.019740340664</v>
      </c>
      <c r="AY403" s="1"/>
      <c r="AZ403" s="2">
        <f ca="1">IF(Table1[[#This Row],[Value of debts ]]&gt;$BA$3,1,0)</f>
        <v>1</v>
      </c>
      <c r="BA403" s="1"/>
      <c r="BB403" s="1"/>
      <c r="BC403" s="15">
        <f ca="1">Table1[[#This Row],[Mortage Left]]/Table1[[#This Row],[Value of House]]</f>
        <v>0.16897751672173111</v>
      </c>
      <c r="BD403">
        <f t="shared" ca="1" si="215"/>
        <v>1</v>
      </c>
      <c r="BF403" s="1"/>
      <c r="BH403">
        <f ca="1">IF(Table1[[#This Row],[Area]]="Patna",Table1[[#This Row],[Income]],0)</f>
        <v>0</v>
      </c>
      <c r="BI403">
        <f ca="1">IF(Table1[[#This Row],[Area]]="Bangalore",Table1[[#This Row],[Income]],0)</f>
        <v>0</v>
      </c>
      <c r="BJ403">
        <f ca="1">IF(Table1[[#This Row],[Area]]="Lucknow",Table1[[#This Row],[Income]],0)</f>
        <v>0</v>
      </c>
      <c r="BK403">
        <f ca="1">IF(Table1[[#This Row],[Area]]="Hyderabad",Table1[[#This Row],[Income]],0)</f>
        <v>0</v>
      </c>
      <c r="BL403">
        <f ca="1">IF(Table1[[#This Row],[Area]]="Udaipur",Table1[[#This Row],[Income]],0)</f>
        <v>0</v>
      </c>
      <c r="BM403">
        <f ca="1">IF(Table1[[#This Row],[Area]]="Pune",Table1[[#This Row],[Income]],0)</f>
        <v>0</v>
      </c>
      <c r="BN403">
        <f ca="1">IF(Table1[[#This Row],[Area]]="Kolkata",Table1[[#This Row],[Income]],0)</f>
        <v>0</v>
      </c>
      <c r="BO403">
        <f ca="1">IF(Table1[[#This Row],[Area]]="Ranchi",Table1[[#This Row],[Income]],0)</f>
        <v>0</v>
      </c>
      <c r="BP403">
        <f ca="1">IF(Table1[[#This Row],[Area]]="Dhanbad",Table1[[#This Row],[Income]],0)</f>
        <v>0</v>
      </c>
      <c r="BQ403">
        <f ca="1">IF(Table1[[#This Row],[Area]]="Agra",Table1[[#This Row],[Income]],0)</f>
        <v>0</v>
      </c>
      <c r="BR403">
        <f ca="1">IF(Table1[[#This Row],[Area]]="Mumbai",Table1[[#This Row],[Income]],0)</f>
        <v>0</v>
      </c>
      <c r="BS403">
        <f ca="1">IF(Table1[[#This Row],[Area]]="Srinagar",Table1[[#This Row],[Income]],0)</f>
        <v>85091</v>
      </c>
      <c r="BT403">
        <f ca="1">IF(Table1[[#This Row],[Area]]="Delhi",Table1[[#This Row],[Income]],0)</f>
        <v>0</v>
      </c>
      <c r="BU403">
        <f ca="1">IF(Table1[[#This Row],[Area]]="Jaipur",Table1[[#This Row],[Income]],0)</f>
        <v>0</v>
      </c>
      <c r="BW403">
        <f ca="1">IF(Table1[[#This Row],[Field of Work]]="IT",Table1[[#This Row],[Income]],0)</f>
        <v>0</v>
      </c>
      <c r="BX403">
        <f ca="1">IF(Table1[[#This Row],[Field of Work]]="Healthcare",Table1[[#This Row],[Income]],0)</f>
        <v>0</v>
      </c>
      <c r="BY403">
        <f ca="1">IF(Table1[[#This Row],[Field of Work]]="Agriculture",Table1[[#This Row],[Income]],0)</f>
        <v>0</v>
      </c>
      <c r="BZ403">
        <f ca="1">IF(Table1[[#This Row],[Field of Work]]="Teaching",Table1[[#This Row],[Income]],0)</f>
        <v>0</v>
      </c>
      <c r="CA403">
        <f ca="1">IF(Table1[[#This Row],[Field of Work]]="General Work",Table1[[#This Row],[Income]],0)</f>
        <v>85091</v>
      </c>
      <c r="CB403">
        <f ca="1">IF(Table1[[#This Row],[Field of Work]]="Construction",Table1[[#This Row],[Income]],0)</f>
        <v>0</v>
      </c>
      <c r="CD403" s="2">
        <f ca="1">IF(Table1[[#This Row],[Value of debts ]]&gt;Table1[[#This Row],[Income]],1,0)</f>
        <v>1</v>
      </c>
      <c r="CE403" s="1"/>
      <c r="CG403">
        <f ca="1">IF(Table1[[#This Row],[Net worth of person]]&gt;$CH$3,Table1[[#This Row],[Age]],0)</f>
        <v>36</v>
      </c>
    </row>
    <row r="404" spans="1:85" x14ac:dyDescent="0.3">
      <c r="A404">
        <f t="shared" ca="1" si="217"/>
        <v>1</v>
      </c>
      <c r="B404" t="str">
        <f t="shared" ca="1" si="218"/>
        <v>Women</v>
      </c>
      <c r="C404">
        <f t="shared" ca="1" si="219"/>
        <v>20</v>
      </c>
      <c r="D404">
        <f t="shared" ca="1" si="220"/>
        <v>5</v>
      </c>
      <c r="E404" t="str">
        <f t="shared" ca="1" si="221"/>
        <v>Agriculture</v>
      </c>
      <c r="F404">
        <f t="shared" ca="1" si="222"/>
        <v>1</v>
      </c>
      <c r="G404" t="str">
        <f t="shared" ca="1" si="223"/>
        <v>10th</v>
      </c>
      <c r="H404">
        <f t="shared" ca="1" si="224"/>
        <v>1</v>
      </c>
      <c r="I404">
        <f t="shared" ca="1" si="225"/>
        <v>1</v>
      </c>
      <c r="J404">
        <f t="shared" ca="1" si="226"/>
        <v>83795</v>
      </c>
      <c r="K404">
        <f t="shared" ca="1" si="227"/>
        <v>6</v>
      </c>
      <c r="L404" t="str">
        <f t="shared" ca="1" si="228"/>
        <v>Ranchi</v>
      </c>
      <c r="M404">
        <f t="shared" ca="1" si="229"/>
        <v>502770</v>
      </c>
      <c r="N404">
        <f t="shared" ca="1" si="230"/>
        <v>78702.386331432121</v>
      </c>
      <c r="O404">
        <f t="shared" ca="1" si="231"/>
        <v>42251.768716045037</v>
      </c>
      <c r="P404">
        <f t="shared" ca="1" si="232"/>
        <v>37050</v>
      </c>
      <c r="Q404">
        <f t="shared" ca="1" si="233"/>
        <v>86673.31876557348</v>
      </c>
      <c r="R404">
        <f t="shared" ca="1" si="234"/>
        <v>97406.575297717369</v>
      </c>
      <c r="S404">
        <f t="shared" ca="1" si="235"/>
        <v>642428.34401376243</v>
      </c>
      <c r="T404">
        <f t="shared" ca="1" si="236"/>
        <v>202425.70509700559</v>
      </c>
      <c r="U404">
        <f t="shared" ca="1" si="237"/>
        <v>440002.63891675684</v>
      </c>
      <c r="AF404" s="2">
        <f ca="1">IF(Table1[[#This Row],[Gender]]="Women",1,0)</f>
        <v>1</v>
      </c>
      <c r="AG404">
        <f ca="1">IF(Table1[[#This Row],[Gender]]="Men",1,0)</f>
        <v>0</v>
      </c>
      <c r="AI404" s="1"/>
      <c r="AK404" s="2">
        <f ca="1">IF(Table1[[#This Row],[Field of Work]]="IT",1,0)</f>
        <v>0</v>
      </c>
      <c r="AL404">
        <f ca="1">IF(Table1[[#This Row],[Field of Work]]="Agriculture",1,0)</f>
        <v>1</v>
      </c>
      <c r="AM404">
        <f ca="1">IF(Table1[[#This Row],[Field of Work]]="Construction",1,0)</f>
        <v>0</v>
      </c>
      <c r="AN404">
        <f ca="1">IF(Table1[[#This Row],[Field of Work]]="Healthcare",1,0)</f>
        <v>0</v>
      </c>
      <c r="AO404">
        <f ca="1">IF(Table1[[#This Row],[Field of Work]]="General Work",1,0)</f>
        <v>0</v>
      </c>
      <c r="AP404">
        <f ca="1">IF(Table1[[#This Row],[Field of Work]]="Teaching",1,0)</f>
        <v>0</v>
      </c>
      <c r="AV404" s="1"/>
      <c r="AX404" s="2">
        <f ca="1">Table1[[#This Row],[Car Value]]/Table1[[#This Row],[Cars]]</f>
        <v>42251.768716045037</v>
      </c>
      <c r="AY404" s="1"/>
      <c r="AZ404" s="2">
        <f ca="1">IF(Table1[[#This Row],[Value of debts ]]&gt;$BA$3,1,0)</f>
        <v>1</v>
      </c>
      <c r="BA404" s="1"/>
      <c r="BB404" s="1"/>
      <c r="BC404" s="15">
        <f ca="1">Table1[[#This Row],[Mortage Left]]/Table1[[#This Row],[Value of House]]</f>
        <v>0.15653755461032307</v>
      </c>
      <c r="BD404">
        <f t="shared" ca="1" si="215"/>
        <v>1</v>
      </c>
      <c r="BF404" s="1"/>
      <c r="BH404">
        <f ca="1">IF(Table1[[#This Row],[Area]]="Patna",Table1[[#This Row],[Income]],0)</f>
        <v>0</v>
      </c>
      <c r="BI404">
        <f ca="1">IF(Table1[[#This Row],[Area]]="Bangalore",Table1[[#This Row],[Income]],0)</f>
        <v>0</v>
      </c>
      <c r="BJ404">
        <f ca="1">IF(Table1[[#This Row],[Area]]="Lucknow",Table1[[#This Row],[Income]],0)</f>
        <v>0</v>
      </c>
      <c r="BK404">
        <f ca="1">IF(Table1[[#This Row],[Area]]="Hyderabad",Table1[[#This Row],[Income]],0)</f>
        <v>0</v>
      </c>
      <c r="BL404">
        <f ca="1">IF(Table1[[#This Row],[Area]]="Udaipur",Table1[[#This Row],[Income]],0)</f>
        <v>0</v>
      </c>
      <c r="BM404">
        <f ca="1">IF(Table1[[#This Row],[Area]]="Pune",Table1[[#This Row],[Income]],0)</f>
        <v>0</v>
      </c>
      <c r="BN404">
        <f ca="1">IF(Table1[[#This Row],[Area]]="Kolkata",Table1[[#This Row],[Income]],0)</f>
        <v>0</v>
      </c>
      <c r="BO404">
        <f ca="1">IF(Table1[[#This Row],[Area]]="Ranchi",Table1[[#This Row],[Income]],0)</f>
        <v>83795</v>
      </c>
      <c r="BP404">
        <f ca="1">IF(Table1[[#This Row],[Area]]="Dhanbad",Table1[[#This Row],[Income]],0)</f>
        <v>0</v>
      </c>
      <c r="BQ404">
        <f ca="1">IF(Table1[[#This Row],[Area]]="Agra",Table1[[#This Row],[Income]],0)</f>
        <v>0</v>
      </c>
      <c r="BR404">
        <f ca="1">IF(Table1[[#This Row],[Area]]="Mumbai",Table1[[#This Row],[Income]],0)</f>
        <v>0</v>
      </c>
      <c r="BS404">
        <f ca="1">IF(Table1[[#This Row],[Area]]="Srinagar",Table1[[#This Row],[Income]],0)</f>
        <v>0</v>
      </c>
      <c r="BT404">
        <f ca="1">IF(Table1[[#This Row],[Area]]="Delhi",Table1[[#This Row],[Income]],0)</f>
        <v>0</v>
      </c>
      <c r="BU404">
        <f ca="1">IF(Table1[[#This Row],[Area]]="Jaipur",Table1[[#This Row],[Income]],0)</f>
        <v>0</v>
      </c>
      <c r="BW404">
        <f ca="1">IF(Table1[[#This Row],[Field of Work]]="IT",Table1[[#This Row],[Income]],0)</f>
        <v>0</v>
      </c>
      <c r="BX404">
        <f ca="1">IF(Table1[[#This Row],[Field of Work]]="Healthcare",Table1[[#This Row],[Income]],0)</f>
        <v>0</v>
      </c>
      <c r="BY404">
        <f ca="1">IF(Table1[[#This Row],[Field of Work]]="Agriculture",Table1[[#This Row],[Income]],0)</f>
        <v>83795</v>
      </c>
      <c r="BZ404">
        <f ca="1">IF(Table1[[#This Row],[Field of Work]]="Teaching",Table1[[#This Row],[Income]],0)</f>
        <v>0</v>
      </c>
      <c r="CA404">
        <f ca="1">IF(Table1[[#This Row],[Field of Work]]="General Work",Table1[[#This Row],[Income]],0)</f>
        <v>0</v>
      </c>
      <c r="CB404">
        <f ca="1">IF(Table1[[#This Row],[Field of Work]]="Construction",Table1[[#This Row],[Income]],0)</f>
        <v>0</v>
      </c>
      <c r="CD404" s="2">
        <f ca="1">IF(Table1[[#This Row],[Value of debts ]]&gt;Table1[[#This Row],[Income]],1,0)</f>
        <v>1</v>
      </c>
      <c r="CE404" s="1"/>
      <c r="CG404">
        <f ca="1">IF(Table1[[#This Row],[Net worth of person]]&gt;$CH$3,Table1[[#This Row],[Age]],0)</f>
        <v>20</v>
      </c>
    </row>
    <row r="405" spans="1:85" x14ac:dyDescent="0.3">
      <c r="A405">
        <f t="shared" ca="1" si="217"/>
        <v>1</v>
      </c>
      <c r="B405" t="str">
        <f t="shared" ca="1" si="218"/>
        <v>Women</v>
      </c>
      <c r="C405">
        <f t="shared" ca="1" si="219"/>
        <v>24</v>
      </c>
      <c r="D405">
        <f t="shared" ca="1" si="220"/>
        <v>4</v>
      </c>
      <c r="E405" t="str">
        <f t="shared" ca="1" si="221"/>
        <v>Teaching</v>
      </c>
      <c r="F405">
        <f t="shared" ca="1" si="222"/>
        <v>4</v>
      </c>
      <c r="G405" t="str">
        <f t="shared" ca="1" si="223"/>
        <v>Masters</v>
      </c>
      <c r="H405">
        <f t="shared" ca="1" si="224"/>
        <v>3</v>
      </c>
      <c r="I405">
        <f t="shared" ca="1" si="225"/>
        <v>1</v>
      </c>
      <c r="J405">
        <f t="shared" ca="1" si="226"/>
        <v>44556</v>
      </c>
      <c r="K405">
        <f t="shared" ca="1" si="227"/>
        <v>5</v>
      </c>
      <c r="L405" t="str">
        <f t="shared" ca="1" si="228"/>
        <v>Udaipur</v>
      </c>
      <c r="M405">
        <f t="shared" ca="1" si="229"/>
        <v>178224</v>
      </c>
      <c r="N405">
        <f t="shared" ca="1" si="230"/>
        <v>175693.58962732449</v>
      </c>
      <c r="O405">
        <f t="shared" ca="1" si="231"/>
        <v>178.55959357783948</v>
      </c>
      <c r="P405">
        <f t="shared" ca="1" si="232"/>
        <v>89</v>
      </c>
      <c r="Q405">
        <f t="shared" ca="1" si="233"/>
        <v>23463.601453493335</v>
      </c>
      <c r="R405">
        <f t="shared" ca="1" si="234"/>
        <v>2068.8266597593824</v>
      </c>
      <c r="S405">
        <f t="shared" ca="1" si="235"/>
        <v>180471.38625333723</v>
      </c>
      <c r="T405">
        <f t="shared" ca="1" si="236"/>
        <v>199246.19108081784</v>
      </c>
      <c r="U405">
        <f t="shared" ca="1" si="237"/>
        <v>-18774.804827480606</v>
      </c>
      <c r="AF405" s="2">
        <f ca="1">IF(Table1[[#This Row],[Gender]]="Women",1,0)</f>
        <v>1</v>
      </c>
      <c r="AG405">
        <f ca="1">IF(Table1[[#This Row],[Gender]]="Men",1,0)</f>
        <v>0</v>
      </c>
      <c r="AI405" s="1"/>
      <c r="AK405" s="2">
        <f ca="1">IF(Table1[[#This Row],[Field of Work]]="IT",1,0)</f>
        <v>0</v>
      </c>
      <c r="AL405">
        <f ca="1">IF(Table1[[#This Row],[Field of Work]]="Agriculture",1,0)</f>
        <v>0</v>
      </c>
      <c r="AM405">
        <f ca="1">IF(Table1[[#This Row],[Field of Work]]="Construction",1,0)</f>
        <v>0</v>
      </c>
      <c r="AN405">
        <f ca="1">IF(Table1[[#This Row],[Field of Work]]="Healthcare",1,0)</f>
        <v>0</v>
      </c>
      <c r="AO405">
        <f ca="1">IF(Table1[[#This Row],[Field of Work]]="General Work",1,0)</f>
        <v>0</v>
      </c>
      <c r="AP405">
        <f ca="1">IF(Table1[[#This Row],[Field of Work]]="Teaching",1,0)</f>
        <v>1</v>
      </c>
      <c r="AV405" s="1"/>
      <c r="AX405" s="2">
        <f ca="1">Table1[[#This Row],[Car Value]]/Table1[[#This Row],[Cars]]</f>
        <v>178.55959357783948</v>
      </c>
      <c r="AY405" s="1"/>
      <c r="AZ405" s="2">
        <f ca="1">IF(Table1[[#This Row],[Value of debts ]]&gt;$BA$3,1,0)</f>
        <v>1</v>
      </c>
      <c r="BA405" s="1"/>
      <c r="BB405" s="1"/>
      <c r="BC405" s="15">
        <f ca="1">Table1[[#This Row],[Mortage Left]]/Table1[[#This Row],[Value of House]]</f>
        <v>0.98580207843682377</v>
      </c>
      <c r="BD405">
        <f t="shared" ca="1" si="215"/>
        <v>0</v>
      </c>
      <c r="BF405" s="1"/>
      <c r="BH405">
        <f ca="1">IF(Table1[[#This Row],[Area]]="Patna",Table1[[#This Row],[Income]],0)</f>
        <v>0</v>
      </c>
      <c r="BI405">
        <f ca="1">IF(Table1[[#This Row],[Area]]="Bangalore",Table1[[#This Row],[Income]],0)</f>
        <v>0</v>
      </c>
      <c r="BJ405">
        <f ca="1">IF(Table1[[#This Row],[Area]]="Lucknow",Table1[[#This Row],[Income]],0)</f>
        <v>0</v>
      </c>
      <c r="BK405">
        <f ca="1">IF(Table1[[#This Row],[Area]]="Hyderabad",Table1[[#This Row],[Income]],0)</f>
        <v>0</v>
      </c>
      <c r="BL405">
        <f ca="1">IF(Table1[[#This Row],[Area]]="Udaipur",Table1[[#This Row],[Income]],0)</f>
        <v>44556</v>
      </c>
      <c r="BM405">
        <f ca="1">IF(Table1[[#This Row],[Area]]="Pune",Table1[[#This Row],[Income]],0)</f>
        <v>0</v>
      </c>
      <c r="BN405">
        <f ca="1">IF(Table1[[#This Row],[Area]]="Kolkata",Table1[[#This Row],[Income]],0)</f>
        <v>0</v>
      </c>
      <c r="BO405">
        <f ca="1">IF(Table1[[#This Row],[Area]]="Ranchi",Table1[[#This Row],[Income]],0)</f>
        <v>0</v>
      </c>
      <c r="BP405">
        <f ca="1">IF(Table1[[#This Row],[Area]]="Dhanbad",Table1[[#This Row],[Income]],0)</f>
        <v>0</v>
      </c>
      <c r="BQ405">
        <f ca="1">IF(Table1[[#This Row],[Area]]="Agra",Table1[[#This Row],[Income]],0)</f>
        <v>0</v>
      </c>
      <c r="BR405">
        <f ca="1">IF(Table1[[#This Row],[Area]]="Mumbai",Table1[[#This Row],[Income]],0)</f>
        <v>0</v>
      </c>
      <c r="BS405">
        <f ca="1">IF(Table1[[#This Row],[Area]]="Srinagar",Table1[[#This Row],[Income]],0)</f>
        <v>0</v>
      </c>
      <c r="BT405">
        <f ca="1">IF(Table1[[#This Row],[Area]]="Delhi",Table1[[#This Row],[Income]],0)</f>
        <v>0</v>
      </c>
      <c r="BU405">
        <f ca="1">IF(Table1[[#This Row],[Area]]="Jaipur",Table1[[#This Row],[Income]],0)</f>
        <v>0</v>
      </c>
      <c r="BW405">
        <f ca="1">IF(Table1[[#This Row],[Field of Work]]="IT",Table1[[#This Row],[Income]],0)</f>
        <v>0</v>
      </c>
      <c r="BX405">
        <f ca="1">IF(Table1[[#This Row],[Field of Work]]="Healthcare",Table1[[#This Row],[Income]],0)</f>
        <v>0</v>
      </c>
      <c r="BY405">
        <f ca="1">IF(Table1[[#This Row],[Field of Work]]="Agriculture",Table1[[#This Row],[Income]],0)</f>
        <v>0</v>
      </c>
      <c r="BZ405">
        <f ca="1">IF(Table1[[#This Row],[Field of Work]]="Teaching",Table1[[#This Row],[Income]],0)</f>
        <v>44556</v>
      </c>
      <c r="CA405">
        <f ca="1">IF(Table1[[#This Row],[Field of Work]]="General Work",Table1[[#This Row],[Income]],0)</f>
        <v>0</v>
      </c>
      <c r="CB405">
        <f ca="1">IF(Table1[[#This Row],[Field of Work]]="Construction",Table1[[#This Row],[Income]],0)</f>
        <v>0</v>
      </c>
      <c r="CD405" s="2">
        <f ca="1">IF(Table1[[#This Row],[Value of debts ]]&gt;Table1[[#This Row],[Income]],1,0)</f>
        <v>1</v>
      </c>
      <c r="CE405" s="1"/>
      <c r="CG405">
        <f ca="1">IF(Table1[[#This Row],[Net worth of person]]&gt;$CH$3,Table1[[#This Row],[Age]],0)</f>
        <v>0</v>
      </c>
    </row>
    <row r="406" spans="1:85" x14ac:dyDescent="0.3">
      <c r="A406">
        <f t="shared" ca="1" si="217"/>
        <v>2</v>
      </c>
      <c r="B406" t="str">
        <f t="shared" ca="1" si="218"/>
        <v>Men</v>
      </c>
      <c r="C406">
        <f t="shared" ca="1" si="219"/>
        <v>34</v>
      </c>
      <c r="D406">
        <f t="shared" ca="1" si="220"/>
        <v>4</v>
      </c>
      <c r="E406" t="str">
        <f t="shared" ca="1" si="221"/>
        <v>Teaching</v>
      </c>
      <c r="F406">
        <f t="shared" ca="1" si="222"/>
        <v>2</v>
      </c>
      <c r="G406" t="str">
        <f t="shared" ca="1" si="223"/>
        <v>12th</v>
      </c>
      <c r="H406">
        <f t="shared" ca="1" si="224"/>
        <v>3</v>
      </c>
      <c r="I406">
        <f t="shared" ca="1" si="225"/>
        <v>3</v>
      </c>
      <c r="J406">
        <f t="shared" ca="1" si="226"/>
        <v>44550</v>
      </c>
      <c r="K406">
        <f t="shared" ca="1" si="227"/>
        <v>4</v>
      </c>
      <c r="L406" t="str">
        <f t="shared" ca="1" si="228"/>
        <v>Dhanbad</v>
      </c>
      <c r="M406">
        <f t="shared" ca="1" si="229"/>
        <v>133650</v>
      </c>
      <c r="N406">
        <f t="shared" ca="1" si="230"/>
        <v>44278.881702239487</v>
      </c>
      <c r="O406">
        <f t="shared" ca="1" si="231"/>
        <v>63225.603117380313</v>
      </c>
      <c r="P406">
        <f t="shared" ca="1" si="232"/>
        <v>14982</v>
      </c>
      <c r="Q406">
        <f t="shared" ca="1" si="233"/>
        <v>38011.589094301031</v>
      </c>
      <c r="R406">
        <f t="shared" ca="1" si="234"/>
        <v>33104.30793859913</v>
      </c>
      <c r="S406">
        <f t="shared" ca="1" si="235"/>
        <v>229979.91105597944</v>
      </c>
      <c r="T406">
        <f t="shared" ca="1" si="236"/>
        <v>97272.470796540525</v>
      </c>
      <c r="U406">
        <f t="shared" ca="1" si="237"/>
        <v>132707.44025943891</v>
      </c>
      <c r="AF406" s="2">
        <f ca="1">IF(Table1[[#This Row],[Gender]]="Women",1,0)</f>
        <v>0</v>
      </c>
      <c r="AG406">
        <f ca="1">IF(Table1[[#This Row],[Gender]]="Men",1,0)</f>
        <v>1</v>
      </c>
      <c r="AI406" s="1"/>
      <c r="AK406" s="2">
        <f ca="1">IF(Table1[[#This Row],[Field of Work]]="IT",1,0)</f>
        <v>0</v>
      </c>
      <c r="AL406">
        <f ca="1">IF(Table1[[#This Row],[Field of Work]]="Agriculture",1,0)</f>
        <v>0</v>
      </c>
      <c r="AM406">
        <f ca="1">IF(Table1[[#This Row],[Field of Work]]="Construction",1,0)</f>
        <v>0</v>
      </c>
      <c r="AN406">
        <f ca="1">IF(Table1[[#This Row],[Field of Work]]="Healthcare",1,0)</f>
        <v>0</v>
      </c>
      <c r="AO406">
        <f ca="1">IF(Table1[[#This Row],[Field of Work]]="General Work",1,0)</f>
        <v>0</v>
      </c>
      <c r="AP406">
        <f ca="1">IF(Table1[[#This Row],[Field of Work]]="Teaching",1,0)</f>
        <v>1</v>
      </c>
      <c r="AV406" s="1"/>
      <c r="AX406" s="2">
        <f ca="1">Table1[[#This Row],[Car Value]]/Table1[[#This Row],[Cars]]</f>
        <v>21075.201039126772</v>
      </c>
      <c r="AY406" s="1"/>
      <c r="AZ406" s="2">
        <f ca="1">IF(Table1[[#This Row],[Value of debts ]]&gt;$BA$3,1,0)</f>
        <v>1</v>
      </c>
      <c r="BA406" s="1"/>
      <c r="BB406" s="1"/>
      <c r="BC406" s="15">
        <f ca="1">Table1[[#This Row],[Mortage Left]]/Table1[[#This Row],[Value of House]]</f>
        <v>0.33130476395240915</v>
      </c>
      <c r="BD406">
        <f t="shared" ca="1" si="215"/>
        <v>0</v>
      </c>
      <c r="BF406" s="1"/>
      <c r="BH406">
        <f ca="1">IF(Table1[[#This Row],[Area]]="Patna",Table1[[#This Row],[Income]],0)</f>
        <v>0</v>
      </c>
      <c r="BI406">
        <f ca="1">IF(Table1[[#This Row],[Area]]="Bangalore",Table1[[#This Row],[Income]],0)</f>
        <v>0</v>
      </c>
      <c r="BJ406">
        <f ca="1">IF(Table1[[#This Row],[Area]]="Lucknow",Table1[[#This Row],[Income]],0)</f>
        <v>0</v>
      </c>
      <c r="BK406">
        <f ca="1">IF(Table1[[#This Row],[Area]]="Hyderabad",Table1[[#This Row],[Income]],0)</f>
        <v>0</v>
      </c>
      <c r="BL406">
        <f ca="1">IF(Table1[[#This Row],[Area]]="Udaipur",Table1[[#This Row],[Income]],0)</f>
        <v>0</v>
      </c>
      <c r="BM406">
        <f ca="1">IF(Table1[[#This Row],[Area]]="Pune",Table1[[#This Row],[Income]],0)</f>
        <v>0</v>
      </c>
      <c r="BN406">
        <f ca="1">IF(Table1[[#This Row],[Area]]="Kolkata",Table1[[#This Row],[Income]],0)</f>
        <v>0</v>
      </c>
      <c r="BO406">
        <f ca="1">IF(Table1[[#This Row],[Area]]="Ranchi",Table1[[#This Row],[Income]],0)</f>
        <v>0</v>
      </c>
      <c r="BP406">
        <f ca="1">IF(Table1[[#This Row],[Area]]="Dhanbad",Table1[[#This Row],[Income]],0)</f>
        <v>44550</v>
      </c>
      <c r="BQ406">
        <f ca="1">IF(Table1[[#This Row],[Area]]="Agra",Table1[[#This Row],[Income]],0)</f>
        <v>0</v>
      </c>
      <c r="BR406">
        <f ca="1">IF(Table1[[#This Row],[Area]]="Mumbai",Table1[[#This Row],[Income]],0)</f>
        <v>0</v>
      </c>
      <c r="BS406">
        <f ca="1">IF(Table1[[#This Row],[Area]]="Srinagar",Table1[[#This Row],[Income]],0)</f>
        <v>0</v>
      </c>
      <c r="BT406">
        <f ca="1">IF(Table1[[#This Row],[Area]]="Delhi",Table1[[#This Row],[Income]],0)</f>
        <v>0</v>
      </c>
      <c r="BU406">
        <f ca="1">IF(Table1[[#This Row],[Area]]="Jaipur",Table1[[#This Row],[Income]],0)</f>
        <v>0</v>
      </c>
      <c r="BW406">
        <f ca="1">IF(Table1[[#This Row],[Field of Work]]="IT",Table1[[#This Row],[Income]],0)</f>
        <v>0</v>
      </c>
      <c r="BX406">
        <f ca="1">IF(Table1[[#This Row],[Field of Work]]="Healthcare",Table1[[#This Row],[Income]],0)</f>
        <v>0</v>
      </c>
      <c r="BY406">
        <f ca="1">IF(Table1[[#This Row],[Field of Work]]="Agriculture",Table1[[#This Row],[Income]],0)</f>
        <v>0</v>
      </c>
      <c r="BZ406">
        <f ca="1">IF(Table1[[#This Row],[Field of Work]]="Teaching",Table1[[#This Row],[Income]],0)</f>
        <v>44550</v>
      </c>
      <c r="CA406">
        <f ca="1">IF(Table1[[#This Row],[Field of Work]]="General Work",Table1[[#This Row],[Income]],0)</f>
        <v>0</v>
      </c>
      <c r="CB406">
        <f ca="1">IF(Table1[[#This Row],[Field of Work]]="Construction",Table1[[#This Row],[Income]],0)</f>
        <v>0</v>
      </c>
      <c r="CD406" s="2">
        <f ca="1">IF(Table1[[#This Row],[Value of debts ]]&gt;Table1[[#This Row],[Income]],1,0)</f>
        <v>1</v>
      </c>
      <c r="CE406" s="1"/>
      <c r="CG406">
        <f ca="1">IF(Table1[[#This Row],[Net worth of person]]&gt;$CH$3,Table1[[#This Row],[Age]],0)</f>
        <v>34</v>
      </c>
    </row>
    <row r="407" spans="1:85" x14ac:dyDescent="0.3">
      <c r="A407">
        <f t="shared" ca="1" si="217"/>
        <v>2</v>
      </c>
      <c r="B407" t="str">
        <f t="shared" ca="1" si="218"/>
        <v>Men</v>
      </c>
      <c r="C407">
        <f t="shared" ca="1" si="219"/>
        <v>33</v>
      </c>
      <c r="D407">
        <f t="shared" ca="1" si="220"/>
        <v>3</v>
      </c>
      <c r="E407" t="str">
        <f t="shared" ca="1" si="221"/>
        <v>Healthcare</v>
      </c>
      <c r="F407">
        <f t="shared" ca="1" si="222"/>
        <v>2</v>
      </c>
      <c r="G407" t="str">
        <f t="shared" ca="1" si="223"/>
        <v>12th</v>
      </c>
      <c r="H407">
        <f t="shared" ca="1" si="224"/>
        <v>4</v>
      </c>
      <c r="I407">
        <f t="shared" ca="1" si="225"/>
        <v>2</v>
      </c>
      <c r="J407">
        <f t="shared" ca="1" si="226"/>
        <v>83443</v>
      </c>
      <c r="K407">
        <f t="shared" ca="1" si="227"/>
        <v>8</v>
      </c>
      <c r="L407" t="str">
        <f t="shared" ca="1" si="228"/>
        <v>Agra</v>
      </c>
      <c r="M407">
        <f t="shared" ca="1" si="229"/>
        <v>250329</v>
      </c>
      <c r="N407">
        <f t="shared" ca="1" si="230"/>
        <v>167442.70105994766</v>
      </c>
      <c r="O407">
        <f t="shared" ca="1" si="231"/>
        <v>160546.49614652927</v>
      </c>
      <c r="P407">
        <f t="shared" ca="1" si="232"/>
        <v>154990</v>
      </c>
      <c r="Q407">
        <f t="shared" ca="1" si="233"/>
        <v>90957.726105553433</v>
      </c>
      <c r="R407">
        <f t="shared" ca="1" si="234"/>
        <v>46212.596291614129</v>
      </c>
      <c r="S407">
        <f t="shared" ca="1" si="235"/>
        <v>457088.09243814339</v>
      </c>
      <c r="T407">
        <f t="shared" ca="1" si="236"/>
        <v>413390.42716550111</v>
      </c>
      <c r="U407">
        <f t="shared" ca="1" si="237"/>
        <v>43697.665272642276</v>
      </c>
      <c r="AF407" s="2">
        <f ca="1">IF(Table1[[#This Row],[Gender]]="Women",1,0)</f>
        <v>0</v>
      </c>
      <c r="AG407">
        <f ca="1">IF(Table1[[#This Row],[Gender]]="Men",1,0)</f>
        <v>1</v>
      </c>
      <c r="AI407" s="1"/>
      <c r="AK407" s="2">
        <f ca="1">IF(Table1[[#This Row],[Field of Work]]="IT",1,0)</f>
        <v>0</v>
      </c>
      <c r="AL407">
        <f ca="1">IF(Table1[[#This Row],[Field of Work]]="Agriculture",1,0)</f>
        <v>0</v>
      </c>
      <c r="AM407">
        <f ca="1">IF(Table1[[#This Row],[Field of Work]]="Construction",1,0)</f>
        <v>0</v>
      </c>
      <c r="AN407">
        <f ca="1">IF(Table1[[#This Row],[Field of Work]]="Healthcare",1,0)</f>
        <v>1</v>
      </c>
      <c r="AO407">
        <f ca="1">IF(Table1[[#This Row],[Field of Work]]="General Work",1,0)</f>
        <v>0</v>
      </c>
      <c r="AP407">
        <f ca="1">IF(Table1[[#This Row],[Field of Work]]="Teaching",1,0)</f>
        <v>0</v>
      </c>
      <c r="AV407" s="1"/>
      <c r="AX407" s="2">
        <f ca="1">Table1[[#This Row],[Car Value]]/Table1[[#This Row],[Cars]]</f>
        <v>80273.248073264636</v>
      </c>
      <c r="AY407" s="1"/>
      <c r="AZ407" s="2">
        <f ca="1">IF(Table1[[#This Row],[Value of debts ]]&gt;$BA$3,1,0)</f>
        <v>1</v>
      </c>
      <c r="BA407" s="1"/>
      <c r="BB407" s="1"/>
      <c r="BC407" s="15">
        <f ca="1">Table1[[#This Row],[Mortage Left]]/Table1[[#This Row],[Value of House]]</f>
        <v>0.66889054428351358</v>
      </c>
      <c r="BD407">
        <f t="shared" ca="1" si="215"/>
        <v>0</v>
      </c>
      <c r="BF407" s="1"/>
      <c r="BH407">
        <f ca="1">IF(Table1[[#This Row],[Area]]="Patna",Table1[[#This Row],[Income]],0)</f>
        <v>0</v>
      </c>
      <c r="BI407">
        <f ca="1">IF(Table1[[#This Row],[Area]]="Bangalore",Table1[[#This Row],[Income]],0)</f>
        <v>0</v>
      </c>
      <c r="BJ407">
        <f ca="1">IF(Table1[[#This Row],[Area]]="Lucknow",Table1[[#This Row],[Income]],0)</f>
        <v>0</v>
      </c>
      <c r="BK407">
        <f ca="1">IF(Table1[[#This Row],[Area]]="Hyderabad",Table1[[#This Row],[Income]],0)</f>
        <v>0</v>
      </c>
      <c r="BL407">
        <f ca="1">IF(Table1[[#This Row],[Area]]="Udaipur",Table1[[#This Row],[Income]],0)</f>
        <v>0</v>
      </c>
      <c r="BM407">
        <f ca="1">IF(Table1[[#This Row],[Area]]="Pune",Table1[[#This Row],[Income]],0)</f>
        <v>0</v>
      </c>
      <c r="BN407">
        <f ca="1">IF(Table1[[#This Row],[Area]]="Kolkata",Table1[[#This Row],[Income]],0)</f>
        <v>0</v>
      </c>
      <c r="BO407">
        <f ca="1">IF(Table1[[#This Row],[Area]]="Ranchi",Table1[[#This Row],[Income]],0)</f>
        <v>0</v>
      </c>
      <c r="BP407">
        <f ca="1">IF(Table1[[#This Row],[Area]]="Dhanbad",Table1[[#This Row],[Income]],0)</f>
        <v>0</v>
      </c>
      <c r="BQ407">
        <f ca="1">IF(Table1[[#This Row],[Area]]="Agra",Table1[[#This Row],[Income]],0)</f>
        <v>83443</v>
      </c>
      <c r="BR407">
        <f ca="1">IF(Table1[[#This Row],[Area]]="Mumbai",Table1[[#This Row],[Income]],0)</f>
        <v>0</v>
      </c>
      <c r="BS407">
        <f ca="1">IF(Table1[[#This Row],[Area]]="Srinagar",Table1[[#This Row],[Income]],0)</f>
        <v>0</v>
      </c>
      <c r="BT407">
        <f ca="1">IF(Table1[[#This Row],[Area]]="Delhi",Table1[[#This Row],[Income]],0)</f>
        <v>0</v>
      </c>
      <c r="BU407">
        <f ca="1">IF(Table1[[#This Row],[Area]]="Jaipur",Table1[[#This Row],[Income]],0)</f>
        <v>0</v>
      </c>
      <c r="BW407">
        <f ca="1">IF(Table1[[#This Row],[Field of Work]]="IT",Table1[[#This Row],[Income]],0)</f>
        <v>0</v>
      </c>
      <c r="BX407">
        <f ca="1">IF(Table1[[#This Row],[Field of Work]]="Healthcare",Table1[[#This Row],[Income]],0)</f>
        <v>83443</v>
      </c>
      <c r="BY407">
        <f ca="1">IF(Table1[[#This Row],[Field of Work]]="Agriculture",Table1[[#This Row],[Income]],0)</f>
        <v>0</v>
      </c>
      <c r="BZ407">
        <f ca="1">IF(Table1[[#This Row],[Field of Work]]="Teaching",Table1[[#This Row],[Income]],0)</f>
        <v>0</v>
      </c>
      <c r="CA407">
        <f ca="1">IF(Table1[[#This Row],[Field of Work]]="General Work",Table1[[#This Row],[Income]],0)</f>
        <v>0</v>
      </c>
      <c r="CB407">
        <f ca="1">IF(Table1[[#This Row],[Field of Work]]="Construction",Table1[[#This Row],[Income]],0)</f>
        <v>0</v>
      </c>
      <c r="CD407" s="2">
        <f ca="1">IF(Table1[[#This Row],[Value of debts ]]&gt;Table1[[#This Row],[Income]],1,0)</f>
        <v>1</v>
      </c>
      <c r="CE407" s="1"/>
      <c r="CG407">
        <f ca="1">IF(Table1[[#This Row],[Net worth of person]]&gt;$CH$3,Table1[[#This Row],[Age]],0)</f>
        <v>0</v>
      </c>
    </row>
    <row r="408" spans="1:85" x14ac:dyDescent="0.3">
      <c r="A408">
        <f t="shared" ca="1" si="217"/>
        <v>2</v>
      </c>
      <c r="B408" t="str">
        <f t="shared" ca="1" si="218"/>
        <v>Men</v>
      </c>
      <c r="C408">
        <f t="shared" ca="1" si="219"/>
        <v>20</v>
      </c>
      <c r="D408">
        <f t="shared" ca="1" si="220"/>
        <v>1</v>
      </c>
      <c r="E408" t="str">
        <f t="shared" ca="1" si="221"/>
        <v>IT</v>
      </c>
      <c r="F408">
        <f t="shared" ca="1" si="222"/>
        <v>1</v>
      </c>
      <c r="G408" t="str">
        <f t="shared" ca="1" si="223"/>
        <v>10th</v>
      </c>
      <c r="H408">
        <f t="shared" ca="1" si="224"/>
        <v>0</v>
      </c>
      <c r="I408">
        <f t="shared" ca="1" si="225"/>
        <v>1</v>
      </c>
      <c r="J408">
        <f t="shared" ca="1" si="226"/>
        <v>44215</v>
      </c>
      <c r="K408">
        <f t="shared" ca="1" si="227"/>
        <v>12</v>
      </c>
      <c r="L408" t="str">
        <f t="shared" ca="1" si="228"/>
        <v>Srinagar</v>
      </c>
      <c r="M408">
        <f t="shared" ca="1" si="229"/>
        <v>221075</v>
      </c>
      <c r="N408">
        <f t="shared" ca="1" si="230"/>
        <v>184242.72726721305</v>
      </c>
      <c r="O408">
        <f t="shared" ca="1" si="231"/>
        <v>42917.242812475743</v>
      </c>
      <c r="P408">
        <f t="shared" ca="1" si="232"/>
        <v>16354</v>
      </c>
      <c r="Q408">
        <f t="shared" ca="1" si="233"/>
        <v>44794.163286630879</v>
      </c>
      <c r="R408">
        <f t="shared" ca="1" si="234"/>
        <v>2320.9206589286514</v>
      </c>
      <c r="S408">
        <f t="shared" ca="1" si="235"/>
        <v>266313.1634714044</v>
      </c>
      <c r="T408">
        <f t="shared" ca="1" si="236"/>
        <v>245390.89055384393</v>
      </c>
      <c r="U408">
        <f t="shared" ca="1" si="237"/>
        <v>20922.272917560476</v>
      </c>
      <c r="AF408" s="2">
        <f ca="1">IF(Table1[[#This Row],[Gender]]="Women",1,0)</f>
        <v>0</v>
      </c>
      <c r="AG408">
        <f ca="1">IF(Table1[[#This Row],[Gender]]="Men",1,0)</f>
        <v>1</v>
      </c>
      <c r="AI408" s="1"/>
      <c r="AK408" s="2">
        <f ca="1">IF(Table1[[#This Row],[Field of Work]]="IT",1,0)</f>
        <v>1</v>
      </c>
      <c r="AL408">
        <f ca="1">IF(Table1[[#This Row],[Field of Work]]="Agriculture",1,0)</f>
        <v>0</v>
      </c>
      <c r="AM408">
        <f ca="1">IF(Table1[[#This Row],[Field of Work]]="Construction",1,0)</f>
        <v>0</v>
      </c>
      <c r="AN408">
        <f ca="1">IF(Table1[[#This Row],[Field of Work]]="Healthcare",1,0)</f>
        <v>0</v>
      </c>
      <c r="AO408">
        <f ca="1">IF(Table1[[#This Row],[Field of Work]]="General Work",1,0)</f>
        <v>0</v>
      </c>
      <c r="AP408">
        <f ca="1">IF(Table1[[#This Row],[Field of Work]]="Teaching",1,0)</f>
        <v>0</v>
      </c>
      <c r="AV408" s="1"/>
      <c r="AX408" s="2">
        <f ca="1">Table1[[#This Row],[Car Value]]/Table1[[#This Row],[Cars]]</f>
        <v>42917.242812475743</v>
      </c>
      <c r="AY408" s="1"/>
      <c r="AZ408" s="2">
        <f ca="1">IF(Table1[[#This Row],[Value of debts ]]&gt;$BA$3,1,0)</f>
        <v>1</v>
      </c>
      <c r="BA408" s="1"/>
      <c r="BB408" s="1"/>
      <c r="BC408" s="15">
        <f ca="1">Table1[[#This Row],[Mortage Left]]/Table1[[#This Row],[Value of House]]</f>
        <v>0.8333946727002739</v>
      </c>
      <c r="BD408">
        <f t="shared" ca="1" si="215"/>
        <v>0</v>
      </c>
      <c r="BF408" s="1"/>
      <c r="BH408">
        <f ca="1">IF(Table1[[#This Row],[Area]]="Patna",Table1[[#This Row],[Income]],0)</f>
        <v>0</v>
      </c>
      <c r="BI408">
        <f ca="1">IF(Table1[[#This Row],[Area]]="Bangalore",Table1[[#This Row],[Income]],0)</f>
        <v>0</v>
      </c>
      <c r="BJ408">
        <f ca="1">IF(Table1[[#This Row],[Area]]="Lucknow",Table1[[#This Row],[Income]],0)</f>
        <v>0</v>
      </c>
      <c r="BK408">
        <f ca="1">IF(Table1[[#This Row],[Area]]="Hyderabad",Table1[[#This Row],[Income]],0)</f>
        <v>0</v>
      </c>
      <c r="BL408">
        <f ca="1">IF(Table1[[#This Row],[Area]]="Udaipur",Table1[[#This Row],[Income]],0)</f>
        <v>0</v>
      </c>
      <c r="BM408">
        <f ca="1">IF(Table1[[#This Row],[Area]]="Pune",Table1[[#This Row],[Income]],0)</f>
        <v>0</v>
      </c>
      <c r="BN408">
        <f ca="1">IF(Table1[[#This Row],[Area]]="Kolkata",Table1[[#This Row],[Income]],0)</f>
        <v>0</v>
      </c>
      <c r="BO408">
        <f ca="1">IF(Table1[[#This Row],[Area]]="Ranchi",Table1[[#This Row],[Income]],0)</f>
        <v>0</v>
      </c>
      <c r="BP408">
        <f ca="1">IF(Table1[[#This Row],[Area]]="Dhanbad",Table1[[#This Row],[Income]],0)</f>
        <v>0</v>
      </c>
      <c r="BQ408">
        <f ca="1">IF(Table1[[#This Row],[Area]]="Agra",Table1[[#This Row],[Income]],0)</f>
        <v>0</v>
      </c>
      <c r="BR408">
        <f ca="1">IF(Table1[[#This Row],[Area]]="Mumbai",Table1[[#This Row],[Income]],0)</f>
        <v>0</v>
      </c>
      <c r="BS408">
        <f ca="1">IF(Table1[[#This Row],[Area]]="Srinagar",Table1[[#This Row],[Income]],0)</f>
        <v>44215</v>
      </c>
      <c r="BT408">
        <f ca="1">IF(Table1[[#This Row],[Area]]="Delhi",Table1[[#This Row],[Income]],0)</f>
        <v>0</v>
      </c>
      <c r="BU408">
        <f ca="1">IF(Table1[[#This Row],[Area]]="Jaipur",Table1[[#This Row],[Income]],0)</f>
        <v>0</v>
      </c>
      <c r="BW408">
        <f ca="1">IF(Table1[[#This Row],[Field of Work]]="IT",Table1[[#This Row],[Income]],0)</f>
        <v>44215</v>
      </c>
      <c r="BX408">
        <f ca="1">IF(Table1[[#This Row],[Field of Work]]="Healthcare",Table1[[#This Row],[Income]],0)</f>
        <v>0</v>
      </c>
      <c r="BY408">
        <f ca="1">IF(Table1[[#This Row],[Field of Work]]="Agriculture",Table1[[#This Row],[Income]],0)</f>
        <v>0</v>
      </c>
      <c r="BZ408">
        <f ca="1">IF(Table1[[#This Row],[Field of Work]]="Teaching",Table1[[#This Row],[Income]],0)</f>
        <v>0</v>
      </c>
      <c r="CA408">
        <f ca="1">IF(Table1[[#This Row],[Field of Work]]="General Work",Table1[[#This Row],[Income]],0)</f>
        <v>0</v>
      </c>
      <c r="CB408">
        <f ca="1">IF(Table1[[#This Row],[Field of Work]]="Construction",Table1[[#This Row],[Income]],0)</f>
        <v>0</v>
      </c>
      <c r="CD408" s="2">
        <f ca="1">IF(Table1[[#This Row],[Value of debts ]]&gt;Table1[[#This Row],[Income]],1,0)</f>
        <v>1</v>
      </c>
      <c r="CE408" s="1"/>
      <c r="CG408">
        <f ca="1">IF(Table1[[#This Row],[Net worth of person]]&gt;$CH$3,Table1[[#This Row],[Age]],0)</f>
        <v>0</v>
      </c>
    </row>
    <row r="409" spans="1:85" x14ac:dyDescent="0.3">
      <c r="A409">
        <f t="shared" ca="1" si="217"/>
        <v>2</v>
      </c>
      <c r="B409" t="str">
        <f t="shared" ca="1" si="218"/>
        <v>Men</v>
      </c>
      <c r="C409">
        <f t="shared" ca="1" si="219"/>
        <v>27</v>
      </c>
      <c r="D409">
        <f t="shared" ca="1" si="220"/>
        <v>2</v>
      </c>
      <c r="E409" t="str">
        <f t="shared" ca="1" si="221"/>
        <v>Construction</v>
      </c>
      <c r="F409">
        <f t="shared" ca="1" si="222"/>
        <v>4</v>
      </c>
      <c r="G409" t="str">
        <f t="shared" ca="1" si="223"/>
        <v>Masters</v>
      </c>
      <c r="H409">
        <f t="shared" ca="1" si="224"/>
        <v>2</v>
      </c>
      <c r="I409">
        <f t="shared" ca="1" si="225"/>
        <v>1</v>
      </c>
      <c r="J409">
        <f t="shared" ca="1" si="226"/>
        <v>57498</v>
      </c>
      <c r="K409">
        <f t="shared" ca="1" si="227"/>
        <v>10</v>
      </c>
      <c r="L409" t="str">
        <f t="shared" ca="1" si="228"/>
        <v>Kolkata</v>
      </c>
      <c r="M409">
        <f t="shared" ca="1" si="229"/>
        <v>229992</v>
      </c>
      <c r="N409">
        <f t="shared" ca="1" si="230"/>
        <v>103802.27786457755</v>
      </c>
      <c r="O409">
        <f t="shared" ca="1" si="231"/>
        <v>43552.187936679671</v>
      </c>
      <c r="P409">
        <f t="shared" ca="1" si="232"/>
        <v>20073</v>
      </c>
      <c r="Q409">
        <f t="shared" ca="1" si="233"/>
        <v>65950.585300834209</v>
      </c>
      <c r="R409">
        <f t="shared" ca="1" si="234"/>
        <v>76522.987801546551</v>
      </c>
      <c r="S409">
        <f t="shared" ca="1" si="235"/>
        <v>350067.17573822627</v>
      </c>
      <c r="T409">
        <f t="shared" ca="1" si="236"/>
        <v>189825.86316541175</v>
      </c>
      <c r="U409">
        <f t="shared" ca="1" si="237"/>
        <v>160241.31257281452</v>
      </c>
      <c r="AF409" s="2">
        <f ca="1">IF(Table1[[#This Row],[Gender]]="Women",1,0)</f>
        <v>0</v>
      </c>
      <c r="AG409">
        <f ca="1">IF(Table1[[#This Row],[Gender]]="Men",1,0)</f>
        <v>1</v>
      </c>
      <c r="AI409" s="1"/>
      <c r="AK409" s="2">
        <f ca="1">IF(Table1[[#This Row],[Field of Work]]="IT",1,0)</f>
        <v>0</v>
      </c>
      <c r="AL409">
        <f ca="1">IF(Table1[[#This Row],[Field of Work]]="Agriculture",1,0)</f>
        <v>0</v>
      </c>
      <c r="AM409">
        <f ca="1">IF(Table1[[#This Row],[Field of Work]]="Construction",1,0)</f>
        <v>1</v>
      </c>
      <c r="AN409">
        <f ca="1">IF(Table1[[#This Row],[Field of Work]]="Healthcare",1,0)</f>
        <v>0</v>
      </c>
      <c r="AO409">
        <f ca="1">IF(Table1[[#This Row],[Field of Work]]="General Work",1,0)</f>
        <v>0</v>
      </c>
      <c r="AP409">
        <f ca="1">IF(Table1[[#This Row],[Field of Work]]="Teaching",1,0)</f>
        <v>0</v>
      </c>
      <c r="AV409" s="1"/>
      <c r="AX409" s="2">
        <f ca="1">Table1[[#This Row],[Car Value]]/Table1[[#This Row],[Cars]]</f>
        <v>43552.187936679671</v>
      </c>
      <c r="AY409" s="1"/>
      <c r="AZ409" s="2">
        <f ca="1">IF(Table1[[#This Row],[Value of debts ]]&gt;$BA$3,1,0)</f>
        <v>1</v>
      </c>
      <c r="BA409" s="1"/>
      <c r="BB409" s="1"/>
      <c r="BC409" s="15">
        <f ca="1">Table1[[#This Row],[Mortage Left]]/Table1[[#This Row],[Value of House]]</f>
        <v>0.45132995001816389</v>
      </c>
      <c r="BD409">
        <f t="shared" ca="1" si="215"/>
        <v>0</v>
      </c>
      <c r="BF409" s="1"/>
      <c r="BH409">
        <f ca="1">IF(Table1[[#This Row],[Area]]="Patna",Table1[[#This Row],[Income]],0)</f>
        <v>0</v>
      </c>
      <c r="BI409">
        <f ca="1">IF(Table1[[#This Row],[Area]]="Bangalore",Table1[[#This Row],[Income]],0)</f>
        <v>0</v>
      </c>
      <c r="BJ409">
        <f ca="1">IF(Table1[[#This Row],[Area]]="Lucknow",Table1[[#This Row],[Income]],0)</f>
        <v>0</v>
      </c>
      <c r="BK409">
        <f ca="1">IF(Table1[[#This Row],[Area]]="Hyderabad",Table1[[#This Row],[Income]],0)</f>
        <v>0</v>
      </c>
      <c r="BL409">
        <f ca="1">IF(Table1[[#This Row],[Area]]="Udaipur",Table1[[#This Row],[Income]],0)</f>
        <v>0</v>
      </c>
      <c r="BM409">
        <f ca="1">IF(Table1[[#This Row],[Area]]="Pune",Table1[[#This Row],[Income]],0)</f>
        <v>0</v>
      </c>
      <c r="BN409">
        <f ca="1">IF(Table1[[#This Row],[Area]]="Kolkata",Table1[[#This Row],[Income]],0)</f>
        <v>57498</v>
      </c>
      <c r="BO409">
        <f ca="1">IF(Table1[[#This Row],[Area]]="Ranchi",Table1[[#This Row],[Income]],0)</f>
        <v>0</v>
      </c>
      <c r="BP409">
        <f ca="1">IF(Table1[[#This Row],[Area]]="Dhanbad",Table1[[#This Row],[Income]],0)</f>
        <v>0</v>
      </c>
      <c r="BQ409">
        <f ca="1">IF(Table1[[#This Row],[Area]]="Agra",Table1[[#This Row],[Income]],0)</f>
        <v>0</v>
      </c>
      <c r="BR409">
        <f ca="1">IF(Table1[[#This Row],[Area]]="Mumbai",Table1[[#This Row],[Income]],0)</f>
        <v>0</v>
      </c>
      <c r="BS409">
        <f ca="1">IF(Table1[[#This Row],[Area]]="Srinagar",Table1[[#This Row],[Income]],0)</f>
        <v>0</v>
      </c>
      <c r="BT409">
        <f ca="1">IF(Table1[[#This Row],[Area]]="Delhi",Table1[[#This Row],[Income]],0)</f>
        <v>0</v>
      </c>
      <c r="BU409">
        <f ca="1">IF(Table1[[#This Row],[Area]]="Jaipur",Table1[[#This Row],[Income]],0)</f>
        <v>0</v>
      </c>
      <c r="BW409">
        <f ca="1">IF(Table1[[#This Row],[Field of Work]]="IT",Table1[[#This Row],[Income]],0)</f>
        <v>0</v>
      </c>
      <c r="BX409">
        <f ca="1">IF(Table1[[#This Row],[Field of Work]]="Healthcare",Table1[[#This Row],[Income]],0)</f>
        <v>0</v>
      </c>
      <c r="BY409">
        <f ca="1">IF(Table1[[#This Row],[Field of Work]]="Agriculture",Table1[[#This Row],[Income]],0)</f>
        <v>0</v>
      </c>
      <c r="BZ409">
        <f ca="1">IF(Table1[[#This Row],[Field of Work]]="Teaching",Table1[[#This Row],[Income]],0)</f>
        <v>0</v>
      </c>
      <c r="CA409">
        <f ca="1">IF(Table1[[#This Row],[Field of Work]]="General Work",Table1[[#This Row],[Income]],0)</f>
        <v>0</v>
      </c>
      <c r="CB409">
        <f ca="1">IF(Table1[[#This Row],[Field of Work]]="Construction",Table1[[#This Row],[Income]],0)</f>
        <v>57498</v>
      </c>
      <c r="CD409" s="2">
        <f ca="1">IF(Table1[[#This Row],[Value of debts ]]&gt;Table1[[#This Row],[Income]],1,0)</f>
        <v>1</v>
      </c>
      <c r="CE409" s="1"/>
      <c r="CG409">
        <f ca="1">IF(Table1[[#This Row],[Net worth of person]]&gt;$CH$3,Table1[[#This Row],[Age]],0)</f>
        <v>27</v>
      </c>
    </row>
    <row r="410" spans="1:85" x14ac:dyDescent="0.3">
      <c r="A410">
        <f t="shared" ca="1" si="217"/>
        <v>1</v>
      </c>
      <c r="B410" t="str">
        <f t="shared" ca="1" si="218"/>
        <v>Women</v>
      </c>
      <c r="C410">
        <f t="shared" ca="1" si="219"/>
        <v>21</v>
      </c>
      <c r="D410">
        <f t="shared" ca="1" si="220"/>
        <v>2</v>
      </c>
      <c r="E410" t="str">
        <f t="shared" ca="1" si="221"/>
        <v>Construction</v>
      </c>
      <c r="F410">
        <f t="shared" ca="1" si="222"/>
        <v>1</v>
      </c>
      <c r="G410" t="str">
        <f t="shared" ca="1" si="223"/>
        <v>10th</v>
      </c>
      <c r="H410">
        <f t="shared" ca="1" si="224"/>
        <v>1</v>
      </c>
      <c r="I410">
        <f t="shared" ca="1" si="225"/>
        <v>2</v>
      </c>
      <c r="J410">
        <f t="shared" ca="1" si="226"/>
        <v>66226</v>
      </c>
      <c r="K410">
        <f t="shared" ca="1" si="227"/>
        <v>8</v>
      </c>
      <c r="L410" t="str">
        <f t="shared" ca="1" si="228"/>
        <v>Agra</v>
      </c>
      <c r="M410">
        <f t="shared" ca="1" si="229"/>
        <v>264904</v>
      </c>
      <c r="N410">
        <f t="shared" ca="1" si="230"/>
        <v>55484.172542490225</v>
      </c>
      <c r="O410">
        <f t="shared" ca="1" si="231"/>
        <v>55210.702596952018</v>
      </c>
      <c r="P410">
        <f t="shared" ca="1" si="232"/>
        <v>788</v>
      </c>
      <c r="Q410">
        <f t="shared" ca="1" si="233"/>
        <v>34519.629085892724</v>
      </c>
      <c r="R410">
        <f t="shared" ca="1" si="234"/>
        <v>36838.830092688033</v>
      </c>
      <c r="S410">
        <f t="shared" ca="1" si="235"/>
        <v>356953.53268964007</v>
      </c>
      <c r="T410">
        <f t="shared" ca="1" si="236"/>
        <v>90791.801628382949</v>
      </c>
      <c r="U410">
        <f t="shared" ca="1" si="237"/>
        <v>266161.73106125713</v>
      </c>
      <c r="AF410" s="2">
        <f ca="1">IF(Table1[[#This Row],[Gender]]="Women",1,0)</f>
        <v>1</v>
      </c>
      <c r="AG410">
        <f ca="1">IF(Table1[[#This Row],[Gender]]="Men",1,0)</f>
        <v>0</v>
      </c>
      <c r="AI410" s="1"/>
      <c r="AK410" s="2">
        <f ca="1">IF(Table1[[#This Row],[Field of Work]]="IT",1,0)</f>
        <v>0</v>
      </c>
      <c r="AL410">
        <f ca="1">IF(Table1[[#This Row],[Field of Work]]="Agriculture",1,0)</f>
        <v>0</v>
      </c>
      <c r="AM410">
        <f ca="1">IF(Table1[[#This Row],[Field of Work]]="Construction",1,0)</f>
        <v>1</v>
      </c>
      <c r="AN410">
        <f ca="1">IF(Table1[[#This Row],[Field of Work]]="Healthcare",1,0)</f>
        <v>0</v>
      </c>
      <c r="AO410">
        <f ca="1">IF(Table1[[#This Row],[Field of Work]]="General Work",1,0)</f>
        <v>0</v>
      </c>
      <c r="AP410">
        <f ca="1">IF(Table1[[#This Row],[Field of Work]]="Teaching",1,0)</f>
        <v>0</v>
      </c>
      <c r="AV410" s="1"/>
      <c r="AX410" s="2">
        <f ca="1">Table1[[#This Row],[Car Value]]/Table1[[#This Row],[Cars]]</f>
        <v>27605.351298476009</v>
      </c>
      <c r="AY410" s="1"/>
      <c r="AZ410" s="2">
        <f ca="1">IF(Table1[[#This Row],[Value of debts ]]&gt;$BA$3,1,0)</f>
        <v>1</v>
      </c>
      <c r="BA410" s="1"/>
      <c r="BB410" s="1"/>
      <c r="BC410" s="15">
        <f ca="1">Table1[[#This Row],[Mortage Left]]/Table1[[#This Row],[Value of House]]</f>
        <v>0.20945011227648591</v>
      </c>
      <c r="BD410">
        <f t="shared" ca="1" si="215"/>
        <v>0</v>
      </c>
      <c r="BF410" s="1"/>
      <c r="BH410">
        <f ca="1">IF(Table1[[#This Row],[Area]]="Patna",Table1[[#This Row],[Income]],0)</f>
        <v>0</v>
      </c>
      <c r="BI410">
        <f ca="1">IF(Table1[[#This Row],[Area]]="Bangalore",Table1[[#This Row],[Income]],0)</f>
        <v>0</v>
      </c>
      <c r="BJ410">
        <f ca="1">IF(Table1[[#This Row],[Area]]="Lucknow",Table1[[#This Row],[Income]],0)</f>
        <v>0</v>
      </c>
      <c r="BK410">
        <f ca="1">IF(Table1[[#This Row],[Area]]="Hyderabad",Table1[[#This Row],[Income]],0)</f>
        <v>0</v>
      </c>
      <c r="BL410">
        <f ca="1">IF(Table1[[#This Row],[Area]]="Udaipur",Table1[[#This Row],[Income]],0)</f>
        <v>0</v>
      </c>
      <c r="BM410">
        <f ca="1">IF(Table1[[#This Row],[Area]]="Pune",Table1[[#This Row],[Income]],0)</f>
        <v>0</v>
      </c>
      <c r="BN410">
        <f ca="1">IF(Table1[[#This Row],[Area]]="Kolkata",Table1[[#This Row],[Income]],0)</f>
        <v>0</v>
      </c>
      <c r="BO410">
        <f ca="1">IF(Table1[[#This Row],[Area]]="Ranchi",Table1[[#This Row],[Income]],0)</f>
        <v>0</v>
      </c>
      <c r="BP410">
        <f ca="1">IF(Table1[[#This Row],[Area]]="Dhanbad",Table1[[#This Row],[Income]],0)</f>
        <v>0</v>
      </c>
      <c r="BQ410">
        <f ca="1">IF(Table1[[#This Row],[Area]]="Agra",Table1[[#This Row],[Income]],0)</f>
        <v>66226</v>
      </c>
      <c r="BR410">
        <f ca="1">IF(Table1[[#This Row],[Area]]="Mumbai",Table1[[#This Row],[Income]],0)</f>
        <v>0</v>
      </c>
      <c r="BS410">
        <f ca="1">IF(Table1[[#This Row],[Area]]="Srinagar",Table1[[#This Row],[Income]],0)</f>
        <v>0</v>
      </c>
      <c r="BT410">
        <f ca="1">IF(Table1[[#This Row],[Area]]="Delhi",Table1[[#This Row],[Income]],0)</f>
        <v>0</v>
      </c>
      <c r="BU410">
        <f ca="1">IF(Table1[[#This Row],[Area]]="Jaipur",Table1[[#This Row],[Income]],0)</f>
        <v>0</v>
      </c>
      <c r="BW410">
        <f ca="1">IF(Table1[[#This Row],[Field of Work]]="IT",Table1[[#This Row],[Income]],0)</f>
        <v>0</v>
      </c>
      <c r="BX410">
        <f ca="1">IF(Table1[[#This Row],[Field of Work]]="Healthcare",Table1[[#This Row],[Income]],0)</f>
        <v>0</v>
      </c>
      <c r="BY410">
        <f ca="1">IF(Table1[[#This Row],[Field of Work]]="Agriculture",Table1[[#This Row],[Income]],0)</f>
        <v>0</v>
      </c>
      <c r="BZ410">
        <f ca="1">IF(Table1[[#This Row],[Field of Work]]="Teaching",Table1[[#This Row],[Income]],0)</f>
        <v>0</v>
      </c>
      <c r="CA410">
        <f ca="1">IF(Table1[[#This Row],[Field of Work]]="General Work",Table1[[#This Row],[Income]],0)</f>
        <v>0</v>
      </c>
      <c r="CB410">
        <f ca="1">IF(Table1[[#This Row],[Field of Work]]="Construction",Table1[[#This Row],[Income]],0)</f>
        <v>66226</v>
      </c>
      <c r="CD410" s="2">
        <f ca="1">IF(Table1[[#This Row],[Value of debts ]]&gt;Table1[[#This Row],[Income]],1,0)</f>
        <v>1</v>
      </c>
      <c r="CE410" s="1"/>
      <c r="CG410">
        <f ca="1">IF(Table1[[#This Row],[Net worth of person]]&gt;$CH$3,Table1[[#This Row],[Age]],0)</f>
        <v>21</v>
      </c>
    </row>
    <row r="411" spans="1:85" x14ac:dyDescent="0.3">
      <c r="A411">
        <f t="shared" ca="1" si="217"/>
        <v>1</v>
      </c>
      <c r="B411" t="str">
        <f t="shared" ca="1" si="218"/>
        <v>Women</v>
      </c>
      <c r="C411">
        <f t="shared" ca="1" si="219"/>
        <v>23</v>
      </c>
      <c r="D411">
        <f t="shared" ca="1" si="220"/>
        <v>1</v>
      </c>
      <c r="E411" t="str">
        <f t="shared" ca="1" si="221"/>
        <v>IT</v>
      </c>
      <c r="F411">
        <f t="shared" ca="1" si="222"/>
        <v>2</v>
      </c>
      <c r="G411" t="str">
        <f t="shared" ca="1" si="223"/>
        <v>12th</v>
      </c>
      <c r="H411">
        <f t="shared" ca="1" si="224"/>
        <v>3</v>
      </c>
      <c r="I411">
        <f t="shared" ca="1" si="225"/>
        <v>3</v>
      </c>
      <c r="J411">
        <f t="shared" ca="1" si="226"/>
        <v>67094</v>
      </c>
      <c r="K411">
        <f t="shared" ca="1" si="227"/>
        <v>7</v>
      </c>
      <c r="L411" t="str">
        <f t="shared" ca="1" si="228"/>
        <v>Delhi</v>
      </c>
      <c r="M411">
        <f t="shared" ca="1" si="229"/>
        <v>335470</v>
      </c>
      <c r="N411">
        <f t="shared" ca="1" si="230"/>
        <v>175880.77267342657</v>
      </c>
      <c r="O411">
        <f t="shared" ca="1" si="231"/>
        <v>90826.470212921442</v>
      </c>
      <c r="P411">
        <f t="shared" ca="1" si="232"/>
        <v>32068</v>
      </c>
      <c r="Q411">
        <f t="shared" ca="1" si="233"/>
        <v>127188.3656175138</v>
      </c>
      <c r="R411">
        <f t="shared" ca="1" si="234"/>
        <v>13170.454186132658</v>
      </c>
      <c r="S411">
        <f t="shared" ca="1" si="235"/>
        <v>439466.92439905409</v>
      </c>
      <c r="T411">
        <f t="shared" ca="1" si="236"/>
        <v>335137.13829094038</v>
      </c>
      <c r="U411">
        <f t="shared" ca="1" si="237"/>
        <v>104329.78610811371</v>
      </c>
      <c r="AF411" s="2">
        <f ca="1">IF(Table1[[#This Row],[Gender]]="Women",1,0)</f>
        <v>1</v>
      </c>
      <c r="AG411">
        <f ca="1">IF(Table1[[#This Row],[Gender]]="Men",1,0)</f>
        <v>0</v>
      </c>
      <c r="AI411" s="1"/>
      <c r="AK411" s="2">
        <f ca="1">IF(Table1[[#This Row],[Field of Work]]="IT",1,0)</f>
        <v>1</v>
      </c>
      <c r="AL411">
        <f ca="1">IF(Table1[[#This Row],[Field of Work]]="Agriculture",1,0)</f>
        <v>0</v>
      </c>
      <c r="AM411">
        <f ca="1">IF(Table1[[#This Row],[Field of Work]]="Construction",1,0)</f>
        <v>0</v>
      </c>
      <c r="AN411">
        <f ca="1">IF(Table1[[#This Row],[Field of Work]]="Healthcare",1,0)</f>
        <v>0</v>
      </c>
      <c r="AO411">
        <f ca="1">IF(Table1[[#This Row],[Field of Work]]="General Work",1,0)</f>
        <v>0</v>
      </c>
      <c r="AP411">
        <f ca="1">IF(Table1[[#This Row],[Field of Work]]="Teaching",1,0)</f>
        <v>0</v>
      </c>
      <c r="AV411" s="1"/>
      <c r="AX411" s="2">
        <f ca="1">Table1[[#This Row],[Car Value]]/Table1[[#This Row],[Cars]]</f>
        <v>30275.490070973814</v>
      </c>
      <c r="AY411" s="1"/>
      <c r="AZ411" s="2">
        <f ca="1">IF(Table1[[#This Row],[Value of debts ]]&gt;$BA$3,1,0)</f>
        <v>1</v>
      </c>
      <c r="BA411" s="1"/>
      <c r="BB411" s="1"/>
      <c r="BC411" s="15">
        <f ca="1">Table1[[#This Row],[Mortage Left]]/Table1[[#This Row],[Value of House]]</f>
        <v>0.52428167249955759</v>
      </c>
      <c r="BD411">
        <f t="shared" ca="1" si="215"/>
        <v>0</v>
      </c>
      <c r="BF411" s="1"/>
      <c r="BH411">
        <f ca="1">IF(Table1[[#This Row],[Area]]="Patna",Table1[[#This Row],[Income]],0)</f>
        <v>0</v>
      </c>
      <c r="BI411">
        <f ca="1">IF(Table1[[#This Row],[Area]]="Bangalore",Table1[[#This Row],[Income]],0)</f>
        <v>0</v>
      </c>
      <c r="BJ411">
        <f ca="1">IF(Table1[[#This Row],[Area]]="Lucknow",Table1[[#This Row],[Income]],0)</f>
        <v>0</v>
      </c>
      <c r="BK411">
        <f ca="1">IF(Table1[[#This Row],[Area]]="Hyderabad",Table1[[#This Row],[Income]],0)</f>
        <v>0</v>
      </c>
      <c r="BL411">
        <f ca="1">IF(Table1[[#This Row],[Area]]="Udaipur",Table1[[#This Row],[Income]],0)</f>
        <v>0</v>
      </c>
      <c r="BM411">
        <f ca="1">IF(Table1[[#This Row],[Area]]="Pune",Table1[[#This Row],[Income]],0)</f>
        <v>0</v>
      </c>
      <c r="BN411">
        <f ca="1">IF(Table1[[#This Row],[Area]]="Kolkata",Table1[[#This Row],[Income]],0)</f>
        <v>0</v>
      </c>
      <c r="BO411">
        <f ca="1">IF(Table1[[#This Row],[Area]]="Ranchi",Table1[[#This Row],[Income]],0)</f>
        <v>0</v>
      </c>
      <c r="BP411">
        <f ca="1">IF(Table1[[#This Row],[Area]]="Dhanbad",Table1[[#This Row],[Income]],0)</f>
        <v>0</v>
      </c>
      <c r="BQ411">
        <f ca="1">IF(Table1[[#This Row],[Area]]="Agra",Table1[[#This Row],[Income]],0)</f>
        <v>0</v>
      </c>
      <c r="BR411">
        <f ca="1">IF(Table1[[#This Row],[Area]]="Mumbai",Table1[[#This Row],[Income]],0)</f>
        <v>0</v>
      </c>
      <c r="BS411">
        <f ca="1">IF(Table1[[#This Row],[Area]]="Srinagar",Table1[[#This Row],[Income]],0)</f>
        <v>0</v>
      </c>
      <c r="BT411">
        <f ca="1">IF(Table1[[#This Row],[Area]]="Delhi",Table1[[#This Row],[Income]],0)</f>
        <v>67094</v>
      </c>
      <c r="BU411">
        <f ca="1">IF(Table1[[#This Row],[Area]]="Jaipur",Table1[[#This Row],[Income]],0)</f>
        <v>0</v>
      </c>
      <c r="BW411">
        <f ca="1">IF(Table1[[#This Row],[Field of Work]]="IT",Table1[[#This Row],[Income]],0)</f>
        <v>67094</v>
      </c>
      <c r="BX411">
        <f ca="1">IF(Table1[[#This Row],[Field of Work]]="Healthcare",Table1[[#This Row],[Income]],0)</f>
        <v>0</v>
      </c>
      <c r="BY411">
        <f ca="1">IF(Table1[[#This Row],[Field of Work]]="Agriculture",Table1[[#This Row],[Income]],0)</f>
        <v>0</v>
      </c>
      <c r="BZ411">
        <f ca="1">IF(Table1[[#This Row],[Field of Work]]="Teaching",Table1[[#This Row],[Income]],0)</f>
        <v>0</v>
      </c>
      <c r="CA411">
        <f ca="1">IF(Table1[[#This Row],[Field of Work]]="General Work",Table1[[#This Row],[Income]],0)</f>
        <v>0</v>
      </c>
      <c r="CB411">
        <f ca="1">IF(Table1[[#This Row],[Field of Work]]="Construction",Table1[[#This Row],[Income]],0)</f>
        <v>0</v>
      </c>
      <c r="CD411" s="2">
        <f ca="1">IF(Table1[[#This Row],[Value of debts ]]&gt;Table1[[#This Row],[Income]],1,0)</f>
        <v>1</v>
      </c>
      <c r="CE411" s="1"/>
      <c r="CG411">
        <f ca="1">IF(Table1[[#This Row],[Net worth of person]]&gt;$CH$3,Table1[[#This Row],[Age]],0)</f>
        <v>23</v>
      </c>
    </row>
    <row r="412" spans="1:85" x14ac:dyDescent="0.3">
      <c r="A412">
        <f t="shared" ca="1" si="217"/>
        <v>1</v>
      </c>
      <c r="B412" t="str">
        <f t="shared" ca="1" si="218"/>
        <v>Women</v>
      </c>
      <c r="C412">
        <f t="shared" ca="1" si="219"/>
        <v>22</v>
      </c>
      <c r="D412">
        <f t="shared" ca="1" si="220"/>
        <v>1</v>
      </c>
      <c r="E412" t="str">
        <f t="shared" ca="1" si="221"/>
        <v>IT</v>
      </c>
      <c r="F412">
        <f t="shared" ca="1" si="222"/>
        <v>1</v>
      </c>
      <c r="G412" t="str">
        <f t="shared" ca="1" si="223"/>
        <v>10th</v>
      </c>
      <c r="H412">
        <f t="shared" ca="1" si="224"/>
        <v>3</v>
      </c>
      <c r="I412">
        <f t="shared" ca="1" si="225"/>
        <v>1</v>
      </c>
      <c r="J412">
        <f t="shared" ca="1" si="226"/>
        <v>28273</v>
      </c>
      <c r="K412">
        <f t="shared" ca="1" si="227"/>
        <v>13</v>
      </c>
      <c r="L412" t="str">
        <f t="shared" ca="1" si="228"/>
        <v>Hyderabad</v>
      </c>
      <c r="M412">
        <f t="shared" ca="1" si="229"/>
        <v>141365</v>
      </c>
      <c r="N412">
        <f t="shared" ca="1" si="230"/>
        <v>91693.240466249888</v>
      </c>
      <c r="O412">
        <f t="shared" ca="1" si="231"/>
        <v>11755.825820188393</v>
      </c>
      <c r="P412">
        <f t="shared" ca="1" si="232"/>
        <v>4371</v>
      </c>
      <c r="Q412">
        <f t="shared" ca="1" si="233"/>
        <v>6264.7401593392642</v>
      </c>
      <c r="R412">
        <f t="shared" ca="1" si="234"/>
        <v>37207.763856410173</v>
      </c>
      <c r="S412">
        <f t="shared" ca="1" si="235"/>
        <v>190328.58967659855</v>
      </c>
      <c r="T412">
        <f t="shared" ca="1" si="236"/>
        <v>102328.98062558915</v>
      </c>
      <c r="U412">
        <f t="shared" ca="1" si="237"/>
        <v>87999.609051009407</v>
      </c>
      <c r="AF412" s="2">
        <f ca="1">IF(Table1[[#This Row],[Gender]]="Women",1,0)</f>
        <v>1</v>
      </c>
      <c r="AG412">
        <f ca="1">IF(Table1[[#This Row],[Gender]]="Men",1,0)</f>
        <v>0</v>
      </c>
      <c r="AI412" s="1"/>
      <c r="AK412" s="2">
        <f ca="1">IF(Table1[[#This Row],[Field of Work]]="IT",1,0)</f>
        <v>1</v>
      </c>
      <c r="AL412">
        <f ca="1">IF(Table1[[#This Row],[Field of Work]]="Agriculture",1,0)</f>
        <v>0</v>
      </c>
      <c r="AM412">
        <f ca="1">IF(Table1[[#This Row],[Field of Work]]="Construction",1,0)</f>
        <v>0</v>
      </c>
      <c r="AN412">
        <f ca="1">IF(Table1[[#This Row],[Field of Work]]="Healthcare",1,0)</f>
        <v>0</v>
      </c>
      <c r="AO412">
        <f ca="1">IF(Table1[[#This Row],[Field of Work]]="General Work",1,0)</f>
        <v>0</v>
      </c>
      <c r="AP412">
        <f ca="1">IF(Table1[[#This Row],[Field of Work]]="Teaching",1,0)</f>
        <v>0</v>
      </c>
      <c r="AV412" s="1"/>
      <c r="AX412" s="2">
        <f ca="1">Table1[[#This Row],[Car Value]]/Table1[[#This Row],[Cars]]</f>
        <v>11755.825820188393</v>
      </c>
      <c r="AY412" s="1"/>
      <c r="AZ412" s="2">
        <f ca="1">IF(Table1[[#This Row],[Value of debts ]]&gt;$BA$3,1,0)</f>
        <v>1</v>
      </c>
      <c r="BA412" s="1"/>
      <c r="BB412" s="1"/>
      <c r="BC412" s="15">
        <f ca="1">Table1[[#This Row],[Mortage Left]]/Table1[[#This Row],[Value of House]]</f>
        <v>0.6486275985303992</v>
      </c>
      <c r="BD412">
        <f t="shared" ca="1" si="215"/>
        <v>0</v>
      </c>
      <c r="BF412" s="1"/>
      <c r="BH412">
        <f ca="1">IF(Table1[[#This Row],[Area]]="Patna",Table1[[#This Row],[Income]],0)</f>
        <v>0</v>
      </c>
      <c r="BI412">
        <f ca="1">IF(Table1[[#This Row],[Area]]="Bangalore",Table1[[#This Row],[Income]],0)</f>
        <v>0</v>
      </c>
      <c r="BJ412">
        <f ca="1">IF(Table1[[#This Row],[Area]]="Lucknow",Table1[[#This Row],[Income]],0)</f>
        <v>0</v>
      </c>
      <c r="BK412">
        <f ca="1">IF(Table1[[#This Row],[Area]]="Hyderabad",Table1[[#This Row],[Income]],0)</f>
        <v>28273</v>
      </c>
      <c r="BL412">
        <f ca="1">IF(Table1[[#This Row],[Area]]="Udaipur",Table1[[#This Row],[Income]],0)</f>
        <v>0</v>
      </c>
      <c r="BM412">
        <f ca="1">IF(Table1[[#This Row],[Area]]="Pune",Table1[[#This Row],[Income]],0)</f>
        <v>0</v>
      </c>
      <c r="BN412">
        <f ca="1">IF(Table1[[#This Row],[Area]]="Kolkata",Table1[[#This Row],[Income]],0)</f>
        <v>0</v>
      </c>
      <c r="BO412">
        <f ca="1">IF(Table1[[#This Row],[Area]]="Ranchi",Table1[[#This Row],[Income]],0)</f>
        <v>0</v>
      </c>
      <c r="BP412">
        <f ca="1">IF(Table1[[#This Row],[Area]]="Dhanbad",Table1[[#This Row],[Income]],0)</f>
        <v>0</v>
      </c>
      <c r="BQ412">
        <f ca="1">IF(Table1[[#This Row],[Area]]="Agra",Table1[[#This Row],[Income]],0)</f>
        <v>0</v>
      </c>
      <c r="BR412">
        <f ca="1">IF(Table1[[#This Row],[Area]]="Mumbai",Table1[[#This Row],[Income]],0)</f>
        <v>0</v>
      </c>
      <c r="BS412">
        <f ca="1">IF(Table1[[#This Row],[Area]]="Srinagar",Table1[[#This Row],[Income]],0)</f>
        <v>0</v>
      </c>
      <c r="BT412">
        <f ca="1">IF(Table1[[#This Row],[Area]]="Delhi",Table1[[#This Row],[Income]],0)</f>
        <v>0</v>
      </c>
      <c r="BU412">
        <f ca="1">IF(Table1[[#This Row],[Area]]="Jaipur",Table1[[#This Row],[Income]],0)</f>
        <v>0</v>
      </c>
      <c r="BW412">
        <f ca="1">IF(Table1[[#This Row],[Field of Work]]="IT",Table1[[#This Row],[Income]],0)</f>
        <v>28273</v>
      </c>
      <c r="BX412">
        <f ca="1">IF(Table1[[#This Row],[Field of Work]]="Healthcare",Table1[[#This Row],[Income]],0)</f>
        <v>0</v>
      </c>
      <c r="BY412">
        <f ca="1">IF(Table1[[#This Row],[Field of Work]]="Agriculture",Table1[[#This Row],[Income]],0)</f>
        <v>0</v>
      </c>
      <c r="BZ412">
        <f ca="1">IF(Table1[[#This Row],[Field of Work]]="Teaching",Table1[[#This Row],[Income]],0)</f>
        <v>0</v>
      </c>
      <c r="CA412">
        <f ca="1">IF(Table1[[#This Row],[Field of Work]]="General Work",Table1[[#This Row],[Income]],0)</f>
        <v>0</v>
      </c>
      <c r="CB412">
        <f ca="1">IF(Table1[[#This Row],[Field of Work]]="Construction",Table1[[#This Row],[Income]],0)</f>
        <v>0</v>
      </c>
      <c r="CD412" s="2">
        <f ca="1">IF(Table1[[#This Row],[Value of debts ]]&gt;Table1[[#This Row],[Income]],1,0)</f>
        <v>1</v>
      </c>
      <c r="CE412" s="1"/>
      <c r="CG412">
        <f ca="1">IF(Table1[[#This Row],[Net worth of person]]&gt;$CH$3,Table1[[#This Row],[Age]],0)</f>
        <v>22</v>
      </c>
    </row>
    <row r="413" spans="1:85" x14ac:dyDescent="0.3">
      <c r="A413">
        <f t="shared" ca="1" si="217"/>
        <v>2</v>
      </c>
      <c r="B413" t="str">
        <f t="shared" ca="1" si="218"/>
        <v>Men</v>
      </c>
      <c r="C413">
        <f t="shared" ca="1" si="219"/>
        <v>26</v>
      </c>
      <c r="D413">
        <f t="shared" ca="1" si="220"/>
        <v>4</v>
      </c>
      <c r="E413" t="str">
        <f t="shared" ca="1" si="221"/>
        <v>Teaching</v>
      </c>
      <c r="F413">
        <f t="shared" ca="1" si="222"/>
        <v>4</v>
      </c>
      <c r="G413" t="str">
        <f t="shared" ca="1" si="223"/>
        <v>Masters</v>
      </c>
      <c r="H413">
        <f t="shared" ca="1" si="224"/>
        <v>0</v>
      </c>
      <c r="I413">
        <f t="shared" ca="1" si="225"/>
        <v>2</v>
      </c>
      <c r="J413">
        <f t="shared" ca="1" si="226"/>
        <v>81778</v>
      </c>
      <c r="K413">
        <f t="shared" ca="1" si="227"/>
        <v>1</v>
      </c>
      <c r="L413" t="str">
        <f t="shared" ca="1" si="228"/>
        <v>Patna</v>
      </c>
      <c r="M413">
        <f t="shared" ca="1" si="229"/>
        <v>327112</v>
      </c>
      <c r="N413">
        <f t="shared" ca="1" si="230"/>
        <v>144688.3631011</v>
      </c>
      <c r="O413">
        <f t="shared" ca="1" si="231"/>
        <v>81692.420712195686</v>
      </c>
      <c r="P413">
        <f t="shared" ca="1" si="232"/>
        <v>18887</v>
      </c>
      <c r="Q413">
        <f t="shared" ca="1" si="233"/>
        <v>100835.10798432633</v>
      </c>
      <c r="R413">
        <f t="shared" ca="1" si="234"/>
        <v>72336.866978351114</v>
      </c>
      <c r="S413">
        <f t="shared" ca="1" si="235"/>
        <v>481141.28769054683</v>
      </c>
      <c r="T413">
        <f t="shared" ca="1" si="236"/>
        <v>264410.47108542634</v>
      </c>
      <c r="U413">
        <f t="shared" ca="1" si="237"/>
        <v>216730.81660512049</v>
      </c>
      <c r="AF413" s="2">
        <f ca="1">IF(Table1[[#This Row],[Gender]]="Women",1,0)</f>
        <v>0</v>
      </c>
      <c r="AG413">
        <f ca="1">IF(Table1[[#This Row],[Gender]]="Men",1,0)</f>
        <v>1</v>
      </c>
      <c r="AI413" s="1"/>
      <c r="AK413" s="2">
        <f ca="1">IF(Table1[[#This Row],[Field of Work]]="IT",1,0)</f>
        <v>0</v>
      </c>
      <c r="AL413">
        <f ca="1">IF(Table1[[#This Row],[Field of Work]]="Agriculture",1,0)</f>
        <v>0</v>
      </c>
      <c r="AM413">
        <f ca="1">IF(Table1[[#This Row],[Field of Work]]="Construction",1,0)</f>
        <v>0</v>
      </c>
      <c r="AN413">
        <f ca="1">IF(Table1[[#This Row],[Field of Work]]="Healthcare",1,0)</f>
        <v>0</v>
      </c>
      <c r="AO413">
        <f ca="1">IF(Table1[[#This Row],[Field of Work]]="General Work",1,0)</f>
        <v>0</v>
      </c>
      <c r="AP413">
        <f ca="1">IF(Table1[[#This Row],[Field of Work]]="Teaching",1,0)</f>
        <v>1</v>
      </c>
      <c r="AV413" s="1"/>
      <c r="AX413" s="2">
        <f ca="1">Table1[[#This Row],[Car Value]]/Table1[[#This Row],[Cars]]</f>
        <v>40846.210356097843</v>
      </c>
      <c r="AY413" s="1"/>
      <c r="AZ413" s="2">
        <f ca="1">IF(Table1[[#This Row],[Value of debts ]]&gt;$BA$3,1,0)</f>
        <v>1</v>
      </c>
      <c r="BA413" s="1"/>
      <c r="BB413" s="1"/>
      <c r="BC413" s="15">
        <f ca="1">Table1[[#This Row],[Mortage Left]]/Table1[[#This Row],[Value of House]]</f>
        <v>0.44232056023961208</v>
      </c>
      <c r="BD413">
        <f t="shared" ca="1" si="215"/>
        <v>0</v>
      </c>
      <c r="BF413" s="1"/>
      <c r="BH413">
        <f ca="1">IF(Table1[[#This Row],[Area]]="Patna",Table1[[#This Row],[Income]],0)</f>
        <v>81778</v>
      </c>
      <c r="BI413">
        <f ca="1">IF(Table1[[#This Row],[Area]]="Bangalore",Table1[[#This Row],[Income]],0)</f>
        <v>0</v>
      </c>
      <c r="BJ413">
        <f ca="1">IF(Table1[[#This Row],[Area]]="Lucknow",Table1[[#This Row],[Income]],0)</f>
        <v>0</v>
      </c>
      <c r="BK413">
        <f ca="1">IF(Table1[[#This Row],[Area]]="Hyderabad",Table1[[#This Row],[Income]],0)</f>
        <v>0</v>
      </c>
      <c r="BL413">
        <f ca="1">IF(Table1[[#This Row],[Area]]="Udaipur",Table1[[#This Row],[Income]],0)</f>
        <v>0</v>
      </c>
      <c r="BM413">
        <f ca="1">IF(Table1[[#This Row],[Area]]="Pune",Table1[[#This Row],[Income]],0)</f>
        <v>0</v>
      </c>
      <c r="BN413">
        <f ca="1">IF(Table1[[#This Row],[Area]]="Kolkata",Table1[[#This Row],[Income]],0)</f>
        <v>0</v>
      </c>
      <c r="BO413">
        <f ca="1">IF(Table1[[#This Row],[Area]]="Ranchi",Table1[[#This Row],[Income]],0)</f>
        <v>0</v>
      </c>
      <c r="BP413">
        <f ca="1">IF(Table1[[#This Row],[Area]]="Dhanbad",Table1[[#This Row],[Income]],0)</f>
        <v>0</v>
      </c>
      <c r="BQ413">
        <f ca="1">IF(Table1[[#This Row],[Area]]="Agra",Table1[[#This Row],[Income]],0)</f>
        <v>0</v>
      </c>
      <c r="BR413">
        <f ca="1">IF(Table1[[#This Row],[Area]]="Mumbai",Table1[[#This Row],[Income]],0)</f>
        <v>0</v>
      </c>
      <c r="BS413">
        <f ca="1">IF(Table1[[#This Row],[Area]]="Srinagar",Table1[[#This Row],[Income]],0)</f>
        <v>0</v>
      </c>
      <c r="BT413">
        <f ca="1">IF(Table1[[#This Row],[Area]]="Delhi",Table1[[#This Row],[Income]],0)</f>
        <v>0</v>
      </c>
      <c r="BU413">
        <f ca="1">IF(Table1[[#This Row],[Area]]="Jaipur",Table1[[#This Row],[Income]],0)</f>
        <v>0</v>
      </c>
      <c r="BW413">
        <f ca="1">IF(Table1[[#This Row],[Field of Work]]="IT",Table1[[#This Row],[Income]],0)</f>
        <v>0</v>
      </c>
      <c r="BX413">
        <f ca="1">IF(Table1[[#This Row],[Field of Work]]="Healthcare",Table1[[#This Row],[Income]],0)</f>
        <v>0</v>
      </c>
      <c r="BY413">
        <f ca="1">IF(Table1[[#This Row],[Field of Work]]="Agriculture",Table1[[#This Row],[Income]],0)</f>
        <v>0</v>
      </c>
      <c r="BZ413">
        <f ca="1">IF(Table1[[#This Row],[Field of Work]]="Teaching",Table1[[#This Row],[Income]],0)</f>
        <v>81778</v>
      </c>
      <c r="CA413">
        <f ca="1">IF(Table1[[#This Row],[Field of Work]]="General Work",Table1[[#This Row],[Income]],0)</f>
        <v>0</v>
      </c>
      <c r="CB413">
        <f ca="1">IF(Table1[[#This Row],[Field of Work]]="Construction",Table1[[#This Row],[Income]],0)</f>
        <v>0</v>
      </c>
      <c r="CD413" s="2">
        <f ca="1">IF(Table1[[#This Row],[Value of debts ]]&gt;Table1[[#This Row],[Income]],1,0)</f>
        <v>1</v>
      </c>
      <c r="CE413" s="1"/>
      <c r="CG413">
        <f ca="1">IF(Table1[[#This Row],[Net worth of person]]&gt;$CH$3,Table1[[#This Row],[Age]],0)</f>
        <v>26</v>
      </c>
    </row>
    <row r="414" spans="1:85" x14ac:dyDescent="0.3">
      <c r="A414">
        <f ca="1">RANDBETWEEN(1,2)</f>
        <v>2</v>
      </c>
      <c r="B414" t="str">
        <f ca="1">IF(A414=1,"Women", "Men")</f>
        <v>Men</v>
      </c>
      <c r="C414">
        <f ca="1">RANDBETWEEN(20,40)</f>
        <v>27</v>
      </c>
      <c r="D414">
        <f ca="1">RANDBETWEEN(1,6)</f>
        <v>3</v>
      </c>
      <c r="E414" t="str">
        <f ca="1">VLOOKUP(D414,$V$4:$W$9,2)</f>
        <v>Healthcare</v>
      </c>
      <c r="F414">
        <f ca="1">RANDBETWEEN(1,5)</f>
        <v>4</v>
      </c>
      <c r="G414" t="str">
        <f ca="1">VLOOKUP(F414,$Y$4:$Z$8,2)</f>
        <v>Masters</v>
      </c>
      <c r="H414">
        <f ca="1">RANDBETWEEN(0,4)</f>
        <v>4</v>
      </c>
      <c r="I414">
        <f ca="1">RANDBETWEEN(1,3)</f>
        <v>3</v>
      </c>
      <c r="J414">
        <f ca="1">RANDBETWEEN(25000,90000)</f>
        <v>54165</v>
      </c>
      <c r="K414">
        <f ca="1">RANDBETWEEN(1,14)</f>
        <v>6</v>
      </c>
      <c r="L414" t="str">
        <f ca="1">VLOOKUP(K414,$AB$4:$AC$17,2)</f>
        <v>Ranchi</v>
      </c>
      <c r="M414">
        <f ca="1">J414*RANDBETWEEN(3,6)</f>
        <v>162495</v>
      </c>
      <c r="N414">
        <f ca="1">RAND()*M414</f>
        <v>161195.53693134428</v>
      </c>
      <c r="O414">
        <f ca="1">I414*RAND()*J414</f>
        <v>79869.431565324907</v>
      </c>
      <c r="P414">
        <f ca="1">RANDBETWEEN(0,O414)</f>
        <v>64154</v>
      </c>
      <c r="Q414">
        <f ca="1">RAND()*J414*2</f>
        <v>848.30177485606487</v>
      </c>
      <c r="R414">
        <f ca="1">RAND()*J414*1.5</f>
        <v>9082.1464114863757</v>
      </c>
      <c r="S414">
        <f ca="1">M414+O414+R414</f>
        <v>251446.57797681127</v>
      </c>
      <c r="T414">
        <f ca="1">N414+P414+Q414</f>
        <v>226197.83870620033</v>
      </c>
      <c r="U414">
        <f t="shared" ca="1" si="237"/>
        <v>25248.739270610939</v>
      </c>
      <c r="AF414" s="2">
        <f ca="1">IF(Table1[[#This Row],[Gender]]="Women",1,0)</f>
        <v>0</v>
      </c>
      <c r="AG414">
        <f ca="1">IF(Table1[[#This Row],[Gender]]="Men",1,0)</f>
        <v>1</v>
      </c>
      <c r="AI414" s="1"/>
      <c r="AK414" s="2">
        <f ca="1">IF(Table1[[#This Row],[Field of Work]]="IT",1,0)</f>
        <v>0</v>
      </c>
      <c r="AL414">
        <f ca="1">IF(Table1[[#This Row],[Field of Work]]="Agriculture",1,0)</f>
        <v>0</v>
      </c>
      <c r="AM414">
        <f ca="1">IF(Table1[[#This Row],[Field of Work]]="Construction",1,0)</f>
        <v>0</v>
      </c>
      <c r="AN414">
        <f ca="1">IF(Table1[[#This Row],[Field of Work]]="Healthcare",1,0)</f>
        <v>1</v>
      </c>
      <c r="AO414">
        <f ca="1">IF(Table1[[#This Row],[Field of Work]]="General Work",1,0)</f>
        <v>0</v>
      </c>
      <c r="AP414">
        <f ca="1">IF(Table1[[#This Row],[Field of Work]]="Teaching",1,0)</f>
        <v>0</v>
      </c>
      <c r="AV414" s="1"/>
      <c r="AX414" s="2">
        <f ca="1">Table1[[#This Row],[Car Value]]/Table1[[#This Row],[Cars]]</f>
        <v>26623.143855108301</v>
      </c>
      <c r="AY414" s="1"/>
      <c r="AZ414" s="2">
        <f ca="1">IF(Table1[[#This Row],[Value of debts ]]&gt;$BA$3,1,0)</f>
        <v>1</v>
      </c>
      <c r="BA414" s="1"/>
      <c r="BB414" s="1"/>
      <c r="BC414" s="15">
        <f ca="1">Table1[[#This Row],[Mortage Left]]/Table1[[#This Row],[Value of House]]</f>
        <v>0.99200305813313816</v>
      </c>
      <c r="BD414">
        <f t="shared" ca="1" si="215"/>
        <v>0</v>
      </c>
      <c r="BF414" s="1"/>
      <c r="BH414">
        <f ca="1">IF(Table1[[#This Row],[Area]]="Patna",Table1[[#This Row],[Income]],0)</f>
        <v>0</v>
      </c>
      <c r="BI414">
        <f ca="1">IF(Table1[[#This Row],[Area]]="Bangalore",Table1[[#This Row],[Income]],0)</f>
        <v>0</v>
      </c>
      <c r="BJ414">
        <f ca="1">IF(Table1[[#This Row],[Area]]="Lucknow",Table1[[#This Row],[Income]],0)</f>
        <v>0</v>
      </c>
      <c r="BK414">
        <f ca="1">IF(Table1[[#This Row],[Area]]="Hyderabad",Table1[[#This Row],[Income]],0)</f>
        <v>0</v>
      </c>
      <c r="BL414">
        <f ca="1">IF(Table1[[#This Row],[Area]]="Udaipur",Table1[[#This Row],[Income]],0)</f>
        <v>0</v>
      </c>
      <c r="BM414">
        <f ca="1">IF(Table1[[#This Row],[Area]]="Pune",Table1[[#This Row],[Income]],0)</f>
        <v>0</v>
      </c>
      <c r="BN414">
        <f ca="1">IF(Table1[[#This Row],[Area]]="Kolkata",Table1[[#This Row],[Income]],0)</f>
        <v>0</v>
      </c>
      <c r="BO414">
        <f ca="1">IF(Table1[[#This Row],[Area]]="Ranchi",Table1[[#This Row],[Income]],0)</f>
        <v>54165</v>
      </c>
      <c r="BP414">
        <f ca="1">IF(Table1[[#This Row],[Area]]="Dhanbad",Table1[[#This Row],[Income]],0)</f>
        <v>0</v>
      </c>
      <c r="BQ414">
        <f ca="1">IF(Table1[[#This Row],[Area]]="Agra",Table1[[#This Row],[Income]],0)</f>
        <v>0</v>
      </c>
      <c r="BR414">
        <f ca="1">IF(Table1[[#This Row],[Area]]="Mumbai",Table1[[#This Row],[Income]],0)</f>
        <v>0</v>
      </c>
      <c r="BS414">
        <f ca="1">IF(Table1[[#This Row],[Area]]="Srinagar",Table1[[#This Row],[Income]],0)</f>
        <v>0</v>
      </c>
      <c r="BT414">
        <f ca="1">IF(Table1[[#This Row],[Area]]="Delhi",Table1[[#This Row],[Income]],0)</f>
        <v>0</v>
      </c>
      <c r="BU414">
        <f ca="1">IF(Table1[[#This Row],[Area]]="Jaipur",Table1[[#This Row],[Income]],0)</f>
        <v>0</v>
      </c>
      <c r="BW414">
        <f ca="1">IF(Table1[[#This Row],[Field of Work]]="IT",Table1[[#This Row],[Income]],0)</f>
        <v>0</v>
      </c>
      <c r="BX414">
        <f ca="1">IF(Table1[[#This Row],[Field of Work]]="Healthcare",Table1[[#This Row],[Income]],0)</f>
        <v>54165</v>
      </c>
      <c r="BY414">
        <f ca="1">IF(Table1[[#This Row],[Field of Work]]="Agriculture",Table1[[#This Row],[Income]],0)</f>
        <v>0</v>
      </c>
      <c r="BZ414">
        <f ca="1">IF(Table1[[#This Row],[Field of Work]]="Teaching",Table1[[#This Row],[Income]],0)</f>
        <v>0</v>
      </c>
      <c r="CA414">
        <f ca="1">IF(Table1[[#This Row],[Field of Work]]="General Work",Table1[[#This Row],[Income]],0)</f>
        <v>0</v>
      </c>
      <c r="CB414">
        <f ca="1">IF(Table1[[#This Row],[Field of Work]]="Construction",Table1[[#This Row],[Income]],0)</f>
        <v>0</v>
      </c>
      <c r="CD414" s="2">
        <f ca="1">IF(Table1[[#This Row],[Value of debts ]]&gt;Table1[[#This Row],[Income]],1,0)</f>
        <v>1</v>
      </c>
      <c r="CE414" s="1"/>
      <c r="CG414">
        <f ca="1">IF(Table1[[#This Row],[Net worth of person]]&gt;$CH$3,Table1[[#This Row],[Age]],0)</f>
        <v>0</v>
      </c>
    </row>
    <row r="415" spans="1:85" x14ac:dyDescent="0.3">
      <c r="A415">
        <f t="shared" ref="A415:A446" ca="1" si="238">RANDBETWEEN(1,2)</f>
        <v>1</v>
      </c>
      <c r="B415" t="str">
        <f t="shared" ref="B415:B446" ca="1" si="239">IF(A415=1,"Women", "Men")</f>
        <v>Women</v>
      </c>
      <c r="C415">
        <f t="shared" ref="C415:C446" ca="1" si="240">RANDBETWEEN(20,40)</f>
        <v>28</v>
      </c>
      <c r="D415">
        <f t="shared" ref="D415:D446" ca="1" si="241">RANDBETWEEN(1,6)</f>
        <v>2</v>
      </c>
      <c r="E415" t="str">
        <f t="shared" ref="E415:E446" ca="1" si="242">VLOOKUP(D415,$V$4:$W$9,2)</f>
        <v>Construction</v>
      </c>
      <c r="F415">
        <f t="shared" ref="F415:F446" ca="1" si="243">RANDBETWEEN(1,5)</f>
        <v>5</v>
      </c>
      <c r="G415" t="str">
        <f t="shared" ref="G415:G446" ca="1" si="244">VLOOKUP(F415,$Y$4:$Z$8,2)</f>
        <v>Others</v>
      </c>
      <c r="H415">
        <f t="shared" ref="H415:H446" ca="1" si="245">RANDBETWEEN(0,4)</f>
        <v>2</v>
      </c>
      <c r="I415">
        <f t="shared" ref="I415:I446" ca="1" si="246">RANDBETWEEN(1,3)</f>
        <v>2</v>
      </c>
      <c r="J415">
        <f t="shared" ref="J415:J446" ca="1" si="247">RANDBETWEEN(25000,90000)</f>
        <v>72851</v>
      </c>
      <c r="K415">
        <f t="shared" ref="K415:K446" ca="1" si="248">RANDBETWEEN(1,14)</f>
        <v>12</v>
      </c>
      <c r="L415" t="str">
        <f t="shared" ref="L415:L446" ca="1" si="249">VLOOKUP(K415,$AB$4:$AC$17,2)</f>
        <v>Srinagar</v>
      </c>
      <c r="M415">
        <f t="shared" ref="M415:M446" ca="1" si="250">J415*RANDBETWEEN(3,6)</f>
        <v>437106</v>
      </c>
      <c r="N415">
        <f t="shared" ref="N415:N446" ca="1" si="251">RAND()*M415</f>
        <v>165623.48926303902</v>
      </c>
      <c r="O415">
        <f t="shared" ref="O415:O446" ca="1" si="252">I415*RAND()*J415</f>
        <v>18977.640889198858</v>
      </c>
      <c r="P415">
        <f t="shared" ref="P415:P446" ca="1" si="253">RANDBETWEEN(0,O415)</f>
        <v>17362</v>
      </c>
      <c r="Q415">
        <f t="shared" ref="Q415:Q446" ca="1" si="254">RAND()*J415*2</f>
        <v>140139.43221271614</v>
      </c>
      <c r="R415">
        <f t="shared" ref="R415:R446" ca="1" si="255">RAND()*J415*1.5</f>
        <v>29052.597238483904</v>
      </c>
      <c r="S415">
        <f t="shared" ref="S415:S446" ca="1" si="256">M415+O415+R415</f>
        <v>485136.23812768277</v>
      </c>
      <c r="T415">
        <f t="shared" ref="T415:T446" ca="1" si="257">N415+P415+Q415</f>
        <v>323124.92147575517</v>
      </c>
      <c r="U415">
        <f t="shared" ca="1" si="237"/>
        <v>162011.3166519276</v>
      </c>
      <c r="AF415" s="2">
        <f ca="1">IF(Table1[[#This Row],[Gender]]="Women",1,0)</f>
        <v>1</v>
      </c>
      <c r="AG415">
        <f ca="1">IF(Table1[[#This Row],[Gender]]="Men",1,0)</f>
        <v>0</v>
      </c>
      <c r="AI415" s="1"/>
      <c r="AK415" s="2">
        <f ca="1">IF(Table1[[#This Row],[Field of Work]]="IT",1,0)</f>
        <v>0</v>
      </c>
      <c r="AL415">
        <f ca="1">IF(Table1[[#This Row],[Field of Work]]="Agriculture",1,0)</f>
        <v>0</v>
      </c>
      <c r="AM415">
        <f ca="1">IF(Table1[[#This Row],[Field of Work]]="Construction",1,0)</f>
        <v>1</v>
      </c>
      <c r="AN415">
        <f ca="1">IF(Table1[[#This Row],[Field of Work]]="Healthcare",1,0)</f>
        <v>0</v>
      </c>
      <c r="AO415">
        <f ca="1">IF(Table1[[#This Row],[Field of Work]]="General Work",1,0)</f>
        <v>0</v>
      </c>
      <c r="AP415">
        <f ca="1">IF(Table1[[#This Row],[Field of Work]]="Teaching",1,0)</f>
        <v>0</v>
      </c>
      <c r="AV415" s="1"/>
      <c r="AX415" s="2">
        <f ca="1">Table1[[#This Row],[Car Value]]/Table1[[#This Row],[Cars]]</f>
        <v>9488.8204445994288</v>
      </c>
      <c r="AY415" s="1"/>
      <c r="AZ415" s="2">
        <f ca="1">IF(Table1[[#This Row],[Value of debts ]]&gt;$BA$3,1,0)</f>
        <v>1</v>
      </c>
      <c r="BA415" s="1"/>
      <c r="BB415" s="1"/>
      <c r="BC415" s="15">
        <f ca="1">Table1[[#This Row],[Mortage Left]]/Table1[[#This Row],[Value of House]]</f>
        <v>0.37890921026716406</v>
      </c>
      <c r="BD415">
        <f t="shared" ca="1" si="215"/>
        <v>0</v>
      </c>
      <c r="BF415" s="1"/>
      <c r="BH415">
        <f ca="1">IF(Table1[[#This Row],[Area]]="Patna",Table1[[#This Row],[Income]],0)</f>
        <v>0</v>
      </c>
      <c r="BI415">
        <f ca="1">IF(Table1[[#This Row],[Area]]="Bangalore",Table1[[#This Row],[Income]],0)</f>
        <v>0</v>
      </c>
      <c r="BJ415">
        <f ca="1">IF(Table1[[#This Row],[Area]]="Lucknow",Table1[[#This Row],[Income]],0)</f>
        <v>0</v>
      </c>
      <c r="BK415">
        <f ca="1">IF(Table1[[#This Row],[Area]]="Hyderabad",Table1[[#This Row],[Income]],0)</f>
        <v>0</v>
      </c>
      <c r="BL415">
        <f ca="1">IF(Table1[[#This Row],[Area]]="Udaipur",Table1[[#This Row],[Income]],0)</f>
        <v>0</v>
      </c>
      <c r="BM415">
        <f ca="1">IF(Table1[[#This Row],[Area]]="Pune",Table1[[#This Row],[Income]],0)</f>
        <v>0</v>
      </c>
      <c r="BN415">
        <f ca="1">IF(Table1[[#This Row],[Area]]="Kolkata",Table1[[#This Row],[Income]],0)</f>
        <v>0</v>
      </c>
      <c r="BO415">
        <f ca="1">IF(Table1[[#This Row],[Area]]="Ranchi",Table1[[#This Row],[Income]],0)</f>
        <v>0</v>
      </c>
      <c r="BP415">
        <f ca="1">IF(Table1[[#This Row],[Area]]="Dhanbad",Table1[[#This Row],[Income]],0)</f>
        <v>0</v>
      </c>
      <c r="BQ415">
        <f ca="1">IF(Table1[[#This Row],[Area]]="Agra",Table1[[#This Row],[Income]],0)</f>
        <v>0</v>
      </c>
      <c r="BR415">
        <f ca="1">IF(Table1[[#This Row],[Area]]="Mumbai",Table1[[#This Row],[Income]],0)</f>
        <v>0</v>
      </c>
      <c r="BS415">
        <f ca="1">IF(Table1[[#This Row],[Area]]="Srinagar",Table1[[#This Row],[Income]],0)</f>
        <v>72851</v>
      </c>
      <c r="BT415">
        <f ca="1">IF(Table1[[#This Row],[Area]]="Delhi",Table1[[#This Row],[Income]],0)</f>
        <v>0</v>
      </c>
      <c r="BU415">
        <f ca="1">IF(Table1[[#This Row],[Area]]="Jaipur",Table1[[#This Row],[Income]],0)</f>
        <v>0</v>
      </c>
      <c r="BW415">
        <f ca="1">IF(Table1[[#This Row],[Field of Work]]="IT",Table1[[#This Row],[Income]],0)</f>
        <v>0</v>
      </c>
      <c r="BX415">
        <f ca="1">IF(Table1[[#This Row],[Field of Work]]="Healthcare",Table1[[#This Row],[Income]],0)</f>
        <v>0</v>
      </c>
      <c r="BY415">
        <f ca="1">IF(Table1[[#This Row],[Field of Work]]="Agriculture",Table1[[#This Row],[Income]],0)</f>
        <v>0</v>
      </c>
      <c r="BZ415">
        <f ca="1">IF(Table1[[#This Row],[Field of Work]]="Teaching",Table1[[#This Row],[Income]],0)</f>
        <v>0</v>
      </c>
      <c r="CA415">
        <f ca="1">IF(Table1[[#This Row],[Field of Work]]="General Work",Table1[[#This Row],[Income]],0)</f>
        <v>0</v>
      </c>
      <c r="CB415">
        <f ca="1">IF(Table1[[#This Row],[Field of Work]]="Construction",Table1[[#This Row],[Income]],0)</f>
        <v>72851</v>
      </c>
      <c r="CD415" s="2">
        <f ca="1">IF(Table1[[#This Row],[Value of debts ]]&gt;Table1[[#This Row],[Income]],1,0)</f>
        <v>1</v>
      </c>
      <c r="CE415" s="1"/>
      <c r="CG415">
        <f ca="1">IF(Table1[[#This Row],[Net worth of person]]&gt;$CH$3,Table1[[#This Row],[Age]],0)</f>
        <v>28</v>
      </c>
    </row>
    <row r="416" spans="1:85" x14ac:dyDescent="0.3">
      <c r="A416">
        <f t="shared" ca="1" si="238"/>
        <v>1</v>
      </c>
      <c r="B416" t="str">
        <f t="shared" ca="1" si="239"/>
        <v>Women</v>
      </c>
      <c r="C416">
        <f t="shared" ca="1" si="240"/>
        <v>32</v>
      </c>
      <c r="D416">
        <f t="shared" ca="1" si="241"/>
        <v>4</v>
      </c>
      <c r="E416" t="str">
        <f t="shared" ca="1" si="242"/>
        <v>Teaching</v>
      </c>
      <c r="F416">
        <f t="shared" ca="1" si="243"/>
        <v>3</v>
      </c>
      <c r="G416" t="str">
        <f t="shared" ca="1" si="244"/>
        <v>Bachelors</v>
      </c>
      <c r="H416">
        <f t="shared" ca="1" si="245"/>
        <v>4</v>
      </c>
      <c r="I416">
        <f t="shared" ca="1" si="246"/>
        <v>2</v>
      </c>
      <c r="J416">
        <f t="shared" ca="1" si="247"/>
        <v>77499</v>
      </c>
      <c r="K416">
        <f t="shared" ca="1" si="248"/>
        <v>10</v>
      </c>
      <c r="L416" t="str">
        <f t="shared" ca="1" si="249"/>
        <v>Kolkata</v>
      </c>
      <c r="M416">
        <f t="shared" ca="1" si="250"/>
        <v>464994</v>
      </c>
      <c r="N416">
        <f t="shared" ca="1" si="251"/>
        <v>97800.877742518423</v>
      </c>
      <c r="O416">
        <f t="shared" ca="1" si="252"/>
        <v>10746.516337509711</v>
      </c>
      <c r="P416">
        <f t="shared" ca="1" si="253"/>
        <v>207</v>
      </c>
      <c r="Q416">
        <f t="shared" ca="1" si="254"/>
        <v>118275.74733681534</v>
      </c>
      <c r="R416">
        <f t="shared" ca="1" si="255"/>
        <v>45069.124921328526</v>
      </c>
      <c r="S416">
        <f t="shared" ca="1" si="256"/>
        <v>520809.64125883824</v>
      </c>
      <c r="T416">
        <f t="shared" ca="1" si="257"/>
        <v>216283.62507933378</v>
      </c>
      <c r="U416">
        <f t="shared" ca="1" si="237"/>
        <v>304526.01617950446</v>
      </c>
      <c r="AF416" s="2">
        <f ca="1">IF(Table1[[#This Row],[Gender]]="Women",1,0)</f>
        <v>1</v>
      </c>
      <c r="AG416">
        <f ca="1">IF(Table1[[#This Row],[Gender]]="Men",1,0)</f>
        <v>0</v>
      </c>
      <c r="AI416" s="1"/>
      <c r="AK416" s="2">
        <f ca="1">IF(Table1[[#This Row],[Field of Work]]="IT",1,0)</f>
        <v>0</v>
      </c>
      <c r="AL416">
        <f ca="1">IF(Table1[[#This Row],[Field of Work]]="Agriculture",1,0)</f>
        <v>0</v>
      </c>
      <c r="AM416">
        <f ca="1">IF(Table1[[#This Row],[Field of Work]]="Construction",1,0)</f>
        <v>0</v>
      </c>
      <c r="AN416">
        <f ca="1">IF(Table1[[#This Row],[Field of Work]]="Healthcare",1,0)</f>
        <v>0</v>
      </c>
      <c r="AO416">
        <f ca="1">IF(Table1[[#This Row],[Field of Work]]="General Work",1,0)</f>
        <v>0</v>
      </c>
      <c r="AP416">
        <f ca="1">IF(Table1[[#This Row],[Field of Work]]="Teaching",1,0)</f>
        <v>1</v>
      </c>
      <c r="AV416" s="1"/>
      <c r="AX416" s="2">
        <f ca="1">Table1[[#This Row],[Car Value]]/Table1[[#This Row],[Cars]]</f>
        <v>5373.2581687548554</v>
      </c>
      <c r="AY416" s="1"/>
      <c r="AZ416" s="2">
        <f ca="1">IF(Table1[[#This Row],[Value of debts ]]&gt;$BA$3,1,0)</f>
        <v>1</v>
      </c>
      <c r="BA416" s="1"/>
      <c r="BB416" s="1"/>
      <c r="BC416" s="15">
        <f ca="1">Table1[[#This Row],[Mortage Left]]/Table1[[#This Row],[Value of House]]</f>
        <v>0.21032718216260515</v>
      </c>
      <c r="BD416">
        <f t="shared" ca="1" si="215"/>
        <v>0</v>
      </c>
      <c r="BF416" s="1"/>
      <c r="BH416">
        <f ca="1">IF(Table1[[#This Row],[Area]]="Patna",Table1[[#This Row],[Income]],0)</f>
        <v>0</v>
      </c>
      <c r="BI416">
        <f ca="1">IF(Table1[[#This Row],[Area]]="Bangalore",Table1[[#This Row],[Income]],0)</f>
        <v>0</v>
      </c>
      <c r="BJ416">
        <f ca="1">IF(Table1[[#This Row],[Area]]="Lucknow",Table1[[#This Row],[Income]],0)</f>
        <v>0</v>
      </c>
      <c r="BK416">
        <f ca="1">IF(Table1[[#This Row],[Area]]="Hyderabad",Table1[[#This Row],[Income]],0)</f>
        <v>0</v>
      </c>
      <c r="BL416">
        <f ca="1">IF(Table1[[#This Row],[Area]]="Udaipur",Table1[[#This Row],[Income]],0)</f>
        <v>0</v>
      </c>
      <c r="BM416">
        <f ca="1">IF(Table1[[#This Row],[Area]]="Pune",Table1[[#This Row],[Income]],0)</f>
        <v>0</v>
      </c>
      <c r="BN416">
        <f ca="1">IF(Table1[[#This Row],[Area]]="Kolkata",Table1[[#This Row],[Income]],0)</f>
        <v>77499</v>
      </c>
      <c r="BO416">
        <f ca="1">IF(Table1[[#This Row],[Area]]="Ranchi",Table1[[#This Row],[Income]],0)</f>
        <v>0</v>
      </c>
      <c r="BP416">
        <f ca="1">IF(Table1[[#This Row],[Area]]="Dhanbad",Table1[[#This Row],[Income]],0)</f>
        <v>0</v>
      </c>
      <c r="BQ416">
        <f ca="1">IF(Table1[[#This Row],[Area]]="Agra",Table1[[#This Row],[Income]],0)</f>
        <v>0</v>
      </c>
      <c r="BR416">
        <f ca="1">IF(Table1[[#This Row],[Area]]="Mumbai",Table1[[#This Row],[Income]],0)</f>
        <v>0</v>
      </c>
      <c r="BS416">
        <f ca="1">IF(Table1[[#This Row],[Area]]="Srinagar",Table1[[#This Row],[Income]],0)</f>
        <v>0</v>
      </c>
      <c r="BT416">
        <f ca="1">IF(Table1[[#This Row],[Area]]="Delhi",Table1[[#This Row],[Income]],0)</f>
        <v>0</v>
      </c>
      <c r="BU416">
        <f ca="1">IF(Table1[[#This Row],[Area]]="Jaipur",Table1[[#This Row],[Income]],0)</f>
        <v>0</v>
      </c>
      <c r="BW416">
        <f ca="1">IF(Table1[[#This Row],[Field of Work]]="IT",Table1[[#This Row],[Income]],0)</f>
        <v>0</v>
      </c>
      <c r="BX416">
        <f ca="1">IF(Table1[[#This Row],[Field of Work]]="Healthcare",Table1[[#This Row],[Income]],0)</f>
        <v>0</v>
      </c>
      <c r="BY416">
        <f ca="1">IF(Table1[[#This Row],[Field of Work]]="Agriculture",Table1[[#This Row],[Income]],0)</f>
        <v>0</v>
      </c>
      <c r="BZ416">
        <f ca="1">IF(Table1[[#This Row],[Field of Work]]="Teaching",Table1[[#This Row],[Income]],0)</f>
        <v>77499</v>
      </c>
      <c r="CA416">
        <f ca="1">IF(Table1[[#This Row],[Field of Work]]="General Work",Table1[[#This Row],[Income]],0)</f>
        <v>0</v>
      </c>
      <c r="CB416">
        <f ca="1">IF(Table1[[#This Row],[Field of Work]]="Construction",Table1[[#This Row],[Income]],0)</f>
        <v>0</v>
      </c>
      <c r="CD416" s="2">
        <f ca="1">IF(Table1[[#This Row],[Value of debts ]]&gt;Table1[[#This Row],[Income]],1,0)</f>
        <v>1</v>
      </c>
      <c r="CE416" s="1"/>
      <c r="CG416">
        <f ca="1">IF(Table1[[#This Row],[Net worth of person]]&gt;$CH$3,Table1[[#This Row],[Age]],0)</f>
        <v>32</v>
      </c>
    </row>
    <row r="417" spans="1:85" x14ac:dyDescent="0.3">
      <c r="A417">
        <f t="shared" ca="1" si="238"/>
        <v>1</v>
      </c>
      <c r="B417" t="str">
        <f t="shared" ca="1" si="239"/>
        <v>Women</v>
      </c>
      <c r="C417">
        <f t="shared" ca="1" si="240"/>
        <v>21</v>
      </c>
      <c r="D417">
        <f t="shared" ca="1" si="241"/>
        <v>1</v>
      </c>
      <c r="E417" t="str">
        <f t="shared" ca="1" si="242"/>
        <v>IT</v>
      </c>
      <c r="F417">
        <f t="shared" ca="1" si="243"/>
        <v>5</v>
      </c>
      <c r="G417" t="str">
        <f t="shared" ca="1" si="244"/>
        <v>Others</v>
      </c>
      <c r="H417">
        <f t="shared" ca="1" si="245"/>
        <v>1</v>
      </c>
      <c r="I417">
        <f t="shared" ca="1" si="246"/>
        <v>2</v>
      </c>
      <c r="J417">
        <f t="shared" ca="1" si="247"/>
        <v>76007</v>
      </c>
      <c r="K417">
        <f t="shared" ca="1" si="248"/>
        <v>10</v>
      </c>
      <c r="L417" t="str">
        <f t="shared" ca="1" si="249"/>
        <v>Kolkata</v>
      </c>
      <c r="M417">
        <f t="shared" ca="1" si="250"/>
        <v>228021</v>
      </c>
      <c r="N417">
        <f t="shared" ca="1" si="251"/>
        <v>76878.205136430435</v>
      </c>
      <c r="O417">
        <f t="shared" ca="1" si="252"/>
        <v>63539.686497536357</v>
      </c>
      <c r="P417">
        <f t="shared" ca="1" si="253"/>
        <v>50579</v>
      </c>
      <c r="Q417">
        <f t="shared" ca="1" si="254"/>
        <v>77001.508661382948</v>
      </c>
      <c r="R417">
        <f t="shared" ca="1" si="255"/>
        <v>107038.67407057346</v>
      </c>
      <c r="S417">
        <f t="shared" ca="1" si="256"/>
        <v>398599.36056810984</v>
      </c>
      <c r="T417">
        <f t="shared" ca="1" si="257"/>
        <v>204458.7137978134</v>
      </c>
      <c r="U417">
        <f t="shared" ca="1" si="237"/>
        <v>194140.64677029644</v>
      </c>
      <c r="AF417" s="2">
        <f ca="1">IF(Table1[[#This Row],[Gender]]="Women",1,0)</f>
        <v>1</v>
      </c>
      <c r="AG417">
        <f ca="1">IF(Table1[[#This Row],[Gender]]="Men",1,0)</f>
        <v>0</v>
      </c>
      <c r="AI417" s="1"/>
      <c r="AK417" s="2">
        <f ca="1">IF(Table1[[#This Row],[Field of Work]]="IT",1,0)</f>
        <v>1</v>
      </c>
      <c r="AL417">
        <f ca="1">IF(Table1[[#This Row],[Field of Work]]="Agriculture",1,0)</f>
        <v>0</v>
      </c>
      <c r="AM417">
        <f ca="1">IF(Table1[[#This Row],[Field of Work]]="Construction",1,0)</f>
        <v>0</v>
      </c>
      <c r="AN417">
        <f ca="1">IF(Table1[[#This Row],[Field of Work]]="Healthcare",1,0)</f>
        <v>0</v>
      </c>
      <c r="AO417">
        <f ca="1">IF(Table1[[#This Row],[Field of Work]]="General Work",1,0)</f>
        <v>0</v>
      </c>
      <c r="AP417">
        <f ca="1">IF(Table1[[#This Row],[Field of Work]]="Teaching",1,0)</f>
        <v>0</v>
      </c>
      <c r="AV417" s="1"/>
      <c r="AX417" s="2">
        <f ca="1">Table1[[#This Row],[Car Value]]/Table1[[#This Row],[Cars]]</f>
        <v>31769.843248768178</v>
      </c>
      <c r="AY417" s="1"/>
      <c r="AZ417" s="2">
        <f ca="1">IF(Table1[[#This Row],[Value of debts ]]&gt;$BA$3,1,0)</f>
        <v>1</v>
      </c>
      <c r="BA417" s="1"/>
      <c r="BB417" s="1"/>
      <c r="BC417" s="15">
        <f ca="1">Table1[[#This Row],[Mortage Left]]/Table1[[#This Row],[Value of House]]</f>
        <v>0.33715405658439546</v>
      </c>
      <c r="BD417">
        <f t="shared" ca="1" si="215"/>
        <v>0</v>
      </c>
      <c r="BF417" s="1"/>
      <c r="BH417">
        <f ca="1">IF(Table1[[#This Row],[Area]]="Patna",Table1[[#This Row],[Income]],0)</f>
        <v>0</v>
      </c>
      <c r="BI417">
        <f ca="1">IF(Table1[[#This Row],[Area]]="Bangalore",Table1[[#This Row],[Income]],0)</f>
        <v>0</v>
      </c>
      <c r="BJ417">
        <f ca="1">IF(Table1[[#This Row],[Area]]="Lucknow",Table1[[#This Row],[Income]],0)</f>
        <v>0</v>
      </c>
      <c r="BK417">
        <f ca="1">IF(Table1[[#This Row],[Area]]="Hyderabad",Table1[[#This Row],[Income]],0)</f>
        <v>0</v>
      </c>
      <c r="BL417">
        <f ca="1">IF(Table1[[#This Row],[Area]]="Udaipur",Table1[[#This Row],[Income]],0)</f>
        <v>0</v>
      </c>
      <c r="BM417">
        <f ca="1">IF(Table1[[#This Row],[Area]]="Pune",Table1[[#This Row],[Income]],0)</f>
        <v>0</v>
      </c>
      <c r="BN417">
        <f ca="1">IF(Table1[[#This Row],[Area]]="Kolkata",Table1[[#This Row],[Income]],0)</f>
        <v>76007</v>
      </c>
      <c r="BO417">
        <f ca="1">IF(Table1[[#This Row],[Area]]="Ranchi",Table1[[#This Row],[Income]],0)</f>
        <v>0</v>
      </c>
      <c r="BP417">
        <f ca="1">IF(Table1[[#This Row],[Area]]="Dhanbad",Table1[[#This Row],[Income]],0)</f>
        <v>0</v>
      </c>
      <c r="BQ417">
        <f ca="1">IF(Table1[[#This Row],[Area]]="Agra",Table1[[#This Row],[Income]],0)</f>
        <v>0</v>
      </c>
      <c r="BR417">
        <f ca="1">IF(Table1[[#This Row],[Area]]="Mumbai",Table1[[#This Row],[Income]],0)</f>
        <v>0</v>
      </c>
      <c r="BS417">
        <f ca="1">IF(Table1[[#This Row],[Area]]="Srinagar",Table1[[#This Row],[Income]],0)</f>
        <v>0</v>
      </c>
      <c r="BT417">
        <f ca="1">IF(Table1[[#This Row],[Area]]="Delhi",Table1[[#This Row],[Income]],0)</f>
        <v>0</v>
      </c>
      <c r="BU417">
        <f ca="1">IF(Table1[[#This Row],[Area]]="Jaipur",Table1[[#This Row],[Income]],0)</f>
        <v>0</v>
      </c>
      <c r="BW417">
        <f ca="1">IF(Table1[[#This Row],[Field of Work]]="IT",Table1[[#This Row],[Income]],0)</f>
        <v>76007</v>
      </c>
      <c r="BX417">
        <f ca="1">IF(Table1[[#This Row],[Field of Work]]="Healthcare",Table1[[#This Row],[Income]],0)</f>
        <v>0</v>
      </c>
      <c r="BY417">
        <f ca="1">IF(Table1[[#This Row],[Field of Work]]="Agriculture",Table1[[#This Row],[Income]],0)</f>
        <v>0</v>
      </c>
      <c r="BZ417">
        <f ca="1">IF(Table1[[#This Row],[Field of Work]]="Teaching",Table1[[#This Row],[Income]],0)</f>
        <v>0</v>
      </c>
      <c r="CA417">
        <f ca="1">IF(Table1[[#This Row],[Field of Work]]="General Work",Table1[[#This Row],[Income]],0)</f>
        <v>0</v>
      </c>
      <c r="CB417">
        <f ca="1">IF(Table1[[#This Row],[Field of Work]]="Construction",Table1[[#This Row],[Income]],0)</f>
        <v>0</v>
      </c>
      <c r="CD417" s="2">
        <f ca="1">IF(Table1[[#This Row],[Value of debts ]]&gt;Table1[[#This Row],[Income]],1,0)</f>
        <v>1</v>
      </c>
      <c r="CE417" s="1"/>
      <c r="CG417">
        <f ca="1">IF(Table1[[#This Row],[Net worth of person]]&gt;$CH$3,Table1[[#This Row],[Age]],0)</f>
        <v>21</v>
      </c>
    </row>
    <row r="418" spans="1:85" x14ac:dyDescent="0.3">
      <c r="A418">
        <f t="shared" ca="1" si="238"/>
        <v>2</v>
      </c>
      <c r="B418" t="str">
        <f t="shared" ca="1" si="239"/>
        <v>Men</v>
      </c>
      <c r="C418">
        <f t="shared" ca="1" si="240"/>
        <v>23</v>
      </c>
      <c r="D418">
        <f t="shared" ca="1" si="241"/>
        <v>1</v>
      </c>
      <c r="E418" t="str">
        <f t="shared" ca="1" si="242"/>
        <v>IT</v>
      </c>
      <c r="F418">
        <f t="shared" ca="1" si="243"/>
        <v>5</v>
      </c>
      <c r="G418" t="str">
        <f t="shared" ca="1" si="244"/>
        <v>Others</v>
      </c>
      <c r="H418">
        <f t="shared" ca="1" si="245"/>
        <v>2</v>
      </c>
      <c r="I418">
        <f t="shared" ca="1" si="246"/>
        <v>1</v>
      </c>
      <c r="J418">
        <f t="shared" ca="1" si="247"/>
        <v>39215</v>
      </c>
      <c r="K418">
        <f t="shared" ca="1" si="248"/>
        <v>4</v>
      </c>
      <c r="L418" t="str">
        <f t="shared" ca="1" si="249"/>
        <v>Dhanbad</v>
      </c>
      <c r="M418">
        <f t="shared" ca="1" si="250"/>
        <v>235290</v>
      </c>
      <c r="N418">
        <f t="shared" ca="1" si="251"/>
        <v>213662.42213414077</v>
      </c>
      <c r="O418">
        <f t="shared" ca="1" si="252"/>
        <v>34588.367490128869</v>
      </c>
      <c r="P418">
        <f t="shared" ca="1" si="253"/>
        <v>6917</v>
      </c>
      <c r="Q418">
        <f t="shared" ca="1" si="254"/>
        <v>42457.055556176398</v>
      </c>
      <c r="R418">
        <f t="shared" ca="1" si="255"/>
        <v>33064.660016009038</v>
      </c>
      <c r="S418">
        <f t="shared" ca="1" si="256"/>
        <v>302943.02750613791</v>
      </c>
      <c r="T418">
        <f t="shared" ca="1" si="257"/>
        <v>263036.47769031714</v>
      </c>
      <c r="U418">
        <f t="shared" ca="1" si="237"/>
        <v>39906.549815820763</v>
      </c>
      <c r="AF418" s="2">
        <f ca="1">IF(Table1[[#This Row],[Gender]]="Women",1,0)</f>
        <v>0</v>
      </c>
      <c r="AG418">
        <f ca="1">IF(Table1[[#This Row],[Gender]]="Men",1,0)</f>
        <v>1</v>
      </c>
      <c r="AI418" s="1"/>
      <c r="AK418" s="2">
        <f ca="1">IF(Table1[[#This Row],[Field of Work]]="IT",1,0)</f>
        <v>1</v>
      </c>
      <c r="AL418">
        <f ca="1">IF(Table1[[#This Row],[Field of Work]]="Agriculture",1,0)</f>
        <v>0</v>
      </c>
      <c r="AM418">
        <f ca="1">IF(Table1[[#This Row],[Field of Work]]="Construction",1,0)</f>
        <v>0</v>
      </c>
      <c r="AN418">
        <f ca="1">IF(Table1[[#This Row],[Field of Work]]="Healthcare",1,0)</f>
        <v>0</v>
      </c>
      <c r="AO418">
        <f ca="1">IF(Table1[[#This Row],[Field of Work]]="General Work",1,0)</f>
        <v>0</v>
      </c>
      <c r="AP418">
        <f ca="1">IF(Table1[[#This Row],[Field of Work]]="Teaching",1,0)</f>
        <v>0</v>
      </c>
      <c r="AV418" s="1"/>
      <c r="AX418" s="2">
        <f ca="1">Table1[[#This Row],[Car Value]]/Table1[[#This Row],[Cars]]</f>
        <v>34588.367490128869</v>
      </c>
      <c r="AY418" s="1"/>
      <c r="AZ418" s="2">
        <f ca="1">IF(Table1[[#This Row],[Value of debts ]]&gt;$BA$3,1,0)</f>
        <v>1</v>
      </c>
      <c r="BA418" s="1"/>
      <c r="BB418" s="1"/>
      <c r="BC418" s="15">
        <f ca="1">Table1[[#This Row],[Mortage Left]]/Table1[[#This Row],[Value of House]]</f>
        <v>0.90808118549084438</v>
      </c>
      <c r="BD418">
        <f t="shared" ca="1" si="215"/>
        <v>0</v>
      </c>
      <c r="BF418" s="1"/>
      <c r="BH418">
        <f ca="1">IF(Table1[[#This Row],[Area]]="Patna",Table1[[#This Row],[Income]],0)</f>
        <v>0</v>
      </c>
      <c r="BI418">
        <f ca="1">IF(Table1[[#This Row],[Area]]="Bangalore",Table1[[#This Row],[Income]],0)</f>
        <v>0</v>
      </c>
      <c r="BJ418">
        <f ca="1">IF(Table1[[#This Row],[Area]]="Lucknow",Table1[[#This Row],[Income]],0)</f>
        <v>0</v>
      </c>
      <c r="BK418">
        <f ca="1">IF(Table1[[#This Row],[Area]]="Hyderabad",Table1[[#This Row],[Income]],0)</f>
        <v>0</v>
      </c>
      <c r="BL418">
        <f ca="1">IF(Table1[[#This Row],[Area]]="Udaipur",Table1[[#This Row],[Income]],0)</f>
        <v>0</v>
      </c>
      <c r="BM418">
        <f ca="1">IF(Table1[[#This Row],[Area]]="Pune",Table1[[#This Row],[Income]],0)</f>
        <v>0</v>
      </c>
      <c r="BN418">
        <f ca="1">IF(Table1[[#This Row],[Area]]="Kolkata",Table1[[#This Row],[Income]],0)</f>
        <v>0</v>
      </c>
      <c r="BO418">
        <f ca="1">IF(Table1[[#This Row],[Area]]="Ranchi",Table1[[#This Row],[Income]],0)</f>
        <v>0</v>
      </c>
      <c r="BP418">
        <f ca="1">IF(Table1[[#This Row],[Area]]="Dhanbad",Table1[[#This Row],[Income]],0)</f>
        <v>39215</v>
      </c>
      <c r="BQ418">
        <f ca="1">IF(Table1[[#This Row],[Area]]="Agra",Table1[[#This Row],[Income]],0)</f>
        <v>0</v>
      </c>
      <c r="BR418">
        <f ca="1">IF(Table1[[#This Row],[Area]]="Mumbai",Table1[[#This Row],[Income]],0)</f>
        <v>0</v>
      </c>
      <c r="BS418">
        <f ca="1">IF(Table1[[#This Row],[Area]]="Srinagar",Table1[[#This Row],[Income]],0)</f>
        <v>0</v>
      </c>
      <c r="BT418">
        <f ca="1">IF(Table1[[#This Row],[Area]]="Delhi",Table1[[#This Row],[Income]],0)</f>
        <v>0</v>
      </c>
      <c r="BU418">
        <f ca="1">IF(Table1[[#This Row],[Area]]="Jaipur",Table1[[#This Row],[Income]],0)</f>
        <v>0</v>
      </c>
      <c r="BW418">
        <f ca="1">IF(Table1[[#This Row],[Field of Work]]="IT",Table1[[#This Row],[Income]],0)</f>
        <v>39215</v>
      </c>
      <c r="BX418">
        <f ca="1">IF(Table1[[#This Row],[Field of Work]]="Healthcare",Table1[[#This Row],[Income]],0)</f>
        <v>0</v>
      </c>
      <c r="BY418">
        <f ca="1">IF(Table1[[#This Row],[Field of Work]]="Agriculture",Table1[[#This Row],[Income]],0)</f>
        <v>0</v>
      </c>
      <c r="BZ418">
        <f ca="1">IF(Table1[[#This Row],[Field of Work]]="Teaching",Table1[[#This Row],[Income]],0)</f>
        <v>0</v>
      </c>
      <c r="CA418">
        <f ca="1">IF(Table1[[#This Row],[Field of Work]]="General Work",Table1[[#This Row],[Income]],0)</f>
        <v>0</v>
      </c>
      <c r="CB418">
        <f ca="1">IF(Table1[[#This Row],[Field of Work]]="Construction",Table1[[#This Row],[Income]],0)</f>
        <v>0</v>
      </c>
      <c r="CD418" s="2">
        <f ca="1">IF(Table1[[#This Row],[Value of debts ]]&gt;Table1[[#This Row],[Income]],1,0)</f>
        <v>1</v>
      </c>
      <c r="CE418" s="1"/>
      <c r="CG418">
        <f ca="1">IF(Table1[[#This Row],[Net worth of person]]&gt;$CH$3,Table1[[#This Row],[Age]],0)</f>
        <v>0</v>
      </c>
    </row>
    <row r="419" spans="1:85" x14ac:dyDescent="0.3">
      <c r="A419">
        <f t="shared" ca="1" si="238"/>
        <v>1</v>
      </c>
      <c r="B419" t="str">
        <f t="shared" ca="1" si="239"/>
        <v>Women</v>
      </c>
      <c r="C419">
        <f t="shared" ca="1" si="240"/>
        <v>24</v>
      </c>
      <c r="D419">
        <f t="shared" ca="1" si="241"/>
        <v>3</v>
      </c>
      <c r="E419" t="str">
        <f t="shared" ca="1" si="242"/>
        <v>Healthcare</v>
      </c>
      <c r="F419">
        <f t="shared" ca="1" si="243"/>
        <v>3</v>
      </c>
      <c r="G419" t="str">
        <f t="shared" ca="1" si="244"/>
        <v>Bachelors</v>
      </c>
      <c r="H419">
        <f t="shared" ca="1" si="245"/>
        <v>4</v>
      </c>
      <c r="I419">
        <f t="shared" ca="1" si="246"/>
        <v>2</v>
      </c>
      <c r="J419">
        <f t="shared" ca="1" si="247"/>
        <v>64738</v>
      </c>
      <c r="K419">
        <f t="shared" ca="1" si="248"/>
        <v>3</v>
      </c>
      <c r="L419" t="str">
        <f t="shared" ca="1" si="249"/>
        <v>Lucknow</v>
      </c>
      <c r="M419">
        <f t="shared" ca="1" si="250"/>
        <v>323690</v>
      </c>
      <c r="N419">
        <f t="shared" ca="1" si="251"/>
        <v>81321.175528645152</v>
      </c>
      <c r="O419">
        <f t="shared" ca="1" si="252"/>
        <v>75126.29813928518</v>
      </c>
      <c r="P419">
        <f t="shared" ca="1" si="253"/>
        <v>45087</v>
      </c>
      <c r="Q419">
        <f t="shared" ca="1" si="254"/>
        <v>28904.946222043673</v>
      </c>
      <c r="R419">
        <f t="shared" ca="1" si="255"/>
        <v>57195.005301322904</v>
      </c>
      <c r="S419">
        <f t="shared" ca="1" si="256"/>
        <v>456011.30344060808</v>
      </c>
      <c r="T419">
        <f t="shared" ca="1" si="257"/>
        <v>155313.12175068882</v>
      </c>
      <c r="U419">
        <f t="shared" ca="1" si="237"/>
        <v>300698.18168991926</v>
      </c>
      <c r="AF419" s="2">
        <f ca="1">IF(Table1[[#This Row],[Gender]]="Women",1,0)</f>
        <v>1</v>
      </c>
      <c r="AG419">
        <f ca="1">IF(Table1[[#This Row],[Gender]]="Men",1,0)</f>
        <v>0</v>
      </c>
      <c r="AI419" s="1"/>
      <c r="AK419" s="2">
        <f ca="1">IF(Table1[[#This Row],[Field of Work]]="IT",1,0)</f>
        <v>0</v>
      </c>
      <c r="AL419">
        <f ca="1">IF(Table1[[#This Row],[Field of Work]]="Agriculture",1,0)</f>
        <v>0</v>
      </c>
      <c r="AM419">
        <f ca="1">IF(Table1[[#This Row],[Field of Work]]="Construction",1,0)</f>
        <v>0</v>
      </c>
      <c r="AN419">
        <f ca="1">IF(Table1[[#This Row],[Field of Work]]="Healthcare",1,0)</f>
        <v>1</v>
      </c>
      <c r="AO419">
        <f ca="1">IF(Table1[[#This Row],[Field of Work]]="General Work",1,0)</f>
        <v>0</v>
      </c>
      <c r="AP419">
        <f ca="1">IF(Table1[[#This Row],[Field of Work]]="Teaching",1,0)</f>
        <v>0</v>
      </c>
      <c r="AV419" s="1"/>
      <c r="AX419" s="2">
        <f ca="1">Table1[[#This Row],[Car Value]]/Table1[[#This Row],[Cars]]</f>
        <v>37563.14906964259</v>
      </c>
      <c r="AY419" s="1"/>
      <c r="AZ419" s="2">
        <f ca="1">IF(Table1[[#This Row],[Value of debts ]]&gt;$BA$3,1,0)</f>
        <v>1</v>
      </c>
      <c r="BA419" s="1"/>
      <c r="BB419" s="1"/>
      <c r="BC419" s="15">
        <f ca="1">Table1[[#This Row],[Mortage Left]]/Table1[[#This Row],[Value of House]]</f>
        <v>0.25123165846533768</v>
      </c>
      <c r="BD419">
        <f t="shared" ca="1" si="215"/>
        <v>0</v>
      </c>
      <c r="BF419" s="1"/>
      <c r="BH419">
        <f ca="1">IF(Table1[[#This Row],[Area]]="Patna",Table1[[#This Row],[Income]],0)</f>
        <v>0</v>
      </c>
      <c r="BI419">
        <f ca="1">IF(Table1[[#This Row],[Area]]="Bangalore",Table1[[#This Row],[Income]],0)</f>
        <v>0</v>
      </c>
      <c r="BJ419">
        <f ca="1">IF(Table1[[#This Row],[Area]]="Lucknow",Table1[[#This Row],[Income]],0)</f>
        <v>64738</v>
      </c>
      <c r="BK419">
        <f ca="1">IF(Table1[[#This Row],[Area]]="Hyderabad",Table1[[#This Row],[Income]],0)</f>
        <v>0</v>
      </c>
      <c r="BL419">
        <f ca="1">IF(Table1[[#This Row],[Area]]="Udaipur",Table1[[#This Row],[Income]],0)</f>
        <v>0</v>
      </c>
      <c r="BM419">
        <f ca="1">IF(Table1[[#This Row],[Area]]="Pune",Table1[[#This Row],[Income]],0)</f>
        <v>0</v>
      </c>
      <c r="BN419">
        <f ca="1">IF(Table1[[#This Row],[Area]]="Kolkata",Table1[[#This Row],[Income]],0)</f>
        <v>0</v>
      </c>
      <c r="BO419">
        <f ca="1">IF(Table1[[#This Row],[Area]]="Ranchi",Table1[[#This Row],[Income]],0)</f>
        <v>0</v>
      </c>
      <c r="BP419">
        <f ca="1">IF(Table1[[#This Row],[Area]]="Dhanbad",Table1[[#This Row],[Income]],0)</f>
        <v>0</v>
      </c>
      <c r="BQ419">
        <f ca="1">IF(Table1[[#This Row],[Area]]="Agra",Table1[[#This Row],[Income]],0)</f>
        <v>0</v>
      </c>
      <c r="BR419">
        <f ca="1">IF(Table1[[#This Row],[Area]]="Mumbai",Table1[[#This Row],[Income]],0)</f>
        <v>0</v>
      </c>
      <c r="BS419">
        <f ca="1">IF(Table1[[#This Row],[Area]]="Srinagar",Table1[[#This Row],[Income]],0)</f>
        <v>0</v>
      </c>
      <c r="BT419">
        <f ca="1">IF(Table1[[#This Row],[Area]]="Delhi",Table1[[#This Row],[Income]],0)</f>
        <v>0</v>
      </c>
      <c r="BU419">
        <f ca="1">IF(Table1[[#This Row],[Area]]="Jaipur",Table1[[#This Row],[Income]],0)</f>
        <v>0</v>
      </c>
      <c r="BW419">
        <f ca="1">IF(Table1[[#This Row],[Field of Work]]="IT",Table1[[#This Row],[Income]],0)</f>
        <v>0</v>
      </c>
      <c r="BX419">
        <f ca="1">IF(Table1[[#This Row],[Field of Work]]="Healthcare",Table1[[#This Row],[Income]],0)</f>
        <v>64738</v>
      </c>
      <c r="BY419">
        <f ca="1">IF(Table1[[#This Row],[Field of Work]]="Agriculture",Table1[[#This Row],[Income]],0)</f>
        <v>0</v>
      </c>
      <c r="BZ419">
        <f ca="1">IF(Table1[[#This Row],[Field of Work]]="Teaching",Table1[[#This Row],[Income]],0)</f>
        <v>0</v>
      </c>
      <c r="CA419">
        <f ca="1">IF(Table1[[#This Row],[Field of Work]]="General Work",Table1[[#This Row],[Income]],0)</f>
        <v>0</v>
      </c>
      <c r="CB419">
        <f ca="1">IF(Table1[[#This Row],[Field of Work]]="Construction",Table1[[#This Row],[Income]],0)</f>
        <v>0</v>
      </c>
      <c r="CD419" s="2">
        <f ca="1">IF(Table1[[#This Row],[Value of debts ]]&gt;Table1[[#This Row],[Income]],1,0)</f>
        <v>1</v>
      </c>
      <c r="CE419" s="1"/>
      <c r="CG419">
        <f ca="1">IF(Table1[[#This Row],[Net worth of person]]&gt;$CH$3,Table1[[#This Row],[Age]],0)</f>
        <v>24</v>
      </c>
    </row>
    <row r="420" spans="1:85" x14ac:dyDescent="0.3">
      <c r="A420">
        <f t="shared" ca="1" si="238"/>
        <v>2</v>
      </c>
      <c r="B420" t="str">
        <f t="shared" ca="1" si="239"/>
        <v>Men</v>
      </c>
      <c r="C420">
        <f t="shared" ca="1" si="240"/>
        <v>28</v>
      </c>
      <c r="D420">
        <f t="shared" ca="1" si="241"/>
        <v>6</v>
      </c>
      <c r="E420" t="str">
        <f t="shared" ca="1" si="242"/>
        <v>General Work</v>
      </c>
      <c r="F420">
        <f t="shared" ca="1" si="243"/>
        <v>4</v>
      </c>
      <c r="G420" t="str">
        <f t="shared" ca="1" si="244"/>
        <v>Masters</v>
      </c>
      <c r="H420">
        <f t="shared" ca="1" si="245"/>
        <v>4</v>
      </c>
      <c r="I420">
        <f t="shared" ca="1" si="246"/>
        <v>3</v>
      </c>
      <c r="J420">
        <f t="shared" ca="1" si="247"/>
        <v>39273</v>
      </c>
      <c r="K420">
        <f t="shared" ca="1" si="248"/>
        <v>2</v>
      </c>
      <c r="L420" t="str">
        <f t="shared" ca="1" si="249"/>
        <v>Bangalore</v>
      </c>
      <c r="M420">
        <f t="shared" ca="1" si="250"/>
        <v>157092</v>
      </c>
      <c r="N420">
        <f t="shared" ca="1" si="251"/>
        <v>89779.512260997697</v>
      </c>
      <c r="O420">
        <f t="shared" ca="1" si="252"/>
        <v>18155.317564087483</v>
      </c>
      <c r="P420">
        <f t="shared" ca="1" si="253"/>
        <v>1826</v>
      </c>
      <c r="Q420">
        <f t="shared" ca="1" si="254"/>
        <v>37262.27911655121</v>
      </c>
      <c r="R420">
        <f t="shared" ca="1" si="255"/>
        <v>30851.135404195331</v>
      </c>
      <c r="S420">
        <f t="shared" ca="1" si="256"/>
        <v>206098.4529682828</v>
      </c>
      <c r="T420">
        <f t="shared" ca="1" si="257"/>
        <v>128867.79137754891</v>
      </c>
      <c r="U420">
        <f t="shared" ca="1" si="237"/>
        <v>77230.661590733886</v>
      </c>
      <c r="AF420" s="2">
        <f ca="1">IF(Table1[[#This Row],[Gender]]="Women",1,0)</f>
        <v>0</v>
      </c>
      <c r="AG420">
        <f ca="1">IF(Table1[[#This Row],[Gender]]="Men",1,0)</f>
        <v>1</v>
      </c>
      <c r="AI420" s="1"/>
      <c r="AK420" s="2">
        <f ca="1">IF(Table1[[#This Row],[Field of Work]]="IT",1,0)</f>
        <v>0</v>
      </c>
      <c r="AL420">
        <f ca="1">IF(Table1[[#This Row],[Field of Work]]="Agriculture",1,0)</f>
        <v>0</v>
      </c>
      <c r="AM420">
        <f ca="1">IF(Table1[[#This Row],[Field of Work]]="Construction",1,0)</f>
        <v>0</v>
      </c>
      <c r="AN420">
        <f ca="1">IF(Table1[[#This Row],[Field of Work]]="Healthcare",1,0)</f>
        <v>0</v>
      </c>
      <c r="AO420">
        <f ca="1">IF(Table1[[#This Row],[Field of Work]]="General Work",1,0)</f>
        <v>1</v>
      </c>
      <c r="AP420">
        <f ca="1">IF(Table1[[#This Row],[Field of Work]]="Teaching",1,0)</f>
        <v>0</v>
      </c>
      <c r="AV420" s="1"/>
      <c r="AX420" s="2">
        <f ca="1">Table1[[#This Row],[Car Value]]/Table1[[#This Row],[Cars]]</f>
        <v>6051.7725213624944</v>
      </c>
      <c r="AY420" s="1"/>
      <c r="AZ420" s="2">
        <f ca="1">IF(Table1[[#This Row],[Value of debts ]]&gt;$BA$3,1,0)</f>
        <v>1</v>
      </c>
      <c r="BA420" s="1"/>
      <c r="BB420" s="1"/>
      <c r="BC420" s="15">
        <f ca="1">Table1[[#This Row],[Mortage Left]]/Table1[[#This Row],[Value of House]]</f>
        <v>0.57150913007026261</v>
      </c>
      <c r="BD420">
        <f t="shared" ca="1" si="215"/>
        <v>0</v>
      </c>
      <c r="BF420" s="1"/>
      <c r="BH420">
        <f ca="1">IF(Table1[[#This Row],[Area]]="Patna",Table1[[#This Row],[Income]],0)</f>
        <v>0</v>
      </c>
      <c r="BI420">
        <f ca="1">IF(Table1[[#This Row],[Area]]="Bangalore",Table1[[#This Row],[Income]],0)</f>
        <v>39273</v>
      </c>
      <c r="BJ420">
        <f ca="1">IF(Table1[[#This Row],[Area]]="Lucknow",Table1[[#This Row],[Income]],0)</f>
        <v>0</v>
      </c>
      <c r="BK420">
        <f ca="1">IF(Table1[[#This Row],[Area]]="Hyderabad",Table1[[#This Row],[Income]],0)</f>
        <v>0</v>
      </c>
      <c r="BL420">
        <f ca="1">IF(Table1[[#This Row],[Area]]="Udaipur",Table1[[#This Row],[Income]],0)</f>
        <v>0</v>
      </c>
      <c r="BM420">
        <f ca="1">IF(Table1[[#This Row],[Area]]="Pune",Table1[[#This Row],[Income]],0)</f>
        <v>0</v>
      </c>
      <c r="BN420">
        <f ca="1">IF(Table1[[#This Row],[Area]]="Kolkata",Table1[[#This Row],[Income]],0)</f>
        <v>0</v>
      </c>
      <c r="BO420">
        <f ca="1">IF(Table1[[#This Row],[Area]]="Ranchi",Table1[[#This Row],[Income]],0)</f>
        <v>0</v>
      </c>
      <c r="BP420">
        <f ca="1">IF(Table1[[#This Row],[Area]]="Dhanbad",Table1[[#This Row],[Income]],0)</f>
        <v>0</v>
      </c>
      <c r="BQ420">
        <f ca="1">IF(Table1[[#This Row],[Area]]="Agra",Table1[[#This Row],[Income]],0)</f>
        <v>0</v>
      </c>
      <c r="BR420">
        <f ca="1">IF(Table1[[#This Row],[Area]]="Mumbai",Table1[[#This Row],[Income]],0)</f>
        <v>0</v>
      </c>
      <c r="BS420">
        <f ca="1">IF(Table1[[#This Row],[Area]]="Srinagar",Table1[[#This Row],[Income]],0)</f>
        <v>0</v>
      </c>
      <c r="BT420">
        <f ca="1">IF(Table1[[#This Row],[Area]]="Delhi",Table1[[#This Row],[Income]],0)</f>
        <v>0</v>
      </c>
      <c r="BU420">
        <f ca="1">IF(Table1[[#This Row],[Area]]="Jaipur",Table1[[#This Row],[Income]],0)</f>
        <v>0</v>
      </c>
      <c r="BW420">
        <f ca="1">IF(Table1[[#This Row],[Field of Work]]="IT",Table1[[#This Row],[Income]],0)</f>
        <v>0</v>
      </c>
      <c r="BX420">
        <f ca="1">IF(Table1[[#This Row],[Field of Work]]="Healthcare",Table1[[#This Row],[Income]],0)</f>
        <v>0</v>
      </c>
      <c r="BY420">
        <f ca="1">IF(Table1[[#This Row],[Field of Work]]="Agriculture",Table1[[#This Row],[Income]],0)</f>
        <v>0</v>
      </c>
      <c r="BZ420">
        <f ca="1">IF(Table1[[#This Row],[Field of Work]]="Teaching",Table1[[#This Row],[Income]],0)</f>
        <v>0</v>
      </c>
      <c r="CA420">
        <f ca="1">IF(Table1[[#This Row],[Field of Work]]="General Work",Table1[[#This Row],[Income]],0)</f>
        <v>39273</v>
      </c>
      <c r="CB420">
        <f ca="1">IF(Table1[[#This Row],[Field of Work]]="Construction",Table1[[#This Row],[Income]],0)</f>
        <v>0</v>
      </c>
      <c r="CD420" s="2">
        <f ca="1">IF(Table1[[#This Row],[Value of debts ]]&gt;Table1[[#This Row],[Income]],1,0)</f>
        <v>1</v>
      </c>
      <c r="CE420" s="1"/>
      <c r="CG420">
        <f ca="1">IF(Table1[[#This Row],[Net worth of person]]&gt;$CH$3,Table1[[#This Row],[Age]],0)</f>
        <v>28</v>
      </c>
    </row>
    <row r="421" spans="1:85" x14ac:dyDescent="0.3">
      <c r="A421">
        <f t="shared" ca="1" si="238"/>
        <v>1</v>
      </c>
      <c r="B421" t="str">
        <f t="shared" ca="1" si="239"/>
        <v>Women</v>
      </c>
      <c r="C421">
        <f t="shared" ca="1" si="240"/>
        <v>26</v>
      </c>
      <c r="D421">
        <f t="shared" ca="1" si="241"/>
        <v>5</v>
      </c>
      <c r="E421" t="str">
        <f t="shared" ca="1" si="242"/>
        <v>Agriculture</v>
      </c>
      <c r="F421">
        <f t="shared" ca="1" si="243"/>
        <v>1</v>
      </c>
      <c r="G421" t="str">
        <f t="shared" ca="1" si="244"/>
        <v>10th</v>
      </c>
      <c r="H421">
        <f t="shared" ca="1" si="245"/>
        <v>2</v>
      </c>
      <c r="I421">
        <f t="shared" ca="1" si="246"/>
        <v>3</v>
      </c>
      <c r="J421">
        <f t="shared" ca="1" si="247"/>
        <v>77112</v>
      </c>
      <c r="K421">
        <f t="shared" ca="1" si="248"/>
        <v>5</v>
      </c>
      <c r="L421" t="str">
        <f t="shared" ca="1" si="249"/>
        <v>Udaipur</v>
      </c>
      <c r="M421">
        <f t="shared" ca="1" si="250"/>
        <v>385560</v>
      </c>
      <c r="N421">
        <f t="shared" ca="1" si="251"/>
        <v>264939.25978005433</v>
      </c>
      <c r="O421">
        <f t="shared" ca="1" si="252"/>
        <v>228538.49308487441</v>
      </c>
      <c r="P421">
        <f t="shared" ca="1" si="253"/>
        <v>188007</v>
      </c>
      <c r="Q421">
        <f t="shared" ca="1" si="254"/>
        <v>78752.729622094368</v>
      </c>
      <c r="R421">
        <f t="shared" ca="1" si="255"/>
        <v>95322.229879775667</v>
      </c>
      <c r="S421">
        <f t="shared" ca="1" si="256"/>
        <v>709420.72296465014</v>
      </c>
      <c r="T421">
        <f t="shared" ca="1" si="257"/>
        <v>531698.98940214864</v>
      </c>
      <c r="U421">
        <f t="shared" ca="1" si="237"/>
        <v>177721.7335625015</v>
      </c>
      <c r="AF421" s="2">
        <f ca="1">IF(Table1[[#This Row],[Gender]]="Women",1,0)</f>
        <v>1</v>
      </c>
      <c r="AG421">
        <f ca="1">IF(Table1[[#This Row],[Gender]]="Men",1,0)</f>
        <v>0</v>
      </c>
      <c r="AI421" s="1"/>
      <c r="AK421" s="2">
        <f ca="1">IF(Table1[[#This Row],[Field of Work]]="IT",1,0)</f>
        <v>0</v>
      </c>
      <c r="AL421">
        <f ca="1">IF(Table1[[#This Row],[Field of Work]]="Agriculture",1,0)</f>
        <v>1</v>
      </c>
      <c r="AM421">
        <f ca="1">IF(Table1[[#This Row],[Field of Work]]="Construction",1,0)</f>
        <v>0</v>
      </c>
      <c r="AN421">
        <f ca="1">IF(Table1[[#This Row],[Field of Work]]="Healthcare",1,0)</f>
        <v>0</v>
      </c>
      <c r="AO421">
        <f ca="1">IF(Table1[[#This Row],[Field of Work]]="General Work",1,0)</f>
        <v>0</v>
      </c>
      <c r="AP421">
        <f ca="1">IF(Table1[[#This Row],[Field of Work]]="Teaching",1,0)</f>
        <v>0</v>
      </c>
      <c r="AV421" s="1"/>
      <c r="AX421" s="2">
        <f ca="1">Table1[[#This Row],[Car Value]]/Table1[[#This Row],[Cars]]</f>
        <v>76179.497694958132</v>
      </c>
      <c r="AY421" s="1"/>
      <c r="AZ421" s="2">
        <f ca="1">IF(Table1[[#This Row],[Value of debts ]]&gt;$BA$3,1,0)</f>
        <v>1</v>
      </c>
      <c r="BA421" s="1"/>
      <c r="BB421" s="1"/>
      <c r="BC421" s="15">
        <f ca="1">Table1[[#This Row],[Mortage Left]]/Table1[[#This Row],[Value of House]]</f>
        <v>0.68715442416239836</v>
      </c>
      <c r="BD421">
        <f t="shared" ca="1" si="215"/>
        <v>0</v>
      </c>
      <c r="BF421" s="1"/>
      <c r="BH421">
        <f ca="1">IF(Table1[[#This Row],[Area]]="Patna",Table1[[#This Row],[Income]],0)</f>
        <v>0</v>
      </c>
      <c r="BI421">
        <f ca="1">IF(Table1[[#This Row],[Area]]="Bangalore",Table1[[#This Row],[Income]],0)</f>
        <v>0</v>
      </c>
      <c r="BJ421">
        <f ca="1">IF(Table1[[#This Row],[Area]]="Lucknow",Table1[[#This Row],[Income]],0)</f>
        <v>0</v>
      </c>
      <c r="BK421">
        <f ca="1">IF(Table1[[#This Row],[Area]]="Hyderabad",Table1[[#This Row],[Income]],0)</f>
        <v>0</v>
      </c>
      <c r="BL421">
        <f ca="1">IF(Table1[[#This Row],[Area]]="Udaipur",Table1[[#This Row],[Income]],0)</f>
        <v>77112</v>
      </c>
      <c r="BM421">
        <f ca="1">IF(Table1[[#This Row],[Area]]="Pune",Table1[[#This Row],[Income]],0)</f>
        <v>0</v>
      </c>
      <c r="BN421">
        <f ca="1">IF(Table1[[#This Row],[Area]]="Kolkata",Table1[[#This Row],[Income]],0)</f>
        <v>0</v>
      </c>
      <c r="BO421">
        <f ca="1">IF(Table1[[#This Row],[Area]]="Ranchi",Table1[[#This Row],[Income]],0)</f>
        <v>0</v>
      </c>
      <c r="BP421">
        <f ca="1">IF(Table1[[#This Row],[Area]]="Dhanbad",Table1[[#This Row],[Income]],0)</f>
        <v>0</v>
      </c>
      <c r="BQ421">
        <f ca="1">IF(Table1[[#This Row],[Area]]="Agra",Table1[[#This Row],[Income]],0)</f>
        <v>0</v>
      </c>
      <c r="BR421">
        <f ca="1">IF(Table1[[#This Row],[Area]]="Mumbai",Table1[[#This Row],[Income]],0)</f>
        <v>0</v>
      </c>
      <c r="BS421">
        <f ca="1">IF(Table1[[#This Row],[Area]]="Srinagar",Table1[[#This Row],[Income]],0)</f>
        <v>0</v>
      </c>
      <c r="BT421">
        <f ca="1">IF(Table1[[#This Row],[Area]]="Delhi",Table1[[#This Row],[Income]],0)</f>
        <v>0</v>
      </c>
      <c r="BU421">
        <f ca="1">IF(Table1[[#This Row],[Area]]="Jaipur",Table1[[#This Row],[Income]],0)</f>
        <v>0</v>
      </c>
      <c r="BW421">
        <f ca="1">IF(Table1[[#This Row],[Field of Work]]="IT",Table1[[#This Row],[Income]],0)</f>
        <v>0</v>
      </c>
      <c r="BX421">
        <f ca="1">IF(Table1[[#This Row],[Field of Work]]="Healthcare",Table1[[#This Row],[Income]],0)</f>
        <v>0</v>
      </c>
      <c r="BY421">
        <f ca="1">IF(Table1[[#This Row],[Field of Work]]="Agriculture",Table1[[#This Row],[Income]],0)</f>
        <v>77112</v>
      </c>
      <c r="BZ421">
        <f ca="1">IF(Table1[[#This Row],[Field of Work]]="Teaching",Table1[[#This Row],[Income]],0)</f>
        <v>0</v>
      </c>
      <c r="CA421">
        <f ca="1">IF(Table1[[#This Row],[Field of Work]]="General Work",Table1[[#This Row],[Income]],0)</f>
        <v>0</v>
      </c>
      <c r="CB421">
        <f ca="1">IF(Table1[[#This Row],[Field of Work]]="Construction",Table1[[#This Row],[Income]],0)</f>
        <v>0</v>
      </c>
      <c r="CD421" s="2">
        <f ca="1">IF(Table1[[#This Row],[Value of debts ]]&gt;Table1[[#This Row],[Income]],1,0)</f>
        <v>1</v>
      </c>
      <c r="CE421" s="1"/>
      <c r="CG421">
        <f ca="1">IF(Table1[[#This Row],[Net worth of person]]&gt;$CH$3,Table1[[#This Row],[Age]],0)</f>
        <v>26</v>
      </c>
    </row>
    <row r="422" spans="1:85" x14ac:dyDescent="0.3">
      <c r="A422">
        <f t="shared" ca="1" si="238"/>
        <v>1</v>
      </c>
      <c r="B422" t="str">
        <f t="shared" ca="1" si="239"/>
        <v>Women</v>
      </c>
      <c r="C422">
        <f t="shared" ca="1" si="240"/>
        <v>25</v>
      </c>
      <c r="D422">
        <f t="shared" ca="1" si="241"/>
        <v>3</v>
      </c>
      <c r="E422" t="str">
        <f t="shared" ca="1" si="242"/>
        <v>Healthcare</v>
      </c>
      <c r="F422">
        <f t="shared" ca="1" si="243"/>
        <v>3</v>
      </c>
      <c r="G422" t="str">
        <f t="shared" ca="1" si="244"/>
        <v>Bachelors</v>
      </c>
      <c r="H422">
        <f t="shared" ca="1" si="245"/>
        <v>2</v>
      </c>
      <c r="I422">
        <f t="shared" ca="1" si="246"/>
        <v>3</v>
      </c>
      <c r="J422">
        <f t="shared" ca="1" si="247"/>
        <v>84688</v>
      </c>
      <c r="K422">
        <f t="shared" ca="1" si="248"/>
        <v>6</v>
      </c>
      <c r="L422" t="str">
        <f t="shared" ca="1" si="249"/>
        <v>Ranchi</v>
      </c>
      <c r="M422">
        <f t="shared" ca="1" si="250"/>
        <v>254064</v>
      </c>
      <c r="N422">
        <f t="shared" ca="1" si="251"/>
        <v>85874.302231069581</v>
      </c>
      <c r="O422">
        <f t="shared" ca="1" si="252"/>
        <v>141972.60329502058</v>
      </c>
      <c r="P422">
        <f t="shared" ca="1" si="253"/>
        <v>61276</v>
      </c>
      <c r="Q422">
        <f t="shared" ca="1" si="254"/>
        <v>36832.000135049318</v>
      </c>
      <c r="R422">
        <f t="shared" ca="1" si="255"/>
        <v>89431.792916669219</v>
      </c>
      <c r="S422">
        <f t="shared" ca="1" si="256"/>
        <v>485468.3962116898</v>
      </c>
      <c r="T422">
        <f t="shared" ca="1" si="257"/>
        <v>183982.30236611891</v>
      </c>
      <c r="U422">
        <f t="shared" ca="1" si="237"/>
        <v>301486.09384557093</v>
      </c>
      <c r="AF422" s="2">
        <f ca="1">IF(Table1[[#This Row],[Gender]]="Women",1,0)</f>
        <v>1</v>
      </c>
      <c r="AG422">
        <f ca="1">IF(Table1[[#This Row],[Gender]]="Men",1,0)</f>
        <v>0</v>
      </c>
      <c r="AI422" s="1"/>
      <c r="AK422" s="2">
        <f ca="1">IF(Table1[[#This Row],[Field of Work]]="IT",1,0)</f>
        <v>0</v>
      </c>
      <c r="AL422">
        <f ca="1">IF(Table1[[#This Row],[Field of Work]]="Agriculture",1,0)</f>
        <v>0</v>
      </c>
      <c r="AM422">
        <f ca="1">IF(Table1[[#This Row],[Field of Work]]="Construction",1,0)</f>
        <v>0</v>
      </c>
      <c r="AN422">
        <f ca="1">IF(Table1[[#This Row],[Field of Work]]="Healthcare",1,0)</f>
        <v>1</v>
      </c>
      <c r="AO422">
        <f ca="1">IF(Table1[[#This Row],[Field of Work]]="General Work",1,0)</f>
        <v>0</v>
      </c>
      <c r="AP422">
        <f ca="1">IF(Table1[[#This Row],[Field of Work]]="Teaching",1,0)</f>
        <v>0</v>
      </c>
      <c r="AV422" s="1"/>
      <c r="AX422" s="2">
        <f ca="1">Table1[[#This Row],[Car Value]]/Table1[[#This Row],[Cars]]</f>
        <v>47324.201098340192</v>
      </c>
      <c r="AY422" s="1"/>
      <c r="AZ422" s="2">
        <f ca="1">IF(Table1[[#This Row],[Value of debts ]]&gt;$BA$3,1,0)</f>
        <v>1</v>
      </c>
      <c r="BA422" s="1"/>
      <c r="BB422" s="1"/>
      <c r="BC422" s="15">
        <f ca="1">Table1[[#This Row],[Mortage Left]]/Table1[[#This Row],[Value of House]]</f>
        <v>0.33800263804029529</v>
      </c>
      <c r="BD422">
        <f t="shared" ca="1" si="215"/>
        <v>0</v>
      </c>
      <c r="BF422" s="1"/>
      <c r="BH422">
        <f ca="1">IF(Table1[[#This Row],[Area]]="Patna",Table1[[#This Row],[Income]],0)</f>
        <v>0</v>
      </c>
      <c r="BI422">
        <f ca="1">IF(Table1[[#This Row],[Area]]="Bangalore",Table1[[#This Row],[Income]],0)</f>
        <v>0</v>
      </c>
      <c r="BJ422">
        <f ca="1">IF(Table1[[#This Row],[Area]]="Lucknow",Table1[[#This Row],[Income]],0)</f>
        <v>0</v>
      </c>
      <c r="BK422">
        <f ca="1">IF(Table1[[#This Row],[Area]]="Hyderabad",Table1[[#This Row],[Income]],0)</f>
        <v>0</v>
      </c>
      <c r="BL422">
        <f ca="1">IF(Table1[[#This Row],[Area]]="Udaipur",Table1[[#This Row],[Income]],0)</f>
        <v>0</v>
      </c>
      <c r="BM422">
        <f ca="1">IF(Table1[[#This Row],[Area]]="Pune",Table1[[#This Row],[Income]],0)</f>
        <v>0</v>
      </c>
      <c r="BN422">
        <f ca="1">IF(Table1[[#This Row],[Area]]="Kolkata",Table1[[#This Row],[Income]],0)</f>
        <v>0</v>
      </c>
      <c r="BO422">
        <f ca="1">IF(Table1[[#This Row],[Area]]="Ranchi",Table1[[#This Row],[Income]],0)</f>
        <v>84688</v>
      </c>
      <c r="BP422">
        <f ca="1">IF(Table1[[#This Row],[Area]]="Dhanbad",Table1[[#This Row],[Income]],0)</f>
        <v>0</v>
      </c>
      <c r="BQ422">
        <f ca="1">IF(Table1[[#This Row],[Area]]="Agra",Table1[[#This Row],[Income]],0)</f>
        <v>0</v>
      </c>
      <c r="BR422">
        <f ca="1">IF(Table1[[#This Row],[Area]]="Mumbai",Table1[[#This Row],[Income]],0)</f>
        <v>0</v>
      </c>
      <c r="BS422">
        <f ca="1">IF(Table1[[#This Row],[Area]]="Srinagar",Table1[[#This Row],[Income]],0)</f>
        <v>0</v>
      </c>
      <c r="BT422">
        <f ca="1">IF(Table1[[#This Row],[Area]]="Delhi",Table1[[#This Row],[Income]],0)</f>
        <v>0</v>
      </c>
      <c r="BU422">
        <f ca="1">IF(Table1[[#This Row],[Area]]="Jaipur",Table1[[#This Row],[Income]],0)</f>
        <v>0</v>
      </c>
      <c r="BW422">
        <f ca="1">IF(Table1[[#This Row],[Field of Work]]="IT",Table1[[#This Row],[Income]],0)</f>
        <v>0</v>
      </c>
      <c r="BX422">
        <f ca="1">IF(Table1[[#This Row],[Field of Work]]="Healthcare",Table1[[#This Row],[Income]],0)</f>
        <v>84688</v>
      </c>
      <c r="BY422">
        <f ca="1">IF(Table1[[#This Row],[Field of Work]]="Agriculture",Table1[[#This Row],[Income]],0)</f>
        <v>0</v>
      </c>
      <c r="BZ422">
        <f ca="1">IF(Table1[[#This Row],[Field of Work]]="Teaching",Table1[[#This Row],[Income]],0)</f>
        <v>0</v>
      </c>
      <c r="CA422">
        <f ca="1">IF(Table1[[#This Row],[Field of Work]]="General Work",Table1[[#This Row],[Income]],0)</f>
        <v>0</v>
      </c>
      <c r="CB422">
        <f ca="1">IF(Table1[[#This Row],[Field of Work]]="Construction",Table1[[#This Row],[Income]],0)</f>
        <v>0</v>
      </c>
      <c r="CD422" s="2">
        <f ca="1">IF(Table1[[#This Row],[Value of debts ]]&gt;Table1[[#This Row],[Income]],1,0)</f>
        <v>1</v>
      </c>
      <c r="CE422" s="1"/>
      <c r="CG422">
        <f ca="1">IF(Table1[[#This Row],[Net worth of person]]&gt;$CH$3,Table1[[#This Row],[Age]],0)</f>
        <v>25</v>
      </c>
    </row>
    <row r="423" spans="1:85" x14ac:dyDescent="0.3">
      <c r="A423">
        <f t="shared" ca="1" si="238"/>
        <v>1</v>
      </c>
      <c r="B423" t="str">
        <f t="shared" ca="1" si="239"/>
        <v>Women</v>
      </c>
      <c r="C423">
        <f t="shared" ca="1" si="240"/>
        <v>36</v>
      </c>
      <c r="D423">
        <f t="shared" ca="1" si="241"/>
        <v>5</v>
      </c>
      <c r="E423" t="str">
        <f t="shared" ca="1" si="242"/>
        <v>Agriculture</v>
      </c>
      <c r="F423">
        <f t="shared" ca="1" si="243"/>
        <v>1</v>
      </c>
      <c r="G423" t="str">
        <f t="shared" ca="1" si="244"/>
        <v>10th</v>
      </c>
      <c r="H423">
        <f t="shared" ca="1" si="245"/>
        <v>2</v>
      </c>
      <c r="I423">
        <f t="shared" ca="1" si="246"/>
        <v>1</v>
      </c>
      <c r="J423">
        <f t="shared" ca="1" si="247"/>
        <v>69210</v>
      </c>
      <c r="K423">
        <f t="shared" ca="1" si="248"/>
        <v>10</v>
      </c>
      <c r="L423" t="str">
        <f t="shared" ca="1" si="249"/>
        <v>Kolkata</v>
      </c>
      <c r="M423">
        <f t="shared" ca="1" si="250"/>
        <v>346050</v>
      </c>
      <c r="N423">
        <f t="shared" ca="1" si="251"/>
        <v>300921.83719844348</v>
      </c>
      <c r="O423">
        <f t="shared" ca="1" si="252"/>
        <v>21334.872155782265</v>
      </c>
      <c r="P423">
        <f t="shared" ca="1" si="253"/>
        <v>19674</v>
      </c>
      <c r="Q423">
        <f t="shared" ca="1" si="254"/>
        <v>53228.481673670132</v>
      </c>
      <c r="R423">
        <f t="shared" ca="1" si="255"/>
        <v>41369.68133088504</v>
      </c>
      <c r="S423">
        <f t="shared" ca="1" si="256"/>
        <v>408754.55348666728</v>
      </c>
      <c r="T423">
        <f t="shared" ca="1" si="257"/>
        <v>373824.3188721136</v>
      </c>
      <c r="U423">
        <f t="shared" ca="1" si="237"/>
        <v>34930.234614553687</v>
      </c>
      <c r="AF423" s="2">
        <f ca="1">IF(Table1[[#This Row],[Gender]]="Women",1,0)</f>
        <v>1</v>
      </c>
      <c r="AG423">
        <f ca="1">IF(Table1[[#This Row],[Gender]]="Men",1,0)</f>
        <v>0</v>
      </c>
      <c r="AI423" s="1"/>
      <c r="AK423" s="2">
        <f ca="1">IF(Table1[[#This Row],[Field of Work]]="IT",1,0)</f>
        <v>0</v>
      </c>
      <c r="AL423">
        <f ca="1">IF(Table1[[#This Row],[Field of Work]]="Agriculture",1,0)</f>
        <v>1</v>
      </c>
      <c r="AM423">
        <f ca="1">IF(Table1[[#This Row],[Field of Work]]="Construction",1,0)</f>
        <v>0</v>
      </c>
      <c r="AN423">
        <f ca="1">IF(Table1[[#This Row],[Field of Work]]="Healthcare",1,0)</f>
        <v>0</v>
      </c>
      <c r="AO423">
        <f ca="1">IF(Table1[[#This Row],[Field of Work]]="General Work",1,0)</f>
        <v>0</v>
      </c>
      <c r="AP423">
        <f ca="1">IF(Table1[[#This Row],[Field of Work]]="Teaching",1,0)</f>
        <v>0</v>
      </c>
      <c r="AV423" s="1"/>
      <c r="AX423" s="2">
        <f ca="1">Table1[[#This Row],[Car Value]]/Table1[[#This Row],[Cars]]</f>
        <v>21334.872155782265</v>
      </c>
      <c r="AY423" s="1"/>
      <c r="AZ423" s="2">
        <f ca="1">IF(Table1[[#This Row],[Value of debts ]]&gt;$BA$3,1,0)</f>
        <v>1</v>
      </c>
      <c r="BA423" s="1"/>
      <c r="BB423" s="1"/>
      <c r="BC423" s="15">
        <f ca="1">Table1[[#This Row],[Mortage Left]]/Table1[[#This Row],[Value of House]]</f>
        <v>0.86959062909534313</v>
      </c>
      <c r="BD423">
        <f t="shared" ca="1" si="215"/>
        <v>0</v>
      </c>
      <c r="BF423" s="1"/>
      <c r="BH423">
        <f ca="1">IF(Table1[[#This Row],[Area]]="Patna",Table1[[#This Row],[Income]],0)</f>
        <v>0</v>
      </c>
      <c r="BI423">
        <f ca="1">IF(Table1[[#This Row],[Area]]="Bangalore",Table1[[#This Row],[Income]],0)</f>
        <v>0</v>
      </c>
      <c r="BJ423">
        <f ca="1">IF(Table1[[#This Row],[Area]]="Lucknow",Table1[[#This Row],[Income]],0)</f>
        <v>0</v>
      </c>
      <c r="BK423">
        <f ca="1">IF(Table1[[#This Row],[Area]]="Hyderabad",Table1[[#This Row],[Income]],0)</f>
        <v>0</v>
      </c>
      <c r="BL423">
        <f ca="1">IF(Table1[[#This Row],[Area]]="Udaipur",Table1[[#This Row],[Income]],0)</f>
        <v>0</v>
      </c>
      <c r="BM423">
        <f ca="1">IF(Table1[[#This Row],[Area]]="Pune",Table1[[#This Row],[Income]],0)</f>
        <v>0</v>
      </c>
      <c r="BN423">
        <f ca="1">IF(Table1[[#This Row],[Area]]="Kolkata",Table1[[#This Row],[Income]],0)</f>
        <v>69210</v>
      </c>
      <c r="BO423">
        <f ca="1">IF(Table1[[#This Row],[Area]]="Ranchi",Table1[[#This Row],[Income]],0)</f>
        <v>0</v>
      </c>
      <c r="BP423">
        <f ca="1">IF(Table1[[#This Row],[Area]]="Dhanbad",Table1[[#This Row],[Income]],0)</f>
        <v>0</v>
      </c>
      <c r="BQ423">
        <f ca="1">IF(Table1[[#This Row],[Area]]="Agra",Table1[[#This Row],[Income]],0)</f>
        <v>0</v>
      </c>
      <c r="BR423">
        <f ca="1">IF(Table1[[#This Row],[Area]]="Mumbai",Table1[[#This Row],[Income]],0)</f>
        <v>0</v>
      </c>
      <c r="BS423">
        <f ca="1">IF(Table1[[#This Row],[Area]]="Srinagar",Table1[[#This Row],[Income]],0)</f>
        <v>0</v>
      </c>
      <c r="BT423">
        <f ca="1">IF(Table1[[#This Row],[Area]]="Delhi",Table1[[#This Row],[Income]],0)</f>
        <v>0</v>
      </c>
      <c r="BU423">
        <f ca="1">IF(Table1[[#This Row],[Area]]="Jaipur",Table1[[#This Row],[Income]],0)</f>
        <v>0</v>
      </c>
      <c r="BW423">
        <f ca="1">IF(Table1[[#This Row],[Field of Work]]="IT",Table1[[#This Row],[Income]],0)</f>
        <v>0</v>
      </c>
      <c r="BX423">
        <f ca="1">IF(Table1[[#This Row],[Field of Work]]="Healthcare",Table1[[#This Row],[Income]],0)</f>
        <v>0</v>
      </c>
      <c r="BY423">
        <f ca="1">IF(Table1[[#This Row],[Field of Work]]="Agriculture",Table1[[#This Row],[Income]],0)</f>
        <v>69210</v>
      </c>
      <c r="BZ423">
        <f ca="1">IF(Table1[[#This Row],[Field of Work]]="Teaching",Table1[[#This Row],[Income]],0)</f>
        <v>0</v>
      </c>
      <c r="CA423">
        <f ca="1">IF(Table1[[#This Row],[Field of Work]]="General Work",Table1[[#This Row],[Income]],0)</f>
        <v>0</v>
      </c>
      <c r="CB423">
        <f ca="1">IF(Table1[[#This Row],[Field of Work]]="Construction",Table1[[#This Row],[Income]],0)</f>
        <v>0</v>
      </c>
      <c r="CD423" s="2">
        <f ca="1">IF(Table1[[#This Row],[Value of debts ]]&gt;Table1[[#This Row],[Income]],1,0)</f>
        <v>1</v>
      </c>
      <c r="CE423" s="1"/>
      <c r="CG423">
        <f ca="1">IF(Table1[[#This Row],[Net worth of person]]&gt;$CH$3,Table1[[#This Row],[Age]],0)</f>
        <v>0</v>
      </c>
    </row>
    <row r="424" spans="1:85" x14ac:dyDescent="0.3">
      <c r="A424">
        <f t="shared" ca="1" si="238"/>
        <v>1</v>
      </c>
      <c r="B424" t="str">
        <f t="shared" ca="1" si="239"/>
        <v>Women</v>
      </c>
      <c r="C424">
        <f t="shared" ca="1" si="240"/>
        <v>25</v>
      </c>
      <c r="D424">
        <f t="shared" ca="1" si="241"/>
        <v>5</v>
      </c>
      <c r="E424" t="str">
        <f t="shared" ca="1" si="242"/>
        <v>Agriculture</v>
      </c>
      <c r="F424">
        <f t="shared" ca="1" si="243"/>
        <v>1</v>
      </c>
      <c r="G424" t="str">
        <f t="shared" ca="1" si="244"/>
        <v>10th</v>
      </c>
      <c r="H424">
        <f t="shared" ca="1" si="245"/>
        <v>3</v>
      </c>
      <c r="I424">
        <f t="shared" ca="1" si="246"/>
        <v>3</v>
      </c>
      <c r="J424">
        <f t="shared" ca="1" si="247"/>
        <v>62819</v>
      </c>
      <c r="K424">
        <f t="shared" ca="1" si="248"/>
        <v>3</v>
      </c>
      <c r="L424" t="str">
        <f t="shared" ca="1" si="249"/>
        <v>Lucknow</v>
      </c>
      <c r="M424">
        <f t="shared" ca="1" si="250"/>
        <v>376914</v>
      </c>
      <c r="N424">
        <f t="shared" ca="1" si="251"/>
        <v>294798.56372608821</v>
      </c>
      <c r="O424">
        <f t="shared" ca="1" si="252"/>
        <v>93871.107264480219</v>
      </c>
      <c r="P424">
        <f t="shared" ca="1" si="253"/>
        <v>85540</v>
      </c>
      <c r="Q424">
        <f t="shared" ca="1" si="254"/>
        <v>43516.944507069762</v>
      </c>
      <c r="R424">
        <f t="shared" ca="1" si="255"/>
        <v>18714.975671503013</v>
      </c>
      <c r="S424">
        <f t="shared" ca="1" si="256"/>
        <v>489500.0829359832</v>
      </c>
      <c r="T424">
        <f t="shared" ca="1" si="257"/>
        <v>423855.50823315798</v>
      </c>
      <c r="U424">
        <f t="shared" ca="1" si="237"/>
        <v>65644.574702825223</v>
      </c>
      <c r="AF424" s="2">
        <f ca="1">IF(Table1[[#This Row],[Gender]]="Women",1,0)</f>
        <v>1</v>
      </c>
      <c r="AG424">
        <f ca="1">IF(Table1[[#This Row],[Gender]]="Men",1,0)</f>
        <v>0</v>
      </c>
      <c r="AI424" s="1"/>
      <c r="AK424" s="2">
        <f ca="1">IF(Table1[[#This Row],[Field of Work]]="IT",1,0)</f>
        <v>0</v>
      </c>
      <c r="AL424">
        <f ca="1">IF(Table1[[#This Row],[Field of Work]]="Agriculture",1,0)</f>
        <v>1</v>
      </c>
      <c r="AM424">
        <f ca="1">IF(Table1[[#This Row],[Field of Work]]="Construction",1,0)</f>
        <v>0</v>
      </c>
      <c r="AN424">
        <f ca="1">IF(Table1[[#This Row],[Field of Work]]="Healthcare",1,0)</f>
        <v>0</v>
      </c>
      <c r="AO424">
        <f ca="1">IF(Table1[[#This Row],[Field of Work]]="General Work",1,0)</f>
        <v>0</v>
      </c>
      <c r="AP424">
        <f ca="1">IF(Table1[[#This Row],[Field of Work]]="Teaching",1,0)</f>
        <v>0</v>
      </c>
      <c r="AV424" s="1"/>
      <c r="AX424" s="2">
        <f ca="1">Table1[[#This Row],[Car Value]]/Table1[[#This Row],[Cars]]</f>
        <v>31290.369088160074</v>
      </c>
      <c r="AY424" s="1"/>
      <c r="AZ424" s="2">
        <f ca="1">IF(Table1[[#This Row],[Value of debts ]]&gt;$BA$3,1,0)</f>
        <v>1</v>
      </c>
      <c r="BA424" s="1"/>
      <c r="BB424" s="1"/>
      <c r="BC424" s="15">
        <f ca="1">Table1[[#This Row],[Mortage Left]]/Table1[[#This Row],[Value of House]]</f>
        <v>0.7821374736042922</v>
      </c>
      <c r="BD424">
        <f t="shared" ca="1" si="215"/>
        <v>0</v>
      </c>
      <c r="BF424" s="1"/>
      <c r="BH424">
        <f ca="1">IF(Table1[[#This Row],[Area]]="Patna",Table1[[#This Row],[Income]],0)</f>
        <v>0</v>
      </c>
      <c r="BI424">
        <f ca="1">IF(Table1[[#This Row],[Area]]="Bangalore",Table1[[#This Row],[Income]],0)</f>
        <v>0</v>
      </c>
      <c r="BJ424">
        <f ca="1">IF(Table1[[#This Row],[Area]]="Lucknow",Table1[[#This Row],[Income]],0)</f>
        <v>62819</v>
      </c>
      <c r="BK424">
        <f ca="1">IF(Table1[[#This Row],[Area]]="Hyderabad",Table1[[#This Row],[Income]],0)</f>
        <v>0</v>
      </c>
      <c r="BL424">
        <f ca="1">IF(Table1[[#This Row],[Area]]="Udaipur",Table1[[#This Row],[Income]],0)</f>
        <v>0</v>
      </c>
      <c r="BM424">
        <f ca="1">IF(Table1[[#This Row],[Area]]="Pune",Table1[[#This Row],[Income]],0)</f>
        <v>0</v>
      </c>
      <c r="BN424">
        <f ca="1">IF(Table1[[#This Row],[Area]]="Kolkata",Table1[[#This Row],[Income]],0)</f>
        <v>0</v>
      </c>
      <c r="BO424">
        <f ca="1">IF(Table1[[#This Row],[Area]]="Ranchi",Table1[[#This Row],[Income]],0)</f>
        <v>0</v>
      </c>
      <c r="BP424">
        <f ca="1">IF(Table1[[#This Row],[Area]]="Dhanbad",Table1[[#This Row],[Income]],0)</f>
        <v>0</v>
      </c>
      <c r="BQ424">
        <f ca="1">IF(Table1[[#This Row],[Area]]="Agra",Table1[[#This Row],[Income]],0)</f>
        <v>0</v>
      </c>
      <c r="BR424">
        <f ca="1">IF(Table1[[#This Row],[Area]]="Mumbai",Table1[[#This Row],[Income]],0)</f>
        <v>0</v>
      </c>
      <c r="BS424">
        <f ca="1">IF(Table1[[#This Row],[Area]]="Srinagar",Table1[[#This Row],[Income]],0)</f>
        <v>0</v>
      </c>
      <c r="BT424">
        <f ca="1">IF(Table1[[#This Row],[Area]]="Delhi",Table1[[#This Row],[Income]],0)</f>
        <v>0</v>
      </c>
      <c r="BU424">
        <f ca="1">IF(Table1[[#This Row],[Area]]="Jaipur",Table1[[#This Row],[Income]],0)</f>
        <v>0</v>
      </c>
      <c r="BW424">
        <f ca="1">IF(Table1[[#This Row],[Field of Work]]="IT",Table1[[#This Row],[Income]],0)</f>
        <v>0</v>
      </c>
      <c r="BX424">
        <f ca="1">IF(Table1[[#This Row],[Field of Work]]="Healthcare",Table1[[#This Row],[Income]],0)</f>
        <v>0</v>
      </c>
      <c r="BY424">
        <f ca="1">IF(Table1[[#This Row],[Field of Work]]="Agriculture",Table1[[#This Row],[Income]],0)</f>
        <v>62819</v>
      </c>
      <c r="BZ424">
        <f ca="1">IF(Table1[[#This Row],[Field of Work]]="Teaching",Table1[[#This Row],[Income]],0)</f>
        <v>0</v>
      </c>
      <c r="CA424">
        <f ca="1">IF(Table1[[#This Row],[Field of Work]]="General Work",Table1[[#This Row],[Income]],0)</f>
        <v>0</v>
      </c>
      <c r="CB424">
        <f ca="1">IF(Table1[[#This Row],[Field of Work]]="Construction",Table1[[#This Row],[Income]],0)</f>
        <v>0</v>
      </c>
      <c r="CD424" s="2">
        <f ca="1">IF(Table1[[#This Row],[Value of debts ]]&gt;Table1[[#This Row],[Income]],1,0)</f>
        <v>1</v>
      </c>
      <c r="CE424" s="1"/>
      <c r="CG424">
        <f ca="1">IF(Table1[[#This Row],[Net worth of person]]&gt;$CH$3,Table1[[#This Row],[Age]],0)</f>
        <v>25</v>
      </c>
    </row>
    <row r="425" spans="1:85" x14ac:dyDescent="0.3">
      <c r="A425">
        <f t="shared" ca="1" si="238"/>
        <v>1</v>
      </c>
      <c r="B425" t="str">
        <f t="shared" ca="1" si="239"/>
        <v>Women</v>
      </c>
      <c r="C425">
        <f t="shared" ca="1" si="240"/>
        <v>23</v>
      </c>
      <c r="D425">
        <f t="shared" ca="1" si="241"/>
        <v>6</v>
      </c>
      <c r="E425" t="str">
        <f t="shared" ca="1" si="242"/>
        <v>General Work</v>
      </c>
      <c r="F425">
        <f t="shared" ca="1" si="243"/>
        <v>5</v>
      </c>
      <c r="G425" t="str">
        <f t="shared" ca="1" si="244"/>
        <v>Others</v>
      </c>
      <c r="H425">
        <f t="shared" ca="1" si="245"/>
        <v>2</v>
      </c>
      <c r="I425">
        <f t="shared" ca="1" si="246"/>
        <v>2</v>
      </c>
      <c r="J425">
        <f t="shared" ca="1" si="247"/>
        <v>86758</v>
      </c>
      <c r="K425">
        <f t="shared" ca="1" si="248"/>
        <v>8</v>
      </c>
      <c r="L425" t="str">
        <f t="shared" ca="1" si="249"/>
        <v>Agra</v>
      </c>
      <c r="M425">
        <f t="shared" ca="1" si="250"/>
        <v>347032</v>
      </c>
      <c r="N425">
        <f t="shared" ca="1" si="251"/>
        <v>111813.34594008181</v>
      </c>
      <c r="O425">
        <f t="shared" ca="1" si="252"/>
        <v>126341.4623818322</v>
      </c>
      <c r="P425">
        <f t="shared" ca="1" si="253"/>
        <v>121610</v>
      </c>
      <c r="Q425">
        <f t="shared" ca="1" si="254"/>
        <v>35113.0978080981</v>
      </c>
      <c r="R425">
        <f t="shared" ca="1" si="255"/>
        <v>67825.650706825909</v>
      </c>
      <c r="S425">
        <f t="shared" ca="1" si="256"/>
        <v>541199.11308865808</v>
      </c>
      <c r="T425">
        <f t="shared" ca="1" si="257"/>
        <v>268536.44374817994</v>
      </c>
      <c r="U425">
        <f t="shared" ca="1" si="237"/>
        <v>272662.66934047814</v>
      </c>
      <c r="AF425" s="2">
        <f ca="1">IF(Table1[[#This Row],[Gender]]="Women",1,0)</f>
        <v>1</v>
      </c>
      <c r="AG425">
        <f ca="1">IF(Table1[[#This Row],[Gender]]="Men",1,0)</f>
        <v>0</v>
      </c>
      <c r="AI425" s="1"/>
      <c r="AK425" s="2">
        <f ca="1">IF(Table1[[#This Row],[Field of Work]]="IT",1,0)</f>
        <v>0</v>
      </c>
      <c r="AL425">
        <f ca="1">IF(Table1[[#This Row],[Field of Work]]="Agriculture",1,0)</f>
        <v>0</v>
      </c>
      <c r="AM425">
        <f ca="1">IF(Table1[[#This Row],[Field of Work]]="Construction",1,0)</f>
        <v>0</v>
      </c>
      <c r="AN425">
        <f ca="1">IF(Table1[[#This Row],[Field of Work]]="Healthcare",1,0)</f>
        <v>0</v>
      </c>
      <c r="AO425">
        <f ca="1">IF(Table1[[#This Row],[Field of Work]]="General Work",1,0)</f>
        <v>1</v>
      </c>
      <c r="AP425">
        <f ca="1">IF(Table1[[#This Row],[Field of Work]]="Teaching",1,0)</f>
        <v>0</v>
      </c>
      <c r="AV425" s="1"/>
      <c r="AX425" s="2">
        <f ca="1">Table1[[#This Row],[Car Value]]/Table1[[#This Row],[Cars]]</f>
        <v>63170.7311909161</v>
      </c>
      <c r="AY425" s="1"/>
      <c r="AZ425" s="2">
        <f ca="1">IF(Table1[[#This Row],[Value of debts ]]&gt;$BA$3,1,0)</f>
        <v>1</v>
      </c>
      <c r="BA425" s="1"/>
      <c r="BB425" s="1"/>
      <c r="BC425" s="15">
        <f ca="1">Table1[[#This Row],[Mortage Left]]/Table1[[#This Row],[Value of House]]</f>
        <v>0.32219894978008312</v>
      </c>
      <c r="BD425">
        <f t="shared" ca="1" si="215"/>
        <v>0</v>
      </c>
      <c r="BF425" s="1"/>
      <c r="BH425">
        <f ca="1">IF(Table1[[#This Row],[Area]]="Patna",Table1[[#This Row],[Income]],0)</f>
        <v>0</v>
      </c>
      <c r="BI425">
        <f ca="1">IF(Table1[[#This Row],[Area]]="Bangalore",Table1[[#This Row],[Income]],0)</f>
        <v>0</v>
      </c>
      <c r="BJ425">
        <f ca="1">IF(Table1[[#This Row],[Area]]="Lucknow",Table1[[#This Row],[Income]],0)</f>
        <v>0</v>
      </c>
      <c r="BK425">
        <f ca="1">IF(Table1[[#This Row],[Area]]="Hyderabad",Table1[[#This Row],[Income]],0)</f>
        <v>0</v>
      </c>
      <c r="BL425">
        <f ca="1">IF(Table1[[#This Row],[Area]]="Udaipur",Table1[[#This Row],[Income]],0)</f>
        <v>0</v>
      </c>
      <c r="BM425">
        <f ca="1">IF(Table1[[#This Row],[Area]]="Pune",Table1[[#This Row],[Income]],0)</f>
        <v>0</v>
      </c>
      <c r="BN425">
        <f ca="1">IF(Table1[[#This Row],[Area]]="Kolkata",Table1[[#This Row],[Income]],0)</f>
        <v>0</v>
      </c>
      <c r="BO425">
        <f ca="1">IF(Table1[[#This Row],[Area]]="Ranchi",Table1[[#This Row],[Income]],0)</f>
        <v>0</v>
      </c>
      <c r="BP425">
        <f ca="1">IF(Table1[[#This Row],[Area]]="Dhanbad",Table1[[#This Row],[Income]],0)</f>
        <v>0</v>
      </c>
      <c r="BQ425">
        <f ca="1">IF(Table1[[#This Row],[Area]]="Agra",Table1[[#This Row],[Income]],0)</f>
        <v>86758</v>
      </c>
      <c r="BR425">
        <f ca="1">IF(Table1[[#This Row],[Area]]="Mumbai",Table1[[#This Row],[Income]],0)</f>
        <v>0</v>
      </c>
      <c r="BS425">
        <f ca="1">IF(Table1[[#This Row],[Area]]="Srinagar",Table1[[#This Row],[Income]],0)</f>
        <v>0</v>
      </c>
      <c r="BT425">
        <f ca="1">IF(Table1[[#This Row],[Area]]="Delhi",Table1[[#This Row],[Income]],0)</f>
        <v>0</v>
      </c>
      <c r="BU425">
        <f ca="1">IF(Table1[[#This Row],[Area]]="Jaipur",Table1[[#This Row],[Income]],0)</f>
        <v>0</v>
      </c>
      <c r="BW425">
        <f ca="1">IF(Table1[[#This Row],[Field of Work]]="IT",Table1[[#This Row],[Income]],0)</f>
        <v>0</v>
      </c>
      <c r="BX425">
        <f ca="1">IF(Table1[[#This Row],[Field of Work]]="Healthcare",Table1[[#This Row],[Income]],0)</f>
        <v>0</v>
      </c>
      <c r="BY425">
        <f ca="1">IF(Table1[[#This Row],[Field of Work]]="Agriculture",Table1[[#This Row],[Income]],0)</f>
        <v>0</v>
      </c>
      <c r="BZ425">
        <f ca="1">IF(Table1[[#This Row],[Field of Work]]="Teaching",Table1[[#This Row],[Income]],0)</f>
        <v>0</v>
      </c>
      <c r="CA425">
        <f ca="1">IF(Table1[[#This Row],[Field of Work]]="General Work",Table1[[#This Row],[Income]],0)</f>
        <v>86758</v>
      </c>
      <c r="CB425">
        <f ca="1">IF(Table1[[#This Row],[Field of Work]]="Construction",Table1[[#This Row],[Income]],0)</f>
        <v>0</v>
      </c>
      <c r="CD425" s="2">
        <f ca="1">IF(Table1[[#This Row],[Value of debts ]]&gt;Table1[[#This Row],[Income]],1,0)</f>
        <v>1</v>
      </c>
      <c r="CE425" s="1"/>
      <c r="CG425">
        <f ca="1">IF(Table1[[#This Row],[Net worth of person]]&gt;$CH$3,Table1[[#This Row],[Age]],0)</f>
        <v>23</v>
      </c>
    </row>
    <row r="426" spans="1:85" x14ac:dyDescent="0.3">
      <c r="A426">
        <f t="shared" ca="1" si="238"/>
        <v>2</v>
      </c>
      <c r="B426" t="str">
        <f t="shared" ca="1" si="239"/>
        <v>Men</v>
      </c>
      <c r="C426">
        <f t="shared" ca="1" si="240"/>
        <v>39</v>
      </c>
      <c r="D426">
        <f t="shared" ca="1" si="241"/>
        <v>2</v>
      </c>
      <c r="E426" t="str">
        <f t="shared" ca="1" si="242"/>
        <v>Construction</v>
      </c>
      <c r="F426">
        <f t="shared" ca="1" si="243"/>
        <v>4</v>
      </c>
      <c r="G426" t="str">
        <f t="shared" ca="1" si="244"/>
        <v>Masters</v>
      </c>
      <c r="H426">
        <f t="shared" ca="1" si="245"/>
        <v>2</v>
      </c>
      <c r="I426">
        <f t="shared" ca="1" si="246"/>
        <v>3</v>
      </c>
      <c r="J426">
        <f t="shared" ca="1" si="247"/>
        <v>59518</v>
      </c>
      <c r="K426">
        <f t="shared" ca="1" si="248"/>
        <v>2</v>
      </c>
      <c r="L426" t="str">
        <f t="shared" ca="1" si="249"/>
        <v>Bangalore</v>
      </c>
      <c r="M426">
        <f t="shared" ca="1" si="250"/>
        <v>357108</v>
      </c>
      <c r="N426">
        <f t="shared" ca="1" si="251"/>
        <v>269487.7890431034</v>
      </c>
      <c r="O426">
        <f t="shared" ca="1" si="252"/>
        <v>74071.107360231515</v>
      </c>
      <c r="P426">
        <f t="shared" ca="1" si="253"/>
        <v>46037</v>
      </c>
      <c r="Q426">
        <f t="shared" ca="1" si="254"/>
        <v>118836.48221444711</v>
      </c>
      <c r="R426">
        <f t="shared" ca="1" si="255"/>
        <v>3854.0570746468748</v>
      </c>
      <c r="S426">
        <f t="shared" ca="1" si="256"/>
        <v>435033.16443487839</v>
      </c>
      <c r="T426">
        <f t="shared" ca="1" si="257"/>
        <v>434361.27125755051</v>
      </c>
      <c r="U426">
        <f t="shared" ca="1" si="237"/>
        <v>671.89317732787458</v>
      </c>
      <c r="AF426" s="2">
        <f ca="1">IF(Table1[[#This Row],[Gender]]="Women",1,0)</f>
        <v>0</v>
      </c>
      <c r="AG426">
        <f ca="1">IF(Table1[[#This Row],[Gender]]="Men",1,0)</f>
        <v>1</v>
      </c>
      <c r="AI426" s="1"/>
      <c r="AK426" s="2">
        <f ca="1">IF(Table1[[#This Row],[Field of Work]]="IT",1,0)</f>
        <v>0</v>
      </c>
      <c r="AL426">
        <f ca="1">IF(Table1[[#This Row],[Field of Work]]="Agriculture",1,0)</f>
        <v>0</v>
      </c>
      <c r="AM426">
        <f ca="1">IF(Table1[[#This Row],[Field of Work]]="Construction",1,0)</f>
        <v>1</v>
      </c>
      <c r="AN426">
        <f ca="1">IF(Table1[[#This Row],[Field of Work]]="Healthcare",1,0)</f>
        <v>0</v>
      </c>
      <c r="AO426">
        <f ca="1">IF(Table1[[#This Row],[Field of Work]]="General Work",1,0)</f>
        <v>0</v>
      </c>
      <c r="AP426">
        <f ca="1">IF(Table1[[#This Row],[Field of Work]]="Teaching",1,0)</f>
        <v>0</v>
      </c>
      <c r="AV426" s="1"/>
      <c r="AX426" s="2">
        <f ca="1">Table1[[#This Row],[Car Value]]/Table1[[#This Row],[Cars]]</f>
        <v>24690.369120077172</v>
      </c>
      <c r="AY426" s="1"/>
      <c r="AZ426" s="2">
        <f ca="1">IF(Table1[[#This Row],[Value of debts ]]&gt;$BA$3,1,0)</f>
        <v>1</v>
      </c>
      <c r="BA426" s="1"/>
      <c r="BB426" s="1"/>
      <c r="BC426" s="15">
        <f ca="1">Table1[[#This Row],[Mortage Left]]/Table1[[#This Row],[Value of House]]</f>
        <v>0.75463946213219368</v>
      </c>
      <c r="BD426">
        <f t="shared" ca="1" si="215"/>
        <v>0</v>
      </c>
      <c r="BF426" s="1"/>
      <c r="BH426">
        <f ca="1">IF(Table1[[#This Row],[Area]]="Patna",Table1[[#This Row],[Income]],0)</f>
        <v>0</v>
      </c>
      <c r="BI426">
        <f ca="1">IF(Table1[[#This Row],[Area]]="Bangalore",Table1[[#This Row],[Income]],0)</f>
        <v>59518</v>
      </c>
      <c r="BJ426">
        <f ca="1">IF(Table1[[#This Row],[Area]]="Lucknow",Table1[[#This Row],[Income]],0)</f>
        <v>0</v>
      </c>
      <c r="BK426">
        <f ca="1">IF(Table1[[#This Row],[Area]]="Hyderabad",Table1[[#This Row],[Income]],0)</f>
        <v>0</v>
      </c>
      <c r="BL426">
        <f ca="1">IF(Table1[[#This Row],[Area]]="Udaipur",Table1[[#This Row],[Income]],0)</f>
        <v>0</v>
      </c>
      <c r="BM426">
        <f ca="1">IF(Table1[[#This Row],[Area]]="Pune",Table1[[#This Row],[Income]],0)</f>
        <v>0</v>
      </c>
      <c r="BN426">
        <f ca="1">IF(Table1[[#This Row],[Area]]="Kolkata",Table1[[#This Row],[Income]],0)</f>
        <v>0</v>
      </c>
      <c r="BO426">
        <f ca="1">IF(Table1[[#This Row],[Area]]="Ranchi",Table1[[#This Row],[Income]],0)</f>
        <v>0</v>
      </c>
      <c r="BP426">
        <f ca="1">IF(Table1[[#This Row],[Area]]="Dhanbad",Table1[[#This Row],[Income]],0)</f>
        <v>0</v>
      </c>
      <c r="BQ426">
        <f ca="1">IF(Table1[[#This Row],[Area]]="Agra",Table1[[#This Row],[Income]],0)</f>
        <v>0</v>
      </c>
      <c r="BR426">
        <f ca="1">IF(Table1[[#This Row],[Area]]="Mumbai",Table1[[#This Row],[Income]],0)</f>
        <v>0</v>
      </c>
      <c r="BS426">
        <f ca="1">IF(Table1[[#This Row],[Area]]="Srinagar",Table1[[#This Row],[Income]],0)</f>
        <v>0</v>
      </c>
      <c r="BT426">
        <f ca="1">IF(Table1[[#This Row],[Area]]="Delhi",Table1[[#This Row],[Income]],0)</f>
        <v>0</v>
      </c>
      <c r="BU426">
        <f ca="1">IF(Table1[[#This Row],[Area]]="Jaipur",Table1[[#This Row],[Income]],0)</f>
        <v>0</v>
      </c>
      <c r="BW426">
        <f ca="1">IF(Table1[[#This Row],[Field of Work]]="IT",Table1[[#This Row],[Income]],0)</f>
        <v>0</v>
      </c>
      <c r="BX426">
        <f ca="1">IF(Table1[[#This Row],[Field of Work]]="Healthcare",Table1[[#This Row],[Income]],0)</f>
        <v>0</v>
      </c>
      <c r="BY426">
        <f ca="1">IF(Table1[[#This Row],[Field of Work]]="Agriculture",Table1[[#This Row],[Income]],0)</f>
        <v>0</v>
      </c>
      <c r="BZ426">
        <f ca="1">IF(Table1[[#This Row],[Field of Work]]="Teaching",Table1[[#This Row],[Income]],0)</f>
        <v>0</v>
      </c>
      <c r="CA426">
        <f ca="1">IF(Table1[[#This Row],[Field of Work]]="General Work",Table1[[#This Row],[Income]],0)</f>
        <v>0</v>
      </c>
      <c r="CB426">
        <f ca="1">IF(Table1[[#This Row],[Field of Work]]="Construction",Table1[[#This Row],[Income]],0)</f>
        <v>59518</v>
      </c>
      <c r="CD426" s="2">
        <f ca="1">IF(Table1[[#This Row],[Value of debts ]]&gt;Table1[[#This Row],[Income]],1,0)</f>
        <v>1</v>
      </c>
      <c r="CE426" s="1"/>
      <c r="CG426">
        <f ca="1">IF(Table1[[#This Row],[Net worth of person]]&gt;$CH$3,Table1[[#This Row],[Age]],0)</f>
        <v>0</v>
      </c>
    </row>
    <row r="427" spans="1:85" x14ac:dyDescent="0.3">
      <c r="A427">
        <f t="shared" ca="1" si="238"/>
        <v>1</v>
      </c>
      <c r="B427" t="str">
        <f t="shared" ca="1" si="239"/>
        <v>Women</v>
      </c>
      <c r="C427">
        <f t="shared" ca="1" si="240"/>
        <v>34</v>
      </c>
      <c r="D427">
        <f t="shared" ca="1" si="241"/>
        <v>1</v>
      </c>
      <c r="E427" t="str">
        <f t="shared" ca="1" si="242"/>
        <v>IT</v>
      </c>
      <c r="F427">
        <f t="shared" ca="1" si="243"/>
        <v>1</v>
      </c>
      <c r="G427" t="str">
        <f t="shared" ca="1" si="244"/>
        <v>10th</v>
      </c>
      <c r="H427">
        <f t="shared" ca="1" si="245"/>
        <v>3</v>
      </c>
      <c r="I427">
        <f t="shared" ca="1" si="246"/>
        <v>2</v>
      </c>
      <c r="J427">
        <f t="shared" ca="1" si="247"/>
        <v>51909</v>
      </c>
      <c r="K427">
        <f t="shared" ca="1" si="248"/>
        <v>1</v>
      </c>
      <c r="L427" t="str">
        <f t="shared" ca="1" si="249"/>
        <v>Patna</v>
      </c>
      <c r="M427">
        <f t="shared" ca="1" si="250"/>
        <v>311454</v>
      </c>
      <c r="N427">
        <f t="shared" ca="1" si="251"/>
        <v>271896.79887107987</v>
      </c>
      <c r="O427">
        <f t="shared" ca="1" si="252"/>
        <v>50431.987623595167</v>
      </c>
      <c r="P427">
        <f t="shared" ca="1" si="253"/>
        <v>32352</v>
      </c>
      <c r="Q427">
        <f t="shared" ca="1" si="254"/>
        <v>37180.885263091863</v>
      </c>
      <c r="R427">
        <f t="shared" ca="1" si="255"/>
        <v>31891.167404166707</v>
      </c>
      <c r="S427">
        <f t="shared" ca="1" si="256"/>
        <v>393777.15502776188</v>
      </c>
      <c r="T427">
        <f t="shared" ca="1" si="257"/>
        <v>341429.68413417175</v>
      </c>
      <c r="U427">
        <f t="shared" ca="1" si="237"/>
        <v>52347.470893590129</v>
      </c>
      <c r="AF427" s="2">
        <f ca="1">IF(Table1[[#This Row],[Gender]]="Women",1,0)</f>
        <v>1</v>
      </c>
      <c r="AG427">
        <f ca="1">IF(Table1[[#This Row],[Gender]]="Men",1,0)</f>
        <v>0</v>
      </c>
      <c r="AI427" s="1"/>
      <c r="AK427" s="2">
        <f ca="1">IF(Table1[[#This Row],[Field of Work]]="IT",1,0)</f>
        <v>1</v>
      </c>
      <c r="AL427">
        <f ca="1">IF(Table1[[#This Row],[Field of Work]]="Agriculture",1,0)</f>
        <v>0</v>
      </c>
      <c r="AM427">
        <f ca="1">IF(Table1[[#This Row],[Field of Work]]="Construction",1,0)</f>
        <v>0</v>
      </c>
      <c r="AN427">
        <f ca="1">IF(Table1[[#This Row],[Field of Work]]="Healthcare",1,0)</f>
        <v>0</v>
      </c>
      <c r="AO427">
        <f ca="1">IF(Table1[[#This Row],[Field of Work]]="General Work",1,0)</f>
        <v>0</v>
      </c>
      <c r="AP427">
        <f ca="1">IF(Table1[[#This Row],[Field of Work]]="Teaching",1,0)</f>
        <v>0</v>
      </c>
      <c r="AV427" s="1"/>
      <c r="AX427" s="2">
        <f ca="1">Table1[[#This Row],[Car Value]]/Table1[[#This Row],[Cars]]</f>
        <v>25215.993811797583</v>
      </c>
      <c r="AY427" s="1"/>
      <c r="AZ427" s="2">
        <f ca="1">IF(Table1[[#This Row],[Value of debts ]]&gt;$BA$3,1,0)</f>
        <v>1</v>
      </c>
      <c r="BA427" s="1"/>
      <c r="BB427" s="1"/>
      <c r="BC427" s="15">
        <f ca="1">Table1[[#This Row],[Mortage Left]]/Table1[[#This Row],[Value of House]]</f>
        <v>0.8729918346564175</v>
      </c>
      <c r="BD427">
        <f t="shared" ca="1" si="215"/>
        <v>0</v>
      </c>
      <c r="BF427" s="1"/>
      <c r="BH427">
        <f ca="1">IF(Table1[[#This Row],[Area]]="Patna",Table1[[#This Row],[Income]],0)</f>
        <v>51909</v>
      </c>
      <c r="BI427">
        <f ca="1">IF(Table1[[#This Row],[Area]]="Bangalore",Table1[[#This Row],[Income]],0)</f>
        <v>0</v>
      </c>
      <c r="BJ427">
        <f ca="1">IF(Table1[[#This Row],[Area]]="Lucknow",Table1[[#This Row],[Income]],0)</f>
        <v>0</v>
      </c>
      <c r="BK427">
        <f ca="1">IF(Table1[[#This Row],[Area]]="Hyderabad",Table1[[#This Row],[Income]],0)</f>
        <v>0</v>
      </c>
      <c r="BL427">
        <f ca="1">IF(Table1[[#This Row],[Area]]="Udaipur",Table1[[#This Row],[Income]],0)</f>
        <v>0</v>
      </c>
      <c r="BM427">
        <f ca="1">IF(Table1[[#This Row],[Area]]="Pune",Table1[[#This Row],[Income]],0)</f>
        <v>0</v>
      </c>
      <c r="BN427">
        <f ca="1">IF(Table1[[#This Row],[Area]]="Kolkata",Table1[[#This Row],[Income]],0)</f>
        <v>0</v>
      </c>
      <c r="BO427">
        <f ca="1">IF(Table1[[#This Row],[Area]]="Ranchi",Table1[[#This Row],[Income]],0)</f>
        <v>0</v>
      </c>
      <c r="BP427">
        <f ca="1">IF(Table1[[#This Row],[Area]]="Dhanbad",Table1[[#This Row],[Income]],0)</f>
        <v>0</v>
      </c>
      <c r="BQ427">
        <f ca="1">IF(Table1[[#This Row],[Area]]="Agra",Table1[[#This Row],[Income]],0)</f>
        <v>0</v>
      </c>
      <c r="BR427">
        <f ca="1">IF(Table1[[#This Row],[Area]]="Mumbai",Table1[[#This Row],[Income]],0)</f>
        <v>0</v>
      </c>
      <c r="BS427">
        <f ca="1">IF(Table1[[#This Row],[Area]]="Srinagar",Table1[[#This Row],[Income]],0)</f>
        <v>0</v>
      </c>
      <c r="BT427">
        <f ca="1">IF(Table1[[#This Row],[Area]]="Delhi",Table1[[#This Row],[Income]],0)</f>
        <v>0</v>
      </c>
      <c r="BU427">
        <f ca="1">IF(Table1[[#This Row],[Area]]="Jaipur",Table1[[#This Row],[Income]],0)</f>
        <v>0</v>
      </c>
      <c r="BW427">
        <f ca="1">IF(Table1[[#This Row],[Field of Work]]="IT",Table1[[#This Row],[Income]],0)</f>
        <v>51909</v>
      </c>
      <c r="BX427">
        <f ca="1">IF(Table1[[#This Row],[Field of Work]]="Healthcare",Table1[[#This Row],[Income]],0)</f>
        <v>0</v>
      </c>
      <c r="BY427">
        <f ca="1">IF(Table1[[#This Row],[Field of Work]]="Agriculture",Table1[[#This Row],[Income]],0)</f>
        <v>0</v>
      </c>
      <c r="BZ427">
        <f ca="1">IF(Table1[[#This Row],[Field of Work]]="Teaching",Table1[[#This Row],[Income]],0)</f>
        <v>0</v>
      </c>
      <c r="CA427">
        <f ca="1">IF(Table1[[#This Row],[Field of Work]]="General Work",Table1[[#This Row],[Income]],0)</f>
        <v>0</v>
      </c>
      <c r="CB427">
        <f ca="1">IF(Table1[[#This Row],[Field of Work]]="Construction",Table1[[#This Row],[Income]],0)</f>
        <v>0</v>
      </c>
      <c r="CD427" s="2">
        <f ca="1">IF(Table1[[#This Row],[Value of debts ]]&gt;Table1[[#This Row],[Income]],1,0)</f>
        <v>1</v>
      </c>
      <c r="CE427" s="1"/>
      <c r="CG427">
        <f ca="1">IF(Table1[[#This Row],[Net worth of person]]&gt;$CH$3,Table1[[#This Row],[Age]],0)</f>
        <v>0</v>
      </c>
    </row>
    <row r="428" spans="1:85" x14ac:dyDescent="0.3">
      <c r="A428">
        <f t="shared" ca="1" si="238"/>
        <v>1</v>
      </c>
      <c r="B428" t="str">
        <f t="shared" ca="1" si="239"/>
        <v>Women</v>
      </c>
      <c r="C428">
        <f t="shared" ca="1" si="240"/>
        <v>24</v>
      </c>
      <c r="D428">
        <f t="shared" ca="1" si="241"/>
        <v>3</v>
      </c>
      <c r="E428" t="str">
        <f t="shared" ca="1" si="242"/>
        <v>Healthcare</v>
      </c>
      <c r="F428">
        <f t="shared" ca="1" si="243"/>
        <v>5</v>
      </c>
      <c r="G428" t="str">
        <f t="shared" ca="1" si="244"/>
        <v>Others</v>
      </c>
      <c r="H428">
        <f t="shared" ca="1" si="245"/>
        <v>2</v>
      </c>
      <c r="I428">
        <f t="shared" ca="1" si="246"/>
        <v>1</v>
      </c>
      <c r="J428">
        <f t="shared" ca="1" si="247"/>
        <v>36404</v>
      </c>
      <c r="K428">
        <f t="shared" ca="1" si="248"/>
        <v>8</v>
      </c>
      <c r="L428" t="str">
        <f t="shared" ca="1" si="249"/>
        <v>Agra</v>
      </c>
      <c r="M428">
        <f t="shared" ca="1" si="250"/>
        <v>145616</v>
      </c>
      <c r="N428">
        <f t="shared" ca="1" si="251"/>
        <v>96654.134172406513</v>
      </c>
      <c r="O428">
        <f t="shared" ca="1" si="252"/>
        <v>19854.049598390211</v>
      </c>
      <c r="P428">
        <f t="shared" ca="1" si="253"/>
        <v>5423</v>
      </c>
      <c r="Q428">
        <f t="shared" ca="1" si="254"/>
        <v>25202.15030368244</v>
      </c>
      <c r="R428">
        <f t="shared" ca="1" si="255"/>
        <v>7827.0164372414883</v>
      </c>
      <c r="S428">
        <f t="shared" ca="1" si="256"/>
        <v>173297.06603563169</v>
      </c>
      <c r="T428">
        <f t="shared" ca="1" si="257"/>
        <v>127279.28447608896</v>
      </c>
      <c r="U428">
        <f t="shared" ca="1" si="237"/>
        <v>46017.781559542738</v>
      </c>
      <c r="AF428" s="2">
        <f ca="1">IF(Table1[[#This Row],[Gender]]="Women",1,0)</f>
        <v>1</v>
      </c>
      <c r="AG428">
        <f ca="1">IF(Table1[[#This Row],[Gender]]="Men",1,0)</f>
        <v>0</v>
      </c>
      <c r="AI428" s="1"/>
      <c r="AK428" s="2">
        <f ca="1">IF(Table1[[#This Row],[Field of Work]]="IT",1,0)</f>
        <v>0</v>
      </c>
      <c r="AL428">
        <f ca="1">IF(Table1[[#This Row],[Field of Work]]="Agriculture",1,0)</f>
        <v>0</v>
      </c>
      <c r="AM428">
        <f ca="1">IF(Table1[[#This Row],[Field of Work]]="Construction",1,0)</f>
        <v>0</v>
      </c>
      <c r="AN428">
        <f ca="1">IF(Table1[[#This Row],[Field of Work]]="Healthcare",1,0)</f>
        <v>1</v>
      </c>
      <c r="AO428">
        <f ca="1">IF(Table1[[#This Row],[Field of Work]]="General Work",1,0)</f>
        <v>0</v>
      </c>
      <c r="AP428">
        <f ca="1">IF(Table1[[#This Row],[Field of Work]]="Teaching",1,0)</f>
        <v>0</v>
      </c>
      <c r="AV428" s="1"/>
      <c r="AX428" s="2">
        <f ca="1">Table1[[#This Row],[Car Value]]/Table1[[#This Row],[Cars]]</f>
        <v>19854.049598390211</v>
      </c>
      <c r="AY428" s="1"/>
      <c r="AZ428" s="2">
        <f ca="1">IF(Table1[[#This Row],[Value of debts ]]&gt;$BA$3,1,0)</f>
        <v>1</v>
      </c>
      <c r="BA428" s="1"/>
      <c r="BB428" s="1"/>
      <c r="BC428" s="15">
        <f ca="1">Table1[[#This Row],[Mortage Left]]/Table1[[#This Row],[Value of House]]</f>
        <v>0.66376039839307843</v>
      </c>
      <c r="BD428">
        <f t="shared" ca="1" si="215"/>
        <v>0</v>
      </c>
      <c r="BF428" s="1"/>
      <c r="BH428">
        <f ca="1">IF(Table1[[#This Row],[Area]]="Patna",Table1[[#This Row],[Income]],0)</f>
        <v>0</v>
      </c>
      <c r="BI428">
        <f ca="1">IF(Table1[[#This Row],[Area]]="Bangalore",Table1[[#This Row],[Income]],0)</f>
        <v>0</v>
      </c>
      <c r="BJ428">
        <f ca="1">IF(Table1[[#This Row],[Area]]="Lucknow",Table1[[#This Row],[Income]],0)</f>
        <v>0</v>
      </c>
      <c r="BK428">
        <f ca="1">IF(Table1[[#This Row],[Area]]="Hyderabad",Table1[[#This Row],[Income]],0)</f>
        <v>0</v>
      </c>
      <c r="BL428">
        <f ca="1">IF(Table1[[#This Row],[Area]]="Udaipur",Table1[[#This Row],[Income]],0)</f>
        <v>0</v>
      </c>
      <c r="BM428">
        <f ca="1">IF(Table1[[#This Row],[Area]]="Pune",Table1[[#This Row],[Income]],0)</f>
        <v>0</v>
      </c>
      <c r="BN428">
        <f ca="1">IF(Table1[[#This Row],[Area]]="Kolkata",Table1[[#This Row],[Income]],0)</f>
        <v>0</v>
      </c>
      <c r="BO428">
        <f ca="1">IF(Table1[[#This Row],[Area]]="Ranchi",Table1[[#This Row],[Income]],0)</f>
        <v>0</v>
      </c>
      <c r="BP428">
        <f ca="1">IF(Table1[[#This Row],[Area]]="Dhanbad",Table1[[#This Row],[Income]],0)</f>
        <v>0</v>
      </c>
      <c r="BQ428">
        <f ca="1">IF(Table1[[#This Row],[Area]]="Agra",Table1[[#This Row],[Income]],0)</f>
        <v>36404</v>
      </c>
      <c r="BR428">
        <f ca="1">IF(Table1[[#This Row],[Area]]="Mumbai",Table1[[#This Row],[Income]],0)</f>
        <v>0</v>
      </c>
      <c r="BS428">
        <f ca="1">IF(Table1[[#This Row],[Area]]="Srinagar",Table1[[#This Row],[Income]],0)</f>
        <v>0</v>
      </c>
      <c r="BT428">
        <f ca="1">IF(Table1[[#This Row],[Area]]="Delhi",Table1[[#This Row],[Income]],0)</f>
        <v>0</v>
      </c>
      <c r="BU428">
        <f ca="1">IF(Table1[[#This Row],[Area]]="Jaipur",Table1[[#This Row],[Income]],0)</f>
        <v>0</v>
      </c>
      <c r="BW428">
        <f ca="1">IF(Table1[[#This Row],[Field of Work]]="IT",Table1[[#This Row],[Income]],0)</f>
        <v>0</v>
      </c>
      <c r="BX428">
        <f ca="1">IF(Table1[[#This Row],[Field of Work]]="Healthcare",Table1[[#This Row],[Income]],0)</f>
        <v>36404</v>
      </c>
      <c r="BY428">
        <f ca="1">IF(Table1[[#This Row],[Field of Work]]="Agriculture",Table1[[#This Row],[Income]],0)</f>
        <v>0</v>
      </c>
      <c r="BZ428">
        <f ca="1">IF(Table1[[#This Row],[Field of Work]]="Teaching",Table1[[#This Row],[Income]],0)</f>
        <v>0</v>
      </c>
      <c r="CA428">
        <f ca="1">IF(Table1[[#This Row],[Field of Work]]="General Work",Table1[[#This Row],[Income]],0)</f>
        <v>0</v>
      </c>
      <c r="CB428">
        <f ca="1">IF(Table1[[#This Row],[Field of Work]]="Construction",Table1[[#This Row],[Income]],0)</f>
        <v>0</v>
      </c>
      <c r="CD428" s="2">
        <f ca="1">IF(Table1[[#This Row],[Value of debts ]]&gt;Table1[[#This Row],[Income]],1,0)</f>
        <v>1</v>
      </c>
      <c r="CE428" s="1"/>
      <c r="CG428">
        <f ca="1">IF(Table1[[#This Row],[Net worth of person]]&gt;$CH$3,Table1[[#This Row],[Age]],0)</f>
        <v>0</v>
      </c>
    </row>
    <row r="429" spans="1:85" x14ac:dyDescent="0.3">
      <c r="A429">
        <f t="shared" ca="1" si="238"/>
        <v>2</v>
      </c>
      <c r="B429" t="str">
        <f t="shared" ca="1" si="239"/>
        <v>Men</v>
      </c>
      <c r="C429">
        <f t="shared" ca="1" si="240"/>
        <v>26</v>
      </c>
      <c r="D429">
        <f t="shared" ca="1" si="241"/>
        <v>3</v>
      </c>
      <c r="E429" t="str">
        <f t="shared" ca="1" si="242"/>
        <v>Healthcare</v>
      </c>
      <c r="F429">
        <f t="shared" ca="1" si="243"/>
        <v>3</v>
      </c>
      <c r="G429" t="str">
        <f t="shared" ca="1" si="244"/>
        <v>Bachelors</v>
      </c>
      <c r="H429">
        <f t="shared" ca="1" si="245"/>
        <v>4</v>
      </c>
      <c r="I429">
        <f t="shared" ca="1" si="246"/>
        <v>3</v>
      </c>
      <c r="J429">
        <f t="shared" ca="1" si="247"/>
        <v>85545</v>
      </c>
      <c r="K429">
        <f t="shared" ca="1" si="248"/>
        <v>11</v>
      </c>
      <c r="L429" t="str">
        <f t="shared" ca="1" si="249"/>
        <v>Mumbai</v>
      </c>
      <c r="M429">
        <f t="shared" ca="1" si="250"/>
        <v>427725</v>
      </c>
      <c r="N429">
        <f t="shared" ca="1" si="251"/>
        <v>40118.280722405747</v>
      </c>
      <c r="O429">
        <f t="shared" ca="1" si="252"/>
        <v>246439.56196398893</v>
      </c>
      <c r="P429">
        <f t="shared" ca="1" si="253"/>
        <v>190590</v>
      </c>
      <c r="Q429">
        <f t="shared" ca="1" si="254"/>
        <v>126168.60291233454</v>
      </c>
      <c r="R429">
        <f t="shared" ca="1" si="255"/>
        <v>9883.0613592752616</v>
      </c>
      <c r="S429">
        <f t="shared" ca="1" si="256"/>
        <v>684047.62332326418</v>
      </c>
      <c r="T429">
        <f t="shared" ca="1" si="257"/>
        <v>356876.88363474031</v>
      </c>
      <c r="U429">
        <f t="shared" ca="1" si="237"/>
        <v>327170.73968852387</v>
      </c>
      <c r="AF429" s="2">
        <f ca="1">IF(Table1[[#This Row],[Gender]]="Women",1,0)</f>
        <v>0</v>
      </c>
      <c r="AG429">
        <f ca="1">IF(Table1[[#This Row],[Gender]]="Men",1,0)</f>
        <v>1</v>
      </c>
      <c r="AI429" s="1"/>
      <c r="AK429" s="2">
        <f ca="1">IF(Table1[[#This Row],[Field of Work]]="IT",1,0)</f>
        <v>0</v>
      </c>
      <c r="AL429">
        <f ca="1">IF(Table1[[#This Row],[Field of Work]]="Agriculture",1,0)</f>
        <v>0</v>
      </c>
      <c r="AM429">
        <f ca="1">IF(Table1[[#This Row],[Field of Work]]="Construction",1,0)</f>
        <v>0</v>
      </c>
      <c r="AN429">
        <f ca="1">IF(Table1[[#This Row],[Field of Work]]="Healthcare",1,0)</f>
        <v>1</v>
      </c>
      <c r="AO429">
        <f ca="1">IF(Table1[[#This Row],[Field of Work]]="General Work",1,0)</f>
        <v>0</v>
      </c>
      <c r="AP429">
        <f ca="1">IF(Table1[[#This Row],[Field of Work]]="Teaching",1,0)</f>
        <v>0</v>
      </c>
      <c r="AV429" s="1"/>
      <c r="AX429" s="2">
        <f ca="1">Table1[[#This Row],[Car Value]]/Table1[[#This Row],[Cars]]</f>
        <v>82146.520654662978</v>
      </c>
      <c r="AY429" s="1"/>
      <c r="AZ429" s="2">
        <f ca="1">IF(Table1[[#This Row],[Value of debts ]]&gt;$BA$3,1,0)</f>
        <v>1</v>
      </c>
      <c r="BA429" s="1"/>
      <c r="BB429" s="1"/>
      <c r="BC429" s="15">
        <f ca="1">Table1[[#This Row],[Mortage Left]]/Table1[[#This Row],[Value of House]]</f>
        <v>9.3794565953371323E-2</v>
      </c>
      <c r="BD429">
        <f t="shared" ca="1" si="215"/>
        <v>1</v>
      </c>
      <c r="BF429" s="1"/>
      <c r="BH429">
        <f ca="1">IF(Table1[[#This Row],[Area]]="Patna",Table1[[#This Row],[Income]],0)</f>
        <v>0</v>
      </c>
      <c r="BI429">
        <f ca="1">IF(Table1[[#This Row],[Area]]="Bangalore",Table1[[#This Row],[Income]],0)</f>
        <v>0</v>
      </c>
      <c r="BJ429">
        <f ca="1">IF(Table1[[#This Row],[Area]]="Lucknow",Table1[[#This Row],[Income]],0)</f>
        <v>0</v>
      </c>
      <c r="BK429">
        <f ca="1">IF(Table1[[#This Row],[Area]]="Hyderabad",Table1[[#This Row],[Income]],0)</f>
        <v>0</v>
      </c>
      <c r="BL429">
        <f ca="1">IF(Table1[[#This Row],[Area]]="Udaipur",Table1[[#This Row],[Income]],0)</f>
        <v>0</v>
      </c>
      <c r="BM429">
        <f ca="1">IF(Table1[[#This Row],[Area]]="Pune",Table1[[#This Row],[Income]],0)</f>
        <v>0</v>
      </c>
      <c r="BN429">
        <f ca="1">IF(Table1[[#This Row],[Area]]="Kolkata",Table1[[#This Row],[Income]],0)</f>
        <v>0</v>
      </c>
      <c r="BO429">
        <f ca="1">IF(Table1[[#This Row],[Area]]="Ranchi",Table1[[#This Row],[Income]],0)</f>
        <v>0</v>
      </c>
      <c r="BP429">
        <f ca="1">IF(Table1[[#This Row],[Area]]="Dhanbad",Table1[[#This Row],[Income]],0)</f>
        <v>0</v>
      </c>
      <c r="BQ429">
        <f ca="1">IF(Table1[[#This Row],[Area]]="Agra",Table1[[#This Row],[Income]],0)</f>
        <v>0</v>
      </c>
      <c r="BR429">
        <f ca="1">IF(Table1[[#This Row],[Area]]="Mumbai",Table1[[#This Row],[Income]],0)</f>
        <v>85545</v>
      </c>
      <c r="BS429">
        <f ca="1">IF(Table1[[#This Row],[Area]]="Srinagar",Table1[[#This Row],[Income]],0)</f>
        <v>0</v>
      </c>
      <c r="BT429">
        <f ca="1">IF(Table1[[#This Row],[Area]]="Delhi",Table1[[#This Row],[Income]],0)</f>
        <v>0</v>
      </c>
      <c r="BU429">
        <f ca="1">IF(Table1[[#This Row],[Area]]="Jaipur",Table1[[#This Row],[Income]],0)</f>
        <v>0</v>
      </c>
      <c r="BW429">
        <f ca="1">IF(Table1[[#This Row],[Field of Work]]="IT",Table1[[#This Row],[Income]],0)</f>
        <v>0</v>
      </c>
      <c r="BX429">
        <f ca="1">IF(Table1[[#This Row],[Field of Work]]="Healthcare",Table1[[#This Row],[Income]],0)</f>
        <v>85545</v>
      </c>
      <c r="BY429">
        <f ca="1">IF(Table1[[#This Row],[Field of Work]]="Agriculture",Table1[[#This Row],[Income]],0)</f>
        <v>0</v>
      </c>
      <c r="BZ429">
        <f ca="1">IF(Table1[[#This Row],[Field of Work]]="Teaching",Table1[[#This Row],[Income]],0)</f>
        <v>0</v>
      </c>
      <c r="CA429">
        <f ca="1">IF(Table1[[#This Row],[Field of Work]]="General Work",Table1[[#This Row],[Income]],0)</f>
        <v>0</v>
      </c>
      <c r="CB429">
        <f ca="1">IF(Table1[[#This Row],[Field of Work]]="Construction",Table1[[#This Row],[Income]],0)</f>
        <v>0</v>
      </c>
      <c r="CD429" s="2">
        <f ca="1">IF(Table1[[#This Row],[Value of debts ]]&gt;Table1[[#This Row],[Income]],1,0)</f>
        <v>1</v>
      </c>
      <c r="CE429" s="1"/>
      <c r="CG429">
        <f ca="1">IF(Table1[[#This Row],[Net worth of person]]&gt;$CH$3,Table1[[#This Row],[Age]],0)</f>
        <v>26</v>
      </c>
    </row>
    <row r="430" spans="1:85" x14ac:dyDescent="0.3">
      <c r="A430">
        <f t="shared" ca="1" si="238"/>
        <v>1</v>
      </c>
      <c r="B430" t="str">
        <f t="shared" ca="1" si="239"/>
        <v>Women</v>
      </c>
      <c r="C430">
        <f t="shared" ca="1" si="240"/>
        <v>30</v>
      </c>
      <c r="D430">
        <f t="shared" ca="1" si="241"/>
        <v>6</v>
      </c>
      <c r="E430" t="str">
        <f t="shared" ca="1" si="242"/>
        <v>General Work</v>
      </c>
      <c r="F430">
        <f t="shared" ca="1" si="243"/>
        <v>5</v>
      </c>
      <c r="G430" t="str">
        <f t="shared" ca="1" si="244"/>
        <v>Others</v>
      </c>
      <c r="H430">
        <f t="shared" ca="1" si="245"/>
        <v>3</v>
      </c>
      <c r="I430">
        <f t="shared" ca="1" si="246"/>
        <v>3</v>
      </c>
      <c r="J430">
        <f t="shared" ca="1" si="247"/>
        <v>61894</v>
      </c>
      <c r="K430">
        <f t="shared" ca="1" si="248"/>
        <v>5</v>
      </c>
      <c r="L430" t="str">
        <f t="shared" ca="1" si="249"/>
        <v>Udaipur</v>
      </c>
      <c r="M430">
        <f t="shared" ca="1" si="250"/>
        <v>185682</v>
      </c>
      <c r="N430">
        <f t="shared" ca="1" si="251"/>
        <v>47204.067686856572</v>
      </c>
      <c r="O430">
        <f t="shared" ca="1" si="252"/>
        <v>91141.83021158872</v>
      </c>
      <c r="P430">
        <f t="shared" ca="1" si="253"/>
        <v>8794</v>
      </c>
      <c r="Q430">
        <f t="shared" ca="1" si="254"/>
        <v>105445.73610089658</v>
      </c>
      <c r="R430">
        <f t="shared" ca="1" si="255"/>
        <v>87763.57066516779</v>
      </c>
      <c r="S430">
        <f t="shared" ca="1" si="256"/>
        <v>364587.40087675652</v>
      </c>
      <c r="T430">
        <f t="shared" ca="1" si="257"/>
        <v>161443.80378775316</v>
      </c>
      <c r="U430">
        <f t="shared" ca="1" si="237"/>
        <v>203143.59708900336</v>
      </c>
      <c r="AF430" s="2">
        <f ca="1">IF(Table1[[#This Row],[Gender]]="Women",1,0)</f>
        <v>1</v>
      </c>
      <c r="AG430">
        <f ca="1">IF(Table1[[#This Row],[Gender]]="Men",1,0)</f>
        <v>0</v>
      </c>
      <c r="AI430" s="1"/>
      <c r="AK430" s="2">
        <f ca="1">IF(Table1[[#This Row],[Field of Work]]="IT",1,0)</f>
        <v>0</v>
      </c>
      <c r="AL430">
        <f ca="1">IF(Table1[[#This Row],[Field of Work]]="Agriculture",1,0)</f>
        <v>0</v>
      </c>
      <c r="AM430">
        <f ca="1">IF(Table1[[#This Row],[Field of Work]]="Construction",1,0)</f>
        <v>0</v>
      </c>
      <c r="AN430">
        <f ca="1">IF(Table1[[#This Row],[Field of Work]]="Healthcare",1,0)</f>
        <v>0</v>
      </c>
      <c r="AO430">
        <f ca="1">IF(Table1[[#This Row],[Field of Work]]="General Work",1,0)</f>
        <v>1</v>
      </c>
      <c r="AP430">
        <f ca="1">IF(Table1[[#This Row],[Field of Work]]="Teaching",1,0)</f>
        <v>0</v>
      </c>
      <c r="AV430" s="1"/>
      <c r="AX430" s="2">
        <f ca="1">Table1[[#This Row],[Car Value]]/Table1[[#This Row],[Cars]]</f>
        <v>30380.610070529572</v>
      </c>
      <c r="AY430" s="1"/>
      <c r="AZ430" s="2">
        <f ca="1">IF(Table1[[#This Row],[Value of debts ]]&gt;$BA$3,1,0)</f>
        <v>1</v>
      </c>
      <c r="BA430" s="1"/>
      <c r="BB430" s="1"/>
      <c r="BC430" s="15">
        <f ca="1">Table1[[#This Row],[Mortage Left]]/Table1[[#This Row],[Value of House]]</f>
        <v>0.25421994424261141</v>
      </c>
      <c r="BD430">
        <f t="shared" ca="1" si="215"/>
        <v>0</v>
      </c>
      <c r="BF430" s="1"/>
      <c r="BH430">
        <f ca="1">IF(Table1[[#This Row],[Area]]="Patna",Table1[[#This Row],[Income]],0)</f>
        <v>0</v>
      </c>
      <c r="BI430">
        <f ca="1">IF(Table1[[#This Row],[Area]]="Bangalore",Table1[[#This Row],[Income]],0)</f>
        <v>0</v>
      </c>
      <c r="BJ430">
        <f ca="1">IF(Table1[[#This Row],[Area]]="Lucknow",Table1[[#This Row],[Income]],0)</f>
        <v>0</v>
      </c>
      <c r="BK430">
        <f ca="1">IF(Table1[[#This Row],[Area]]="Hyderabad",Table1[[#This Row],[Income]],0)</f>
        <v>0</v>
      </c>
      <c r="BL430">
        <f ca="1">IF(Table1[[#This Row],[Area]]="Udaipur",Table1[[#This Row],[Income]],0)</f>
        <v>61894</v>
      </c>
      <c r="BM430">
        <f ca="1">IF(Table1[[#This Row],[Area]]="Pune",Table1[[#This Row],[Income]],0)</f>
        <v>0</v>
      </c>
      <c r="BN430">
        <f ca="1">IF(Table1[[#This Row],[Area]]="Kolkata",Table1[[#This Row],[Income]],0)</f>
        <v>0</v>
      </c>
      <c r="BO430">
        <f ca="1">IF(Table1[[#This Row],[Area]]="Ranchi",Table1[[#This Row],[Income]],0)</f>
        <v>0</v>
      </c>
      <c r="BP430">
        <f ca="1">IF(Table1[[#This Row],[Area]]="Dhanbad",Table1[[#This Row],[Income]],0)</f>
        <v>0</v>
      </c>
      <c r="BQ430">
        <f ca="1">IF(Table1[[#This Row],[Area]]="Agra",Table1[[#This Row],[Income]],0)</f>
        <v>0</v>
      </c>
      <c r="BR430">
        <f ca="1">IF(Table1[[#This Row],[Area]]="Mumbai",Table1[[#This Row],[Income]],0)</f>
        <v>0</v>
      </c>
      <c r="BS430">
        <f ca="1">IF(Table1[[#This Row],[Area]]="Srinagar",Table1[[#This Row],[Income]],0)</f>
        <v>0</v>
      </c>
      <c r="BT430">
        <f ca="1">IF(Table1[[#This Row],[Area]]="Delhi",Table1[[#This Row],[Income]],0)</f>
        <v>0</v>
      </c>
      <c r="BU430">
        <f ca="1">IF(Table1[[#This Row],[Area]]="Jaipur",Table1[[#This Row],[Income]],0)</f>
        <v>0</v>
      </c>
      <c r="BW430">
        <f ca="1">IF(Table1[[#This Row],[Field of Work]]="IT",Table1[[#This Row],[Income]],0)</f>
        <v>0</v>
      </c>
      <c r="BX430">
        <f ca="1">IF(Table1[[#This Row],[Field of Work]]="Healthcare",Table1[[#This Row],[Income]],0)</f>
        <v>0</v>
      </c>
      <c r="BY430">
        <f ca="1">IF(Table1[[#This Row],[Field of Work]]="Agriculture",Table1[[#This Row],[Income]],0)</f>
        <v>0</v>
      </c>
      <c r="BZ430">
        <f ca="1">IF(Table1[[#This Row],[Field of Work]]="Teaching",Table1[[#This Row],[Income]],0)</f>
        <v>0</v>
      </c>
      <c r="CA430">
        <f ca="1">IF(Table1[[#This Row],[Field of Work]]="General Work",Table1[[#This Row],[Income]],0)</f>
        <v>61894</v>
      </c>
      <c r="CB430">
        <f ca="1">IF(Table1[[#This Row],[Field of Work]]="Construction",Table1[[#This Row],[Income]],0)</f>
        <v>0</v>
      </c>
      <c r="CD430" s="2">
        <f ca="1">IF(Table1[[#This Row],[Value of debts ]]&gt;Table1[[#This Row],[Income]],1,0)</f>
        <v>1</v>
      </c>
      <c r="CE430" s="1"/>
      <c r="CG430">
        <f ca="1">IF(Table1[[#This Row],[Net worth of person]]&gt;$CH$3,Table1[[#This Row],[Age]],0)</f>
        <v>30</v>
      </c>
    </row>
    <row r="431" spans="1:85" x14ac:dyDescent="0.3">
      <c r="A431">
        <f t="shared" ca="1" si="238"/>
        <v>1</v>
      </c>
      <c r="B431" t="str">
        <f t="shared" ca="1" si="239"/>
        <v>Women</v>
      </c>
      <c r="C431">
        <f t="shared" ca="1" si="240"/>
        <v>37</v>
      </c>
      <c r="D431">
        <f t="shared" ca="1" si="241"/>
        <v>5</v>
      </c>
      <c r="E431" t="str">
        <f t="shared" ca="1" si="242"/>
        <v>Agriculture</v>
      </c>
      <c r="F431">
        <f t="shared" ca="1" si="243"/>
        <v>1</v>
      </c>
      <c r="G431" t="str">
        <f t="shared" ca="1" si="244"/>
        <v>10th</v>
      </c>
      <c r="H431">
        <f t="shared" ca="1" si="245"/>
        <v>1</v>
      </c>
      <c r="I431">
        <f t="shared" ca="1" si="246"/>
        <v>1</v>
      </c>
      <c r="J431">
        <f t="shared" ca="1" si="247"/>
        <v>48519</v>
      </c>
      <c r="K431">
        <f t="shared" ca="1" si="248"/>
        <v>12</v>
      </c>
      <c r="L431" t="str">
        <f t="shared" ca="1" si="249"/>
        <v>Srinagar</v>
      </c>
      <c r="M431">
        <f t="shared" ca="1" si="250"/>
        <v>145557</v>
      </c>
      <c r="N431">
        <f t="shared" ca="1" si="251"/>
        <v>88382.955555256747</v>
      </c>
      <c r="O431">
        <f t="shared" ca="1" si="252"/>
        <v>16649.345125613927</v>
      </c>
      <c r="P431">
        <f t="shared" ca="1" si="253"/>
        <v>16377</v>
      </c>
      <c r="Q431">
        <f t="shared" ca="1" si="254"/>
        <v>47865.996744919059</v>
      </c>
      <c r="R431">
        <f t="shared" ca="1" si="255"/>
        <v>26844.795116674162</v>
      </c>
      <c r="S431">
        <f t="shared" ca="1" si="256"/>
        <v>189051.14024228809</v>
      </c>
      <c r="T431">
        <f t="shared" ca="1" si="257"/>
        <v>152625.95230017579</v>
      </c>
      <c r="U431">
        <f t="shared" ca="1" si="237"/>
        <v>36425.187942112301</v>
      </c>
      <c r="AF431" s="2">
        <f ca="1">IF(Table1[[#This Row],[Gender]]="Women",1,0)</f>
        <v>1</v>
      </c>
      <c r="AG431">
        <f ca="1">IF(Table1[[#This Row],[Gender]]="Men",1,0)</f>
        <v>0</v>
      </c>
      <c r="AI431" s="1"/>
      <c r="AK431" s="2">
        <f ca="1">IF(Table1[[#This Row],[Field of Work]]="IT",1,0)</f>
        <v>0</v>
      </c>
      <c r="AL431">
        <f ca="1">IF(Table1[[#This Row],[Field of Work]]="Agriculture",1,0)</f>
        <v>1</v>
      </c>
      <c r="AM431">
        <f ca="1">IF(Table1[[#This Row],[Field of Work]]="Construction",1,0)</f>
        <v>0</v>
      </c>
      <c r="AN431">
        <f ca="1">IF(Table1[[#This Row],[Field of Work]]="Healthcare",1,0)</f>
        <v>0</v>
      </c>
      <c r="AO431">
        <f ca="1">IF(Table1[[#This Row],[Field of Work]]="General Work",1,0)</f>
        <v>0</v>
      </c>
      <c r="AP431">
        <f ca="1">IF(Table1[[#This Row],[Field of Work]]="Teaching",1,0)</f>
        <v>0</v>
      </c>
      <c r="AV431" s="1"/>
      <c r="AX431" s="2">
        <f ca="1">Table1[[#This Row],[Car Value]]/Table1[[#This Row],[Cars]]</f>
        <v>16649.345125613927</v>
      </c>
      <c r="AY431" s="1"/>
      <c r="AZ431" s="2">
        <f ca="1">IF(Table1[[#This Row],[Value of debts ]]&gt;$BA$3,1,0)</f>
        <v>1</v>
      </c>
      <c r="BA431" s="1"/>
      <c r="BB431" s="1"/>
      <c r="BC431" s="15">
        <f ca="1">Table1[[#This Row],[Mortage Left]]/Table1[[#This Row],[Value of House]]</f>
        <v>0.60720511933645749</v>
      </c>
      <c r="BD431">
        <f t="shared" ca="1" si="215"/>
        <v>0</v>
      </c>
      <c r="BF431" s="1"/>
      <c r="BH431">
        <f ca="1">IF(Table1[[#This Row],[Area]]="Patna",Table1[[#This Row],[Income]],0)</f>
        <v>0</v>
      </c>
      <c r="BI431">
        <f ca="1">IF(Table1[[#This Row],[Area]]="Bangalore",Table1[[#This Row],[Income]],0)</f>
        <v>0</v>
      </c>
      <c r="BJ431">
        <f ca="1">IF(Table1[[#This Row],[Area]]="Lucknow",Table1[[#This Row],[Income]],0)</f>
        <v>0</v>
      </c>
      <c r="BK431">
        <f ca="1">IF(Table1[[#This Row],[Area]]="Hyderabad",Table1[[#This Row],[Income]],0)</f>
        <v>0</v>
      </c>
      <c r="BL431">
        <f ca="1">IF(Table1[[#This Row],[Area]]="Udaipur",Table1[[#This Row],[Income]],0)</f>
        <v>0</v>
      </c>
      <c r="BM431">
        <f ca="1">IF(Table1[[#This Row],[Area]]="Pune",Table1[[#This Row],[Income]],0)</f>
        <v>0</v>
      </c>
      <c r="BN431">
        <f ca="1">IF(Table1[[#This Row],[Area]]="Kolkata",Table1[[#This Row],[Income]],0)</f>
        <v>0</v>
      </c>
      <c r="BO431">
        <f ca="1">IF(Table1[[#This Row],[Area]]="Ranchi",Table1[[#This Row],[Income]],0)</f>
        <v>0</v>
      </c>
      <c r="BP431">
        <f ca="1">IF(Table1[[#This Row],[Area]]="Dhanbad",Table1[[#This Row],[Income]],0)</f>
        <v>0</v>
      </c>
      <c r="BQ431">
        <f ca="1">IF(Table1[[#This Row],[Area]]="Agra",Table1[[#This Row],[Income]],0)</f>
        <v>0</v>
      </c>
      <c r="BR431">
        <f ca="1">IF(Table1[[#This Row],[Area]]="Mumbai",Table1[[#This Row],[Income]],0)</f>
        <v>0</v>
      </c>
      <c r="BS431">
        <f ca="1">IF(Table1[[#This Row],[Area]]="Srinagar",Table1[[#This Row],[Income]],0)</f>
        <v>48519</v>
      </c>
      <c r="BT431">
        <f ca="1">IF(Table1[[#This Row],[Area]]="Delhi",Table1[[#This Row],[Income]],0)</f>
        <v>0</v>
      </c>
      <c r="BU431">
        <f ca="1">IF(Table1[[#This Row],[Area]]="Jaipur",Table1[[#This Row],[Income]],0)</f>
        <v>0</v>
      </c>
      <c r="BW431">
        <f ca="1">IF(Table1[[#This Row],[Field of Work]]="IT",Table1[[#This Row],[Income]],0)</f>
        <v>0</v>
      </c>
      <c r="BX431">
        <f ca="1">IF(Table1[[#This Row],[Field of Work]]="Healthcare",Table1[[#This Row],[Income]],0)</f>
        <v>0</v>
      </c>
      <c r="BY431">
        <f ca="1">IF(Table1[[#This Row],[Field of Work]]="Agriculture",Table1[[#This Row],[Income]],0)</f>
        <v>48519</v>
      </c>
      <c r="BZ431">
        <f ca="1">IF(Table1[[#This Row],[Field of Work]]="Teaching",Table1[[#This Row],[Income]],0)</f>
        <v>0</v>
      </c>
      <c r="CA431">
        <f ca="1">IF(Table1[[#This Row],[Field of Work]]="General Work",Table1[[#This Row],[Income]],0)</f>
        <v>0</v>
      </c>
      <c r="CB431">
        <f ca="1">IF(Table1[[#This Row],[Field of Work]]="Construction",Table1[[#This Row],[Income]],0)</f>
        <v>0</v>
      </c>
      <c r="CD431" s="2">
        <f ca="1">IF(Table1[[#This Row],[Value of debts ]]&gt;Table1[[#This Row],[Income]],1,0)</f>
        <v>1</v>
      </c>
      <c r="CE431" s="1"/>
      <c r="CG431">
        <f ca="1">IF(Table1[[#This Row],[Net worth of person]]&gt;$CH$3,Table1[[#This Row],[Age]],0)</f>
        <v>0</v>
      </c>
    </row>
    <row r="432" spans="1:85" x14ac:dyDescent="0.3">
      <c r="A432">
        <f t="shared" ca="1" si="238"/>
        <v>1</v>
      </c>
      <c r="B432" t="str">
        <f t="shared" ca="1" si="239"/>
        <v>Women</v>
      </c>
      <c r="C432">
        <f t="shared" ca="1" si="240"/>
        <v>34</v>
      </c>
      <c r="D432">
        <f t="shared" ca="1" si="241"/>
        <v>5</v>
      </c>
      <c r="E432" t="str">
        <f t="shared" ca="1" si="242"/>
        <v>Agriculture</v>
      </c>
      <c r="F432">
        <f t="shared" ca="1" si="243"/>
        <v>5</v>
      </c>
      <c r="G432" t="str">
        <f t="shared" ca="1" si="244"/>
        <v>Others</v>
      </c>
      <c r="H432">
        <f t="shared" ca="1" si="245"/>
        <v>3</v>
      </c>
      <c r="I432">
        <f t="shared" ca="1" si="246"/>
        <v>1</v>
      </c>
      <c r="J432">
        <f t="shared" ca="1" si="247"/>
        <v>26495</v>
      </c>
      <c r="K432">
        <f t="shared" ca="1" si="248"/>
        <v>10</v>
      </c>
      <c r="L432" t="str">
        <f t="shared" ca="1" si="249"/>
        <v>Kolkata</v>
      </c>
      <c r="M432">
        <f t="shared" ca="1" si="250"/>
        <v>79485</v>
      </c>
      <c r="N432">
        <f t="shared" ca="1" si="251"/>
        <v>18434.581538961465</v>
      </c>
      <c r="O432">
        <f t="shared" ca="1" si="252"/>
        <v>22286.433518046855</v>
      </c>
      <c r="P432">
        <f t="shared" ca="1" si="253"/>
        <v>15990</v>
      </c>
      <c r="Q432">
        <f t="shared" ca="1" si="254"/>
        <v>40422.60589625188</v>
      </c>
      <c r="R432">
        <f t="shared" ca="1" si="255"/>
        <v>25841.099337151172</v>
      </c>
      <c r="S432">
        <f t="shared" ca="1" si="256"/>
        <v>127612.53285519803</v>
      </c>
      <c r="T432">
        <f t="shared" ca="1" si="257"/>
        <v>74847.187435213345</v>
      </c>
      <c r="U432">
        <f t="shared" ca="1" si="237"/>
        <v>52765.345419984689</v>
      </c>
      <c r="AF432" s="2">
        <f ca="1">IF(Table1[[#This Row],[Gender]]="Women",1,0)</f>
        <v>1</v>
      </c>
      <c r="AG432">
        <f ca="1">IF(Table1[[#This Row],[Gender]]="Men",1,0)</f>
        <v>0</v>
      </c>
      <c r="AI432" s="1"/>
      <c r="AK432" s="2">
        <f ca="1">IF(Table1[[#This Row],[Field of Work]]="IT",1,0)</f>
        <v>0</v>
      </c>
      <c r="AL432">
        <f ca="1">IF(Table1[[#This Row],[Field of Work]]="Agriculture",1,0)</f>
        <v>1</v>
      </c>
      <c r="AM432">
        <f ca="1">IF(Table1[[#This Row],[Field of Work]]="Construction",1,0)</f>
        <v>0</v>
      </c>
      <c r="AN432">
        <f ca="1">IF(Table1[[#This Row],[Field of Work]]="Healthcare",1,0)</f>
        <v>0</v>
      </c>
      <c r="AO432">
        <f ca="1">IF(Table1[[#This Row],[Field of Work]]="General Work",1,0)</f>
        <v>0</v>
      </c>
      <c r="AP432">
        <f ca="1">IF(Table1[[#This Row],[Field of Work]]="Teaching",1,0)</f>
        <v>0</v>
      </c>
      <c r="AV432" s="1"/>
      <c r="AX432" s="2">
        <f ca="1">Table1[[#This Row],[Car Value]]/Table1[[#This Row],[Cars]]</f>
        <v>22286.433518046855</v>
      </c>
      <c r="AY432" s="1"/>
      <c r="AZ432" s="2">
        <f ca="1">IF(Table1[[#This Row],[Value of debts ]]&gt;$BA$3,1,0)</f>
        <v>1</v>
      </c>
      <c r="BA432" s="1"/>
      <c r="BB432" s="1"/>
      <c r="BC432" s="15">
        <f ca="1">Table1[[#This Row],[Mortage Left]]/Table1[[#This Row],[Value of House]]</f>
        <v>0.23192528828032288</v>
      </c>
      <c r="BD432">
        <f t="shared" ca="1" si="215"/>
        <v>0</v>
      </c>
      <c r="BF432" s="1"/>
      <c r="BH432">
        <f ca="1">IF(Table1[[#This Row],[Area]]="Patna",Table1[[#This Row],[Income]],0)</f>
        <v>0</v>
      </c>
      <c r="BI432">
        <f ca="1">IF(Table1[[#This Row],[Area]]="Bangalore",Table1[[#This Row],[Income]],0)</f>
        <v>0</v>
      </c>
      <c r="BJ432">
        <f ca="1">IF(Table1[[#This Row],[Area]]="Lucknow",Table1[[#This Row],[Income]],0)</f>
        <v>0</v>
      </c>
      <c r="BK432">
        <f ca="1">IF(Table1[[#This Row],[Area]]="Hyderabad",Table1[[#This Row],[Income]],0)</f>
        <v>0</v>
      </c>
      <c r="BL432">
        <f ca="1">IF(Table1[[#This Row],[Area]]="Udaipur",Table1[[#This Row],[Income]],0)</f>
        <v>0</v>
      </c>
      <c r="BM432">
        <f ca="1">IF(Table1[[#This Row],[Area]]="Pune",Table1[[#This Row],[Income]],0)</f>
        <v>0</v>
      </c>
      <c r="BN432">
        <f ca="1">IF(Table1[[#This Row],[Area]]="Kolkata",Table1[[#This Row],[Income]],0)</f>
        <v>26495</v>
      </c>
      <c r="BO432">
        <f ca="1">IF(Table1[[#This Row],[Area]]="Ranchi",Table1[[#This Row],[Income]],0)</f>
        <v>0</v>
      </c>
      <c r="BP432">
        <f ca="1">IF(Table1[[#This Row],[Area]]="Dhanbad",Table1[[#This Row],[Income]],0)</f>
        <v>0</v>
      </c>
      <c r="BQ432">
        <f ca="1">IF(Table1[[#This Row],[Area]]="Agra",Table1[[#This Row],[Income]],0)</f>
        <v>0</v>
      </c>
      <c r="BR432">
        <f ca="1">IF(Table1[[#This Row],[Area]]="Mumbai",Table1[[#This Row],[Income]],0)</f>
        <v>0</v>
      </c>
      <c r="BS432">
        <f ca="1">IF(Table1[[#This Row],[Area]]="Srinagar",Table1[[#This Row],[Income]],0)</f>
        <v>0</v>
      </c>
      <c r="BT432">
        <f ca="1">IF(Table1[[#This Row],[Area]]="Delhi",Table1[[#This Row],[Income]],0)</f>
        <v>0</v>
      </c>
      <c r="BU432">
        <f ca="1">IF(Table1[[#This Row],[Area]]="Jaipur",Table1[[#This Row],[Income]],0)</f>
        <v>0</v>
      </c>
      <c r="BW432">
        <f ca="1">IF(Table1[[#This Row],[Field of Work]]="IT",Table1[[#This Row],[Income]],0)</f>
        <v>0</v>
      </c>
      <c r="BX432">
        <f ca="1">IF(Table1[[#This Row],[Field of Work]]="Healthcare",Table1[[#This Row],[Income]],0)</f>
        <v>0</v>
      </c>
      <c r="BY432">
        <f ca="1">IF(Table1[[#This Row],[Field of Work]]="Agriculture",Table1[[#This Row],[Income]],0)</f>
        <v>26495</v>
      </c>
      <c r="BZ432">
        <f ca="1">IF(Table1[[#This Row],[Field of Work]]="Teaching",Table1[[#This Row],[Income]],0)</f>
        <v>0</v>
      </c>
      <c r="CA432">
        <f ca="1">IF(Table1[[#This Row],[Field of Work]]="General Work",Table1[[#This Row],[Income]],0)</f>
        <v>0</v>
      </c>
      <c r="CB432">
        <f ca="1">IF(Table1[[#This Row],[Field of Work]]="Construction",Table1[[#This Row],[Income]],0)</f>
        <v>0</v>
      </c>
      <c r="CD432" s="2">
        <f ca="1">IF(Table1[[#This Row],[Value of debts ]]&gt;Table1[[#This Row],[Income]],1,0)</f>
        <v>1</v>
      </c>
      <c r="CE432" s="1"/>
      <c r="CG432">
        <f ca="1">IF(Table1[[#This Row],[Net worth of person]]&gt;$CH$3,Table1[[#This Row],[Age]],0)</f>
        <v>0</v>
      </c>
    </row>
    <row r="433" spans="1:85" x14ac:dyDescent="0.3">
      <c r="A433">
        <f t="shared" ca="1" si="238"/>
        <v>1</v>
      </c>
      <c r="B433" t="str">
        <f t="shared" ca="1" si="239"/>
        <v>Women</v>
      </c>
      <c r="C433">
        <f t="shared" ca="1" si="240"/>
        <v>22</v>
      </c>
      <c r="D433">
        <f t="shared" ca="1" si="241"/>
        <v>2</v>
      </c>
      <c r="E433" t="str">
        <f t="shared" ca="1" si="242"/>
        <v>Construction</v>
      </c>
      <c r="F433">
        <f t="shared" ca="1" si="243"/>
        <v>3</v>
      </c>
      <c r="G433" t="str">
        <f t="shared" ca="1" si="244"/>
        <v>Bachelors</v>
      </c>
      <c r="H433">
        <f t="shared" ca="1" si="245"/>
        <v>3</v>
      </c>
      <c r="I433">
        <f t="shared" ca="1" si="246"/>
        <v>1</v>
      </c>
      <c r="J433">
        <f t="shared" ca="1" si="247"/>
        <v>84701</v>
      </c>
      <c r="K433">
        <f t="shared" ca="1" si="248"/>
        <v>7</v>
      </c>
      <c r="L433" t="str">
        <f t="shared" ca="1" si="249"/>
        <v>Delhi</v>
      </c>
      <c r="M433">
        <f t="shared" ca="1" si="250"/>
        <v>254103</v>
      </c>
      <c r="N433">
        <f t="shared" ca="1" si="251"/>
        <v>188453.99693570219</v>
      </c>
      <c r="O433">
        <f t="shared" ca="1" si="252"/>
        <v>49673.981784130294</v>
      </c>
      <c r="P433">
        <f t="shared" ca="1" si="253"/>
        <v>37248</v>
      </c>
      <c r="Q433">
        <f t="shared" ca="1" si="254"/>
        <v>83417.923627618322</v>
      </c>
      <c r="R433">
        <f t="shared" ca="1" si="255"/>
        <v>53943.021267812714</v>
      </c>
      <c r="S433">
        <f t="shared" ca="1" si="256"/>
        <v>357720.00305194297</v>
      </c>
      <c r="T433">
        <f t="shared" ca="1" si="257"/>
        <v>309119.92056332051</v>
      </c>
      <c r="U433">
        <f t="shared" ca="1" si="237"/>
        <v>48600.082488622458</v>
      </c>
      <c r="AF433" s="2">
        <f ca="1">IF(Table1[[#This Row],[Gender]]="Women",1,0)</f>
        <v>1</v>
      </c>
      <c r="AG433">
        <f ca="1">IF(Table1[[#This Row],[Gender]]="Men",1,0)</f>
        <v>0</v>
      </c>
      <c r="AI433" s="1"/>
      <c r="AK433" s="2">
        <f ca="1">IF(Table1[[#This Row],[Field of Work]]="IT",1,0)</f>
        <v>0</v>
      </c>
      <c r="AL433">
        <f ca="1">IF(Table1[[#This Row],[Field of Work]]="Agriculture",1,0)</f>
        <v>0</v>
      </c>
      <c r="AM433">
        <f ca="1">IF(Table1[[#This Row],[Field of Work]]="Construction",1,0)</f>
        <v>1</v>
      </c>
      <c r="AN433">
        <f ca="1">IF(Table1[[#This Row],[Field of Work]]="Healthcare",1,0)</f>
        <v>0</v>
      </c>
      <c r="AO433">
        <f ca="1">IF(Table1[[#This Row],[Field of Work]]="General Work",1,0)</f>
        <v>0</v>
      </c>
      <c r="AP433">
        <f ca="1">IF(Table1[[#This Row],[Field of Work]]="Teaching",1,0)</f>
        <v>0</v>
      </c>
      <c r="AV433" s="1"/>
      <c r="AX433" s="2">
        <f ca="1">Table1[[#This Row],[Car Value]]/Table1[[#This Row],[Cars]]</f>
        <v>49673.981784130294</v>
      </c>
      <c r="AY433" s="1"/>
      <c r="AZ433" s="2">
        <f ca="1">IF(Table1[[#This Row],[Value of debts ]]&gt;$BA$3,1,0)</f>
        <v>1</v>
      </c>
      <c r="BA433" s="1"/>
      <c r="BB433" s="1"/>
      <c r="BC433" s="15">
        <f ca="1">Table1[[#This Row],[Mortage Left]]/Table1[[#This Row],[Value of House]]</f>
        <v>0.7416441243735894</v>
      </c>
      <c r="BD433">
        <f t="shared" ca="1" si="215"/>
        <v>0</v>
      </c>
      <c r="BF433" s="1"/>
      <c r="BH433">
        <f ca="1">IF(Table1[[#This Row],[Area]]="Patna",Table1[[#This Row],[Income]],0)</f>
        <v>0</v>
      </c>
      <c r="BI433">
        <f ca="1">IF(Table1[[#This Row],[Area]]="Bangalore",Table1[[#This Row],[Income]],0)</f>
        <v>0</v>
      </c>
      <c r="BJ433">
        <f ca="1">IF(Table1[[#This Row],[Area]]="Lucknow",Table1[[#This Row],[Income]],0)</f>
        <v>0</v>
      </c>
      <c r="BK433">
        <f ca="1">IF(Table1[[#This Row],[Area]]="Hyderabad",Table1[[#This Row],[Income]],0)</f>
        <v>0</v>
      </c>
      <c r="BL433">
        <f ca="1">IF(Table1[[#This Row],[Area]]="Udaipur",Table1[[#This Row],[Income]],0)</f>
        <v>0</v>
      </c>
      <c r="BM433">
        <f ca="1">IF(Table1[[#This Row],[Area]]="Pune",Table1[[#This Row],[Income]],0)</f>
        <v>0</v>
      </c>
      <c r="BN433">
        <f ca="1">IF(Table1[[#This Row],[Area]]="Kolkata",Table1[[#This Row],[Income]],0)</f>
        <v>0</v>
      </c>
      <c r="BO433">
        <f ca="1">IF(Table1[[#This Row],[Area]]="Ranchi",Table1[[#This Row],[Income]],0)</f>
        <v>0</v>
      </c>
      <c r="BP433">
        <f ca="1">IF(Table1[[#This Row],[Area]]="Dhanbad",Table1[[#This Row],[Income]],0)</f>
        <v>0</v>
      </c>
      <c r="BQ433">
        <f ca="1">IF(Table1[[#This Row],[Area]]="Agra",Table1[[#This Row],[Income]],0)</f>
        <v>0</v>
      </c>
      <c r="BR433">
        <f ca="1">IF(Table1[[#This Row],[Area]]="Mumbai",Table1[[#This Row],[Income]],0)</f>
        <v>0</v>
      </c>
      <c r="BS433">
        <f ca="1">IF(Table1[[#This Row],[Area]]="Srinagar",Table1[[#This Row],[Income]],0)</f>
        <v>0</v>
      </c>
      <c r="BT433">
        <f ca="1">IF(Table1[[#This Row],[Area]]="Delhi",Table1[[#This Row],[Income]],0)</f>
        <v>84701</v>
      </c>
      <c r="BU433">
        <f ca="1">IF(Table1[[#This Row],[Area]]="Jaipur",Table1[[#This Row],[Income]],0)</f>
        <v>0</v>
      </c>
      <c r="BW433">
        <f ca="1">IF(Table1[[#This Row],[Field of Work]]="IT",Table1[[#This Row],[Income]],0)</f>
        <v>0</v>
      </c>
      <c r="BX433">
        <f ca="1">IF(Table1[[#This Row],[Field of Work]]="Healthcare",Table1[[#This Row],[Income]],0)</f>
        <v>0</v>
      </c>
      <c r="BY433">
        <f ca="1">IF(Table1[[#This Row],[Field of Work]]="Agriculture",Table1[[#This Row],[Income]],0)</f>
        <v>0</v>
      </c>
      <c r="BZ433">
        <f ca="1">IF(Table1[[#This Row],[Field of Work]]="Teaching",Table1[[#This Row],[Income]],0)</f>
        <v>0</v>
      </c>
      <c r="CA433">
        <f ca="1">IF(Table1[[#This Row],[Field of Work]]="General Work",Table1[[#This Row],[Income]],0)</f>
        <v>0</v>
      </c>
      <c r="CB433">
        <f ca="1">IF(Table1[[#This Row],[Field of Work]]="Construction",Table1[[#This Row],[Income]],0)</f>
        <v>84701</v>
      </c>
      <c r="CD433" s="2">
        <f ca="1">IF(Table1[[#This Row],[Value of debts ]]&gt;Table1[[#This Row],[Income]],1,0)</f>
        <v>1</v>
      </c>
      <c r="CE433" s="1"/>
      <c r="CG433">
        <f ca="1">IF(Table1[[#This Row],[Net worth of person]]&gt;$CH$3,Table1[[#This Row],[Age]],0)</f>
        <v>0</v>
      </c>
    </row>
    <row r="434" spans="1:85" x14ac:dyDescent="0.3">
      <c r="A434">
        <f t="shared" ca="1" si="238"/>
        <v>2</v>
      </c>
      <c r="B434" t="str">
        <f t="shared" ca="1" si="239"/>
        <v>Men</v>
      </c>
      <c r="C434">
        <f t="shared" ca="1" si="240"/>
        <v>29</v>
      </c>
      <c r="D434">
        <f t="shared" ca="1" si="241"/>
        <v>4</v>
      </c>
      <c r="E434" t="str">
        <f t="shared" ca="1" si="242"/>
        <v>Teaching</v>
      </c>
      <c r="F434">
        <f t="shared" ca="1" si="243"/>
        <v>3</v>
      </c>
      <c r="G434" t="str">
        <f t="shared" ca="1" si="244"/>
        <v>Bachelors</v>
      </c>
      <c r="H434">
        <f t="shared" ca="1" si="245"/>
        <v>4</v>
      </c>
      <c r="I434">
        <f t="shared" ca="1" si="246"/>
        <v>3</v>
      </c>
      <c r="J434">
        <f t="shared" ca="1" si="247"/>
        <v>66950</v>
      </c>
      <c r="K434">
        <f t="shared" ca="1" si="248"/>
        <v>1</v>
      </c>
      <c r="L434" t="str">
        <f t="shared" ca="1" si="249"/>
        <v>Patna</v>
      </c>
      <c r="M434">
        <f t="shared" ca="1" si="250"/>
        <v>334750</v>
      </c>
      <c r="N434">
        <f t="shared" ca="1" si="251"/>
        <v>114569.72630716584</v>
      </c>
      <c r="O434">
        <f t="shared" ca="1" si="252"/>
        <v>189339.1767518541</v>
      </c>
      <c r="P434">
        <f t="shared" ca="1" si="253"/>
        <v>8234</v>
      </c>
      <c r="Q434">
        <f t="shared" ca="1" si="254"/>
        <v>82993.620404335161</v>
      </c>
      <c r="R434">
        <f t="shared" ca="1" si="255"/>
        <v>52294.26750024956</v>
      </c>
      <c r="S434">
        <f t="shared" ca="1" si="256"/>
        <v>576383.44425210368</v>
      </c>
      <c r="T434">
        <f t="shared" ca="1" si="257"/>
        <v>205797.34671150101</v>
      </c>
      <c r="U434">
        <f t="shared" ca="1" si="237"/>
        <v>370586.09754060267</v>
      </c>
      <c r="AF434" s="2">
        <f ca="1">IF(Table1[[#This Row],[Gender]]="Women",1,0)</f>
        <v>0</v>
      </c>
      <c r="AG434">
        <f ca="1">IF(Table1[[#This Row],[Gender]]="Men",1,0)</f>
        <v>1</v>
      </c>
      <c r="AI434" s="1"/>
      <c r="AK434" s="2">
        <f ca="1">IF(Table1[[#This Row],[Field of Work]]="IT",1,0)</f>
        <v>0</v>
      </c>
      <c r="AL434">
        <f ca="1">IF(Table1[[#This Row],[Field of Work]]="Agriculture",1,0)</f>
        <v>0</v>
      </c>
      <c r="AM434">
        <f ca="1">IF(Table1[[#This Row],[Field of Work]]="Construction",1,0)</f>
        <v>0</v>
      </c>
      <c r="AN434">
        <f ca="1">IF(Table1[[#This Row],[Field of Work]]="Healthcare",1,0)</f>
        <v>0</v>
      </c>
      <c r="AO434">
        <f ca="1">IF(Table1[[#This Row],[Field of Work]]="General Work",1,0)</f>
        <v>0</v>
      </c>
      <c r="AP434">
        <f ca="1">IF(Table1[[#This Row],[Field of Work]]="Teaching",1,0)</f>
        <v>1</v>
      </c>
      <c r="AV434" s="1"/>
      <c r="AX434" s="2">
        <f ca="1">Table1[[#This Row],[Car Value]]/Table1[[#This Row],[Cars]]</f>
        <v>63113.058917284703</v>
      </c>
      <c r="AY434" s="1"/>
      <c r="AZ434" s="2">
        <f ca="1">IF(Table1[[#This Row],[Value of debts ]]&gt;$BA$3,1,0)</f>
        <v>1</v>
      </c>
      <c r="BA434" s="1"/>
      <c r="BB434" s="1"/>
      <c r="BC434" s="15">
        <f ca="1">Table1[[#This Row],[Mortage Left]]/Table1[[#This Row],[Value of House]]</f>
        <v>0.34225459688473736</v>
      </c>
      <c r="BD434">
        <f t="shared" ca="1" si="215"/>
        <v>0</v>
      </c>
      <c r="BF434" s="1"/>
      <c r="BH434">
        <f ca="1">IF(Table1[[#This Row],[Area]]="Patna",Table1[[#This Row],[Income]],0)</f>
        <v>66950</v>
      </c>
      <c r="BI434">
        <f ca="1">IF(Table1[[#This Row],[Area]]="Bangalore",Table1[[#This Row],[Income]],0)</f>
        <v>0</v>
      </c>
      <c r="BJ434">
        <f ca="1">IF(Table1[[#This Row],[Area]]="Lucknow",Table1[[#This Row],[Income]],0)</f>
        <v>0</v>
      </c>
      <c r="BK434">
        <f ca="1">IF(Table1[[#This Row],[Area]]="Hyderabad",Table1[[#This Row],[Income]],0)</f>
        <v>0</v>
      </c>
      <c r="BL434">
        <f ca="1">IF(Table1[[#This Row],[Area]]="Udaipur",Table1[[#This Row],[Income]],0)</f>
        <v>0</v>
      </c>
      <c r="BM434">
        <f ca="1">IF(Table1[[#This Row],[Area]]="Pune",Table1[[#This Row],[Income]],0)</f>
        <v>0</v>
      </c>
      <c r="BN434">
        <f ca="1">IF(Table1[[#This Row],[Area]]="Kolkata",Table1[[#This Row],[Income]],0)</f>
        <v>0</v>
      </c>
      <c r="BO434">
        <f ca="1">IF(Table1[[#This Row],[Area]]="Ranchi",Table1[[#This Row],[Income]],0)</f>
        <v>0</v>
      </c>
      <c r="BP434">
        <f ca="1">IF(Table1[[#This Row],[Area]]="Dhanbad",Table1[[#This Row],[Income]],0)</f>
        <v>0</v>
      </c>
      <c r="BQ434">
        <f ca="1">IF(Table1[[#This Row],[Area]]="Agra",Table1[[#This Row],[Income]],0)</f>
        <v>0</v>
      </c>
      <c r="BR434">
        <f ca="1">IF(Table1[[#This Row],[Area]]="Mumbai",Table1[[#This Row],[Income]],0)</f>
        <v>0</v>
      </c>
      <c r="BS434">
        <f ca="1">IF(Table1[[#This Row],[Area]]="Srinagar",Table1[[#This Row],[Income]],0)</f>
        <v>0</v>
      </c>
      <c r="BT434">
        <f ca="1">IF(Table1[[#This Row],[Area]]="Delhi",Table1[[#This Row],[Income]],0)</f>
        <v>0</v>
      </c>
      <c r="BU434">
        <f ca="1">IF(Table1[[#This Row],[Area]]="Jaipur",Table1[[#This Row],[Income]],0)</f>
        <v>0</v>
      </c>
      <c r="BW434">
        <f ca="1">IF(Table1[[#This Row],[Field of Work]]="IT",Table1[[#This Row],[Income]],0)</f>
        <v>0</v>
      </c>
      <c r="BX434">
        <f ca="1">IF(Table1[[#This Row],[Field of Work]]="Healthcare",Table1[[#This Row],[Income]],0)</f>
        <v>0</v>
      </c>
      <c r="BY434">
        <f ca="1">IF(Table1[[#This Row],[Field of Work]]="Agriculture",Table1[[#This Row],[Income]],0)</f>
        <v>0</v>
      </c>
      <c r="BZ434">
        <f ca="1">IF(Table1[[#This Row],[Field of Work]]="Teaching",Table1[[#This Row],[Income]],0)</f>
        <v>66950</v>
      </c>
      <c r="CA434">
        <f ca="1">IF(Table1[[#This Row],[Field of Work]]="General Work",Table1[[#This Row],[Income]],0)</f>
        <v>0</v>
      </c>
      <c r="CB434">
        <f ca="1">IF(Table1[[#This Row],[Field of Work]]="Construction",Table1[[#This Row],[Income]],0)</f>
        <v>0</v>
      </c>
      <c r="CD434" s="2">
        <f ca="1">IF(Table1[[#This Row],[Value of debts ]]&gt;Table1[[#This Row],[Income]],1,0)</f>
        <v>1</v>
      </c>
      <c r="CE434" s="1"/>
      <c r="CG434">
        <f ca="1">IF(Table1[[#This Row],[Net worth of person]]&gt;$CH$3,Table1[[#This Row],[Age]],0)</f>
        <v>29</v>
      </c>
    </row>
    <row r="435" spans="1:85" x14ac:dyDescent="0.3">
      <c r="A435">
        <f t="shared" ca="1" si="238"/>
        <v>1</v>
      </c>
      <c r="B435" t="str">
        <f t="shared" ca="1" si="239"/>
        <v>Women</v>
      </c>
      <c r="C435">
        <f t="shared" ca="1" si="240"/>
        <v>31</v>
      </c>
      <c r="D435">
        <f t="shared" ca="1" si="241"/>
        <v>3</v>
      </c>
      <c r="E435" t="str">
        <f t="shared" ca="1" si="242"/>
        <v>Healthcare</v>
      </c>
      <c r="F435">
        <f t="shared" ca="1" si="243"/>
        <v>3</v>
      </c>
      <c r="G435" t="str">
        <f t="shared" ca="1" si="244"/>
        <v>Bachelors</v>
      </c>
      <c r="H435">
        <f t="shared" ca="1" si="245"/>
        <v>1</v>
      </c>
      <c r="I435">
        <f t="shared" ca="1" si="246"/>
        <v>1</v>
      </c>
      <c r="J435">
        <f t="shared" ca="1" si="247"/>
        <v>25504</v>
      </c>
      <c r="K435">
        <f t="shared" ca="1" si="248"/>
        <v>6</v>
      </c>
      <c r="L435" t="str">
        <f t="shared" ca="1" si="249"/>
        <v>Ranchi</v>
      </c>
      <c r="M435">
        <f t="shared" ca="1" si="250"/>
        <v>127520</v>
      </c>
      <c r="N435">
        <f t="shared" ca="1" si="251"/>
        <v>49714.523233949607</v>
      </c>
      <c r="O435">
        <f t="shared" ca="1" si="252"/>
        <v>25310.590593963614</v>
      </c>
      <c r="P435">
        <f t="shared" ca="1" si="253"/>
        <v>17052</v>
      </c>
      <c r="Q435">
        <f t="shared" ca="1" si="254"/>
        <v>4639.0586126244261</v>
      </c>
      <c r="R435">
        <f t="shared" ca="1" si="255"/>
        <v>29364.818817560044</v>
      </c>
      <c r="S435">
        <f t="shared" ca="1" si="256"/>
        <v>182195.40941152367</v>
      </c>
      <c r="T435">
        <f t="shared" ca="1" si="257"/>
        <v>71405.581846574045</v>
      </c>
      <c r="U435">
        <f t="shared" ca="1" si="237"/>
        <v>110789.82756494962</v>
      </c>
      <c r="AF435" s="2">
        <f ca="1">IF(Table1[[#This Row],[Gender]]="Women",1,0)</f>
        <v>1</v>
      </c>
      <c r="AG435">
        <f ca="1">IF(Table1[[#This Row],[Gender]]="Men",1,0)</f>
        <v>0</v>
      </c>
      <c r="AI435" s="1"/>
      <c r="AK435" s="2">
        <f ca="1">IF(Table1[[#This Row],[Field of Work]]="IT",1,0)</f>
        <v>0</v>
      </c>
      <c r="AL435">
        <f ca="1">IF(Table1[[#This Row],[Field of Work]]="Agriculture",1,0)</f>
        <v>0</v>
      </c>
      <c r="AM435">
        <f ca="1">IF(Table1[[#This Row],[Field of Work]]="Construction",1,0)</f>
        <v>0</v>
      </c>
      <c r="AN435">
        <f ca="1">IF(Table1[[#This Row],[Field of Work]]="Healthcare",1,0)</f>
        <v>1</v>
      </c>
      <c r="AO435">
        <f ca="1">IF(Table1[[#This Row],[Field of Work]]="General Work",1,0)</f>
        <v>0</v>
      </c>
      <c r="AP435">
        <f ca="1">IF(Table1[[#This Row],[Field of Work]]="Teaching",1,0)</f>
        <v>0</v>
      </c>
      <c r="AV435" s="1"/>
      <c r="AX435" s="2">
        <f ca="1">Table1[[#This Row],[Car Value]]/Table1[[#This Row],[Cars]]</f>
        <v>25310.590593963614</v>
      </c>
      <c r="AY435" s="1"/>
      <c r="AZ435" s="2">
        <f ca="1">IF(Table1[[#This Row],[Value of debts ]]&gt;$BA$3,1,0)</f>
        <v>1</v>
      </c>
      <c r="BA435" s="1"/>
      <c r="BB435" s="1"/>
      <c r="BC435" s="15">
        <f ca="1">Table1[[#This Row],[Mortage Left]]/Table1[[#This Row],[Value of House]]</f>
        <v>0.38985667529759732</v>
      </c>
      <c r="BD435">
        <f t="shared" ca="1" si="215"/>
        <v>0</v>
      </c>
      <c r="BF435" s="1"/>
      <c r="BH435">
        <f ca="1">IF(Table1[[#This Row],[Area]]="Patna",Table1[[#This Row],[Income]],0)</f>
        <v>0</v>
      </c>
      <c r="BI435">
        <f ca="1">IF(Table1[[#This Row],[Area]]="Bangalore",Table1[[#This Row],[Income]],0)</f>
        <v>0</v>
      </c>
      <c r="BJ435">
        <f ca="1">IF(Table1[[#This Row],[Area]]="Lucknow",Table1[[#This Row],[Income]],0)</f>
        <v>0</v>
      </c>
      <c r="BK435">
        <f ca="1">IF(Table1[[#This Row],[Area]]="Hyderabad",Table1[[#This Row],[Income]],0)</f>
        <v>0</v>
      </c>
      <c r="BL435">
        <f ca="1">IF(Table1[[#This Row],[Area]]="Udaipur",Table1[[#This Row],[Income]],0)</f>
        <v>0</v>
      </c>
      <c r="BM435">
        <f ca="1">IF(Table1[[#This Row],[Area]]="Pune",Table1[[#This Row],[Income]],0)</f>
        <v>0</v>
      </c>
      <c r="BN435">
        <f ca="1">IF(Table1[[#This Row],[Area]]="Kolkata",Table1[[#This Row],[Income]],0)</f>
        <v>0</v>
      </c>
      <c r="BO435">
        <f ca="1">IF(Table1[[#This Row],[Area]]="Ranchi",Table1[[#This Row],[Income]],0)</f>
        <v>25504</v>
      </c>
      <c r="BP435">
        <f ca="1">IF(Table1[[#This Row],[Area]]="Dhanbad",Table1[[#This Row],[Income]],0)</f>
        <v>0</v>
      </c>
      <c r="BQ435">
        <f ca="1">IF(Table1[[#This Row],[Area]]="Agra",Table1[[#This Row],[Income]],0)</f>
        <v>0</v>
      </c>
      <c r="BR435">
        <f ca="1">IF(Table1[[#This Row],[Area]]="Mumbai",Table1[[#This Row],[Income]],0)</f>
        <v>0</v>
      </c>
      <c r="BS435">
        <f ca="1">IF(Table1[[#This Row],[Area]]="Srinagar",Table1[[#This Row],[Income]],0)</f>
        <v>0</v>
      </c>
      <c r="BT435">
        <f ca="1">IF(Table1[[#This Row],[Area]]="Delhi",Table1[[#This Row],[Income]],0)</f>
        <v>0</v>
      </c>
      <c r="BU435">
        <f ca="1">IF(Table1[[#This Row],[Area]]="Jaipur",Table1[[#This Row],[Income]],0)</f>
        <v>0</v>
      </c>
      <c r="BW435">
        <f ca="1">IF(Table1[[#This Row],[Field of Work]]="IT",Table1[[#This Row],[Income]],0)</f>
        <v>0</v>
      </c>
      <c r="BX435">
        <f ca="1">IF(Table1[[#This Row],[Field of Work]]="Healthcare",Table1[[#This Row],[Income]],0)</f>
        <v>25504</v>
      </c>
      <c r="BY435">
        <f ca="1">IF(Table1[[#This Row],[Field of Work]]="Agriculture",Table1[[#This Row],[Income]],0)</f>
        <v>0</v>
      </c>
      <c r="BZ435">
        <f ca="1">IF(Table1[[#This Row],[Field of Work]]="Teaching",Table1[[#This Row],[Income]],0)</f>
        <v>0</v>
      </c>
      <c r="CA435">
        <f ca="1">IF(Table1[[#This Row],[Field of Work]]="General Work",Table1[[#This Row],[Income]],0)</f>
        <v>0</v>
      </c>
      <c r="CB435">
        <f ca="1">IF(Table1[[#This Row],[Field of Work]]="Construction",Table1[[#This Row],[Income]],0)</f>
        <v>0</v>
      </c>
      <c r="CD435" s="2">
        <f ca="1">IF(Table1[[#This Row],[Value of debts ]]&gt;Table1[[#This Row],[Income]],1,0)</f>
        <v>1</v>
      </c>
      <c r="CE435" s="1"/>
      <c r="CG435">
        <f ca="1">IF(Table1[[#This Row],[Net worth of person]]&gt;$CH$3,Table1[[#This Row],[Age]],0)</f>
        <v>31</v>
      </c>
    </row>
    <row r="436" spans="1:85" x14ac:dyDescent="0.3">
      <c r="A436">
        <f t="shared" ca="1" si="238"/>
        <v>1</v>
      </c>
      <c r="B436" t="str">
        <f t="shared" ca="1" si="239"/>
        <v>Women</v>
      </c>
      <c r="C436">
        <f t="shared" ca="1" si="240"/>
        <v>34</v>
      </c>
      <c r="D436">
        <f t="shared" ca="1" si="241"/>
        <v>5</v>
      </c>
      <c r="E436" t="str">
        <f t="shared" ca="1" si="242"/>
        <v>Agriculture</v>
      </c>
      <c r="F436">
        <f t="shared" ca="1" si="243"/>
        <v>5</v>
      </c>
      <c r="G436" t="str">
        <f t="shared" ca="1" si="244"/>
        <v>Others</v>
      </c>
      <c r="H436">
        <f t="shared" ca="1" si="245"/>
        <v>3</v>
      </c>
      <c r="I436">
        <f t="shared" ca="1" si="246"/>
        <v>2</v>
      </c>
      <c r="J436">
        <f t="shared" ca="1" si="247"/>
        <v>64879</v>
      </c>
      <c r="K436">
        <f t="shared" ca="1" si="248"/>
        <v>7</v>
      </c>
      <c r="L436" t="str">
        <f t="shared" ca="1" si="249"/>
        <v>Delhi</v>
      </c>
      <c r="M436">
        <f t="shared" ca="1" si="250"/>
        <v>389274</v>
      </c>
      <c r="N436">
        <f t="shared" ca="1" si="251"/>
        <v>387074.50092067692</v>
      </c>
      <c r="O436">
        <f t="shared" ca="1" si="252"/>
        <v>117068.83810846557</v>
      </c>
      <c r="P436">
        <f t="shared" ca="1" si="253"/>
        <v>18419</v>
      </c>
      <c r="Q436">
        <f t="shared" ca="1" si="254"/>
        <v>98741.707978509556</v>
      </c>
      <c r="R436">
        <f t="shared" ca="1" si="255"/>
        <v>82791.260022519768</v>
      </c>
      <c r="S436">
        <f t="shared" ca="1" si="256"/>
        <v>589134.09813098528</v>
      </c>
      <c r="T436">
        <f t="shared" ca="1" si="257"/>
        <v>504235.20889918646</v>
      </c>
      <c r="U436">
        <f t="shared" ca="1" si="237"/>
        <v>84898.889231798821</v>
      </c>
      <c r="AF436" s="2">
        <f ca="1">IF(Table1[[#This Row],[Gender]]="Women",1,0)</f>
        <v>1</v>
      </c>
      <c r="AG436">
        <f ca="1">IF(Table1[[#This Row],[Gender]]="Men",1,0)</f>
        <v>0</v>
      </c>
      <c r="AI436" s="1"/>
      <c r="AK436" s="2">
        <f ca="1">IF(Table1[[#This Row],[Field of Work]]="IT",1,0)</f>
        <v>0</v>
      </c>
      <c r="AL436">
        <f ca="1">IF(Table1[[#This Row],[Field of Work]]="Agriculture",1,0)</f>
        <v>1</v>
      </c>
      <c r="AM436">
        <f ca="1">IF(Table1[[#This Row],[Field of Work]]="Construction",1,0)</f>
        <v>0</v>
      </c>
      <c r="AN436">
        <f ca="1">IF(Table1[[#This Row],[Field of Work]]="Healthcare",1,0)</f>
        <v>0</v>
      </c>
      <c r="AO436">
        <f ca="1">IF(Table1[[#This Row],[Field of Work]]="General Work",1,0)</f>
        <v>0</v>
      </c>
      <c r="AP436">
        <f ca="1">IF(Table1[[#This Row],[Field of Work]]="Teaching",1,0)</f>
        <v>0</v>
      </c>
      <c r="AV436" s="1"/>
      <c r="AX436" s="2">
        <f ca="1">Table1[[#This Row],[Car Value]]/Table1[[#This Row],[Cars]]</f>
        <v>58534.419054232785</v>
      </c>
      <c r="AY436" s="1"/>
      <c r="AZ436" s="2">
        <f ca="1">IF(Table1[[#This Row],[Value of debts ]]&gt;$BA$3,1,0)</f>
        <v>1</v>
      </c>
      <c r="BA436" s="1"/>
      <c r="BB436" s="1"/>
      <c r="BC436" s="15">
        <f ca="1">Table1[[#This Row],[Mortage Left]]/Table1[[#This Row],[Value of House]]</f>
        <v>0.99434974059576786</v>
      </c>
      <c r="BD436">
        <f t="shared" ca="1" si="215"/>
        <v>0</v>
      </c>
      <c r="BF436" s="1"/>
      <c r="BH436">
        <f ca="1">IF(Table1[[#This Row],[Area]]="Patna",Table1[[#This Row],[Income]],0)</f>
        <v>0</v>
      </c>
      <c r="BI436">
        <f ca="1">IF(Table1[[#This Row],[Area]]="Bangalore",Table1[[#This Row],[Income]],0)</f>
        <v>0</v>
      </c>
      <c r="BJ436">
        <f ca="1">IF(Table1[[#This Row],[Area]]="Lucknow",Table1[[#This Row],[Income]],0)</f>
        <v>0</v>
      </c>
      <c r="BK436">
        <f ca="1">IF(Table1[[#This Row],[Area]]="Hyderabad",Table1[[#This Row],[Income]],0)</f>
        <v>0</v>
      </c>
      <c r="BL436">
        <f ca="1">IF(Table1[[#This Row],[Area]]="Udaipur",Table1[[#This Row],[Income]],0)</f>
        <v>0</v>
      </c>
      <c r="BM436">
        <f ca="1">IF(Table1[[#This Row],[Area]]="Pune",Table1[[#This Row],[Income]],0)</f>
        <v>0</v>
      </c>
      <c r="BN436">
        <f ca="1">IF(Table1[[#This Row],[Area]]="Kolkata",Table1[[#This Row],[Income]],0)</f>
        <v>0</v>
      </c>
      <c r="BO436">
        <f ca="1">IF(Table1[[#This Row],[Area]]="Ranchi",Table1[[#This Row],[Income]],0)</f>
        <v>0</v>
      </c>
      <c r="BP436">
        <f ca="1">IF(Table1[[#This Row],[Area]]="Dhanbad",Table1[[#This Row],[Income]],0)</f>
        <v>0</v>
      </c>
      <c r="BQ436">
        <f ca="1">IF(Table1[[#This Row],[Area]]="Agra",Table1[[#This Row],[Income]],0)</f>
        <v>0</v>
      </c>
      <c r="BR436">
        <f ca="1">IF(Table1[[#This Row],[Area]]="Mumbai",Table1[[#This Row],[Income]],0)</f>
        <v>0</v>
      </c>
      <c r="BS436">
        <f ca="1">IF(Table1[[#This Row],[Area]]="Srinagar",Table1[[#This Row],[Income]],0)</f>
        <v>0</v>
      </c>
      <c r="BT436">
        <f ca="1">IF(Table1[[#This Row],[Area]]="Delhi",Table1[[#This Row],[Income]],0)</f>
        <v>64879</v>
      </c>
      <c r="BU436">
        <f ca="1">IF(Table1[[#This Row],[Area]]="Jaipur",Table1[[#This Row],[Income]],0)</f>
        <v>0</v>
      </c>
      <c r="BW436">
        <f ca="1">IF(Table1[[#This Row],[Field of Work]]="IT",Table1[[#This Row],[Income]],0)</f>
        <v>0</v>
      </c>
      <c r="BX436">
        <f ca="1">IF(Table1[[#This Row],[Field of Work]]="Healthcare",Table1[[#This Row],[Income]],0)</f>
        <v>0</v>
      </c>
      <c r="BY436">
        <f ca="1">IF(Table1[[#This Row],[Field of Work]]="Agriculture",Table1[[#This Row],[Income]],0)</f>
        <v>64879</v>
      </c>
      <c r="BZ436">
        <f ca="1">IF(Table1[[#This Row],[Field of Work]]="Teaching",Table1[[#This Row],[Income]],0)</f>
        <v>0</v>
      </c>
      <c r="CA436">
        <f ca="1">IF(Table1[[#This Row],[Field of Work]]="General Work",Table1[[#This Row],[Income]],0)</f>
        <v>0</v>
      </c>
      <c r="CB436">
        <f ca="1">IF(Table1[[#This Row],[Field of Work]]="Construction",Table1[[#This Row],[Income]],0)</f>
        <v>0</v>
      </c>
      <c r="CD436" s="2">
        <f ca="1">IF(Table1[[#This Row],[Value of debts ]]&gt;Table1[[#This Row],[Income]],1,0)</f>
        <v>1</v>
      </c>
      <c r="CE436" s="1"/>
      <c r="CG436">
        <f ca="1">IF(Table1[[#This Row],[Net worth of person]]&gt;$CH$3,Table1[[#This Row],[Age]],0)</f>
        <v>34</v>
      </c>
    </row>
    <row r="437" spans="1:85" x14ac:dyDescent="0.3">
      <c r="A437">
        <f t="shared" ca="1" si="238"/>
        <v>1</v>
      </c>
      <c r="B437" t="str">
        <f t="shared" ca="1" si="239"/>
        <v>Women</v>
      </c>
      <c r="C437">
        <f t="shared" ca="1" si="240"/>
        <v>30</v>
      </c>
      <c r="D437">
        <f t="shared" ca="1" si="241"/>
        <v>2</v>
      </c>
      <c r="E437" t="str">
        <f t="shared" ca="1" si="242"/>
        <v>Construction</v>
      </c>
      <c r="F437">
        <f t="shared" ca="1" si="243"/>
        <v>4</v>
      </c>
      <c r="G437" t="str">
        <f t="shared" ca="1" si="244"/>
        <v>Masters</v>
      </c>
      <c r="H437">
        <f t="shared" ca="1" si="245"/>
        <v>3</v>
      </c>
      <c r="I437">
        <f t="shared" ca="1" si="246"/>
        <v>3</v>
      </c>
      <c r="J437">
        <f t="shared" ca="1" si="247"/>
        <v>32440</v>
      </c>
      <c r="K437">
        <f t="shared" ca="1" si="248"/>
        <v>11</v>
      </c>
      <c r="L437" t="str">
        <f t="shared" ca="1" si="249"/>
        <v>Mumbai</v>
      </c>
      <c r="M437">
        <f t="shared" ca="1" si="250"/>
        <v>97320</v>
      </c>
      <c r="N437">
        <f t="shared" ca="1" si="251"/>
        <v>24609.872776975571</v>
      </c>
      <c r="O437">
        <f t="shared" ca="1" si="252"/>
        <v>70438.616377897881</v>
      </c>
      <c r="P437">
        <f t="shared" ca="1" si="253"/>
        <v>56005</v>
      </c>
      <c r="Q437">
        <f t="shared" ca="1" si="254"/>
        <v>32718.904921223639</v>
      </c>
      <c r="R437">
        <f t="shared" ca="1" si="255"/>
        <v>26145.035085927066</v>
      </c>
      <c r="S437">
        <f t="shared" ca="1" si="256"/>
        <v>193903.65146382494</v>
      </c>
      <c r="T437">
        <f t="shared" ca="1" si="257"/>
        <v>113333.77769819921</v>
      </c>
      <c r="U437">
        <f t="shared" ca="1" si="237"/>
        <v>80569.873765625729</v>
      </c>
      <c r="AF437" s="2">
        <f ca="1">IF(Table1[[#This Row],[Gender]]="Women",1,0)</f>
        <v>1</v>
      </c>
      <c r="AG437">
        <f ca="1">IF(Table1[[#This Row],[Gender]]="Men",1,0)</f>
        <v>0</v>
      </c>
      <c r="AI437" s="1"/>
      <c r="AK437" s="2">
        <f ca="1">IF(Table1[[#This Row],[Field of Work]]="IT",1,0)</f>
        <v>0</v>
      </c>
      <c r="AL437">
        <f ca="1">IF(Table1[[#This Row],[Field of Work]]="Agriculture",1,0)</f>
        <v>0</v>
      </c>
      <c r="AM437">
        <f ca="1">IF(Table1[[#This Row],[Field of Work]]="Construction",1,0)</f>
        <v>1</v>
      </c>
      <c r="AN437">
        <f ca="1">IF(Table1[[#This Row],[Field of Work]]="Healthcare",1,0)</f>
        <v>0</v>
      </c>
      <c r="AO437">
        <f ca="1">IF(Table1[[#This Row],[Field of Work]]="General Work",1,0)</f>
        <v>0</v>
      </c>
      <c r="AP437">
        <f ca="1">IF(Table1[[#This Row],[Field of Work]]="Teaching",1,0)</f>
        <v>0</v>
      </c>
      <c r="AV437" s="1"/>
      <c r="AX437" s="2">
        <f ca="1">Table1[[#This Row],[Car Value]]/Table1[[#This Row],[Cars]]</f>
        <v>23479.538792632626</v>
      </c>
      <c r="AY437" s="1"/>
      <c r="AZ437" s="2">
        <f ca="1">IF(Table1[[#This Row],[Value of debts ]]&gt;$BA$3,1,0)</f>
        <v>1</v>
      </c>
      <c r="BA437" s="1"/>
      <c r="BB437" s="1"/>
      <c r="BC437" s="15">
        <f ca="1">Table1[[#This Row],[Mortage Left]]/Table1[[#This Row],[Value of House]]</f>
        <v>0.25287579918799397</v>
      </c>
      <c r="BD437">
        <f t="shared" ca="1" si="215"/>
        <v>0</v>
      </c>
      <c r="BF437" s="1"/>
      <c r="BH437">
        <f ca="1">IF(Table1[[#This Row],[Area]]="Patna",Table1[[#This Row],[Income]],0)</f>
        <v>0</v>
      </c>
      <c r="BI437">
        <f ca="1">IF(Table1[[#This Row],[Area]]="Bangalore",Table1[[#This Row],[Income]],0)</f>
        <v>0</v>
      </c>
      <c r="BJ437">
        <f ca="1">IF(Table1[[#This Row],[Area]]="Lucknow",Table1[[#This Row],[Income]],0)</f>
        <v>0</v>
      </c>
      <c r="BK437">
        <f ca="1">IF(Table1[[#This Row],[Area]]="Hyderabad",Table1[[#This Row],[Income]],0)</f>
        <v>0</v>
      </c>
      <c r="BL437">
        <f ca="1">IF(Table1[[#This Row],[Area]]="Udaipur",Table1[[#This Row],[Income]],0)</f>
        <v>0</v>
      </c>
      <c r="BM437">
        <f ca="1">IF(Table1[[#This Row],[Area]]="Pune",Table1[[#This Row],[Income]],0)</f>
        <v>0</v>
      </c>
      <c r="BN437">
        <f ca="1">IF(Table1[[#This Row],[Area]]="Kolkata",Table1[[#This Row],[Income]],0)</f>
        <v>0</v>
      </c>
      <c r="BO437">
        <f ca="1">IF(Table1[[#This Row],[Area]]="Ranchi",Table1[[#This Row],[Income]],0)</f>
        <v>0</v>
      </c>
      <c r="BP437">
        <f ca="1">IF(Table1[[#This Row],[Area]]="Dhanbad",Table1[[#This Row],[Income]],0)</f>
        <v>0</v>
      </c>
      <c r="BQ437">
        <f ca="1">IF(Table1[[#This Row],[Area]]="Agra",Table1[[#This Row],[Income]],0)</f>
        <v>0</v>
      </c>
      <c r="BR437">
        <f ca="1">IF(Table1[[#This Row],[Area]]="Mumbai",Table1[[#This Row],[Income]],0)</f>
        <v>32440</v>
      </c>
      <c r="BS437">
        <f ca="1">IF(Table1[[#This Row],[Area]]="Srinagar",Table1[[#This Row],[Income]],0)</f>
        <v>0</v>
      </c>
      <c r="BT437">
        <f ca="1">IF(Table1[[#This Row],[Area]]="Delhi",Table1[[#This Row],[Income]],0)</f>
        <v>0</v>
      </c>
      <c r="BU437">
        <f ca="1">IF(Table1[[#This Row],[Area]]="Jaipur",Table1[[#This Row],[Income]],0)</f>
        <v>0</v>
      </c>
      <c r="BW437">
        <f ca="1">IF(Table1[[#This Row],[Field of Work]]="IT",Table1[[#This Row],[Income]],0)</f>
        <v>0</v>
      </c>
      <c r="BX437">
        <f ca="1">IF(Table1[[#This Row],[Field of Work]]="Healthcare",Table1[[#This Row],[Income]],0)</f>
        <v>0</v>
      </c>
      <c r="BY437">
        <f ca="1">IF(Table1[[#This Row],[Field of Work]]="Agriculture",Table1[[#This Row],[Income]],0)</f>
        <v>0</v>
      </c>
      <c r="BZ437">
        <f ca="1">IF(Table1[[#This Row],[Field of Work]]="Teaching",Table1[[#This Row],[Income]],0)</f>
        <v>0</v>
      </c>
      <c r="CA437">
        <f ca="1">IF(Table1[[#This Row],[Field of Work]]="General Work",Table1[[#This Row],[Income]],0)</f>
        <v>0</v>
      </c>
      <c r="CB437">
        <f ca="1">IF(Table1[[#This Row],[Field of Work]]="Construction",Table1[[#This Row],[Income]],0)</f>
        <v>32440</v>
      </c>
      <c r="CD437" s="2">
        <f ca="1">IF(Table1[[#This Row],[Value of debts ]]&gt;Table1[[#This Row],[Income]],1,0)</f>
        <v>1</v>
      </c>
      <c r="CE437" s="1"/>
      <c r="CG437">
        <f ca="1">IF(Table1[[#This Row],[Net worth of person]]&gt;$CH$3,Table1[[#This Row],[Age]],0)</f>
        <v>30</v>
      </c>
    </row>
    <row r="438" spans="1:85" x14ac:dyDescent="0.3">
      <c r="A438">
        <f t="shared" ca="1" si="238"/>
        <v>1</v>
      </c>
      <c r="B438" t="str">
        <f t="shared" ca="1" si="239"/>
        <v>Women</v>
      </c>
      <c r="C438">
        <f t="shared" ca="1" si="240"/>
        <v>21</v>
      </c>
      <c r="D438">
        <f t="shared" ca="1" si="241"/>
        <v>2</v>
      </c>
      <c r="E438" t="str">
        <f t="shared" ca="1" si="242"/>
        <v>Construction</v>
      </c>
      <c r="F438">
        <f t="shared" ca="1" si="243"/>
        <v>2</v>
      </c>
      <c r="G438" t="str">
        <f t="shared" ca="1" si="244"/>
        <v>12th</v>
      </c>
      <c r="H438">
        <f t="shared" ca="1" si="245"/>
        <v>4</v>
      </c>
      <c r="I438">
        <f t="shared" ca="1" si="246"/>
        <v>2</v>
      </c>
      <c r="J438">
        <f t="shared" ca="1" si="247"/>
        <v>78795</v>
      </c>
      <c r="K438">
        <f t="shared" ca="1" si="248"/>
        <v>5</v>
      </c>
      <c r="L438" t="str">
        <f t="shared" ca="1" si="249"/>
        <v>Udaipur</v>
      </c>
      <c r="M438">
        <f t="shared" ca="1" si="250"/>
        <v>315180</v>
      </c>
      <c r="N438">
        <f t="shared" ca="1" si="251"/>
        <v>119131.41282255916</v>
      </c>
      <c r="O438">
        <f t="shared" ca="1" si="252"/>
        <v>137422.96161994929</v>
      </c>
      <c r="P438">
        <f t="shared" ca="1" si="253"/>
        <v>127592</v>
      </c>
      <c r="Q438">
        <f t="shared" ca="1" si="254"/>
        <v>73958.296380454776</v>
      </c>
      <c r="R438">
        <f t="shared" ca="1" si="255"/>
        <v>81056.55266903661</v>
      </c>
      <c r="S438">
        <f t="shared" ca="1" si="256"/>
        <v>533659.51428898587</v>
      </c>
      <c r="T438">
        <f t="shared" ca="1" si="257"/>
        <v>320681.70920301392</v>
      </c>
      <c r="U438">
        <f t="shared" ca="1" si="237"/>
        <v>212977.80508597195</v>
      </c>
      <c r="AF438" s="2">
        <f ca="1">IF(Table1[[#This Row],[Gender]]="Women",1,0)</f>
        <v>1</v>
      </c>
      <c r="AG438">
        <f ca="1">IF(Table1[[#This Row],[Gender]]="Men",1,0)</f>
        <v>0</v>
      </c>
      <c r="AI438" s="1"/>
      <c r="AK438" s="2">
        <f ca="1">IF(Table1[[#This Row],[Field of Work]]="IT",1,0)</f>
        <v>0</v>
      </c>
      <c r="AL438">
        <f ca="1">IF(Table1[[#This Row],[Field of Work]]="Agriculture",1,0)</f>
        <v>0</v>
      </c>
      <c r="AM438">
        <f ca="1">IF(Table1[[#This Row],[Field of Work]]="Construction",1,0)</f>
        <v>1</v>
      </c>
      <c r="AN438">
        <f ca="1">IF(Table1[[#This Row],[Field of Work]]="Healthcare",1,0)</f>
        <v>0</v>
      </c>
      <c r="AO438">
        <f ca="1">IF(Table1[[#This Row],[Field of Work]]="General Work",1,0)</f>
        <v>0</v>
      </c>
      <c r="AP438">
        <f ca="1">IF(Table1[[#This Row],[Field of Work]]="Teaching",1,0)</f>
        <v>0</v>
      </c>
      <c r="AV438" s="1"/>
      <c r="AX438" s="2">
        <f ca="1">Table1[[#This Row],[Car Value]]/Table1[[#This Row],[Cars]]</f>
        <v>68711.480809974644</v>
      </c>
      <c r="AY438" s="1"/>
      <c r="AZ438" s="2">
        <f ca="1">IF(Table1[[#This Row],[Value of debts ]]&gt;$BA$3,1,0)</f>
        <v>1</v>
      </c>
      <c r="BA438" s="1"/>
      <c r="BB438" s="1"/>
      <c r="BC438" s="15">
        <f ca="1">Table1[[#This Row],[Mortage Left]]/Table1[[#This Row],[Value of House]]</f>
        <v>0.3779789733566824</v>
      </c>
      <c r="BD438">
        <f t="shared" ca="1" si="215"/>
        <v>0</v>
      </c>
      <c r="BF438" s="1"/>
      <c r="BH438">
        <f ca="1">IF(Table1[[#This Row],[Area]]="Patna",Table1[[#This Row],[Income]],0)</f>
        <v>0</v>
      </c>
      <c r="BI438">
        <f ca="1">IF(Table1[[#This Row],[Area]]="Bangalore",Table1[[#This Row],[Income]],0)</f>
        <v>0</v>
      </c>
      <c r="BJ438">
        <f ca="1">IF(Table1[[#This Row],[Area]]="Lucknow",Table1[[#This Row],[Income]],0)</f>
        <v>0</v>
      </c>
      <c r="BK438">
        <f ca="1">IF(Table1[[#This Row],[Area]]="Hyderabad",Table1[[#This Row],[Income]],0)</f>
        <v>0</v>
      </c>
      <c r="BL438">
        <f ca="1">IF(Table1[[#This Row],[Area]]="Udaipur",Table1[[#This Row],[Income]],0)</f>
        <v>78795</v>
      </c>
      <c r="BM438">
        <f ca="1">IF(Table1[[#This Row],[Area]]="Pune",Table1[[#This Row],[Income]],0)</f>
        <v>0</v>
      </c>
      <c r="BN438">
        <f ca="1">IF(Table1[[#This Row],[Area]]="Kolkata",Table1[[#This Row],[Income]],0)</f>
        <v>0</v>
      </c>
      <c r="BO438">
        <f ca="1">IF(Table1[[#This Row],[Area]]="Ranchi",Table1[[#This Row],[Income]],0)</f>
        <v>0</v>
      </c>
      <c r="BP438">
        <f ca="1">IF(Table1[[#This Row],[Area]]="Dhanbad",Table1[[#This Row],[Income]],0)</f>
        <v>0</v>
      </c>
      <c r="BQ438">
        <f ca="1">IF(Table1[[#This Row],[Area]]="Agra",Table1[[#This Row],[Income]],0)</f>
        <v>0</v>
      </c>
      <c r="BR438">
        <f ca="1">IF(Table1[[#This Row],[Area]]="Mumbai",Table1[[#This Row],[Income]],0)</f>
        <v>0</v>
      </c>
      <c r="BS438">
        <f ca="1">IF(Table1[[#This Row],[Area]]="Srinagar",Table1[[#This Row],[Income]],0)</f>
        <v>0</v>
      </c>
      <c r="BT438">
        <f ca="1">IF(Table1[[#This Row],[Area]]="Delhi",Table1[[#This Row],[Income]],0)</f>
        <v>0</v>
      </c>
      <c r="BU438">
        <f ca="1">IF(Table1[[#This Row],[Area]]="Jaipur",Table1[[#This Row],[Income]],0)</f>
        <v>0</v>
      </c>
      <c r="BW438">
        <f ca="1">IF(Table1[[#This Row],[Field of Work]]="IT",Table1[[#This Row],[Income]],0)</f>
        <v>0</v>
      </c>
      <c r="BX438">
        <f ca="1">IF(Table1[[#This Row],[Field of Work]]="Healthcare",Table1[[#This Row],[Income]],0)</f>
        <v>0</v>
      </c>
      <c r="BY438">
        <f ca="1">IF(Table1[[#This Row],[Field of Work]]="Agriculture",Table1[[#This Row],[Income]],0)</f>
        <v>0</v>
      </c>
      <c r="BZ438">
        <f ca="1">IF(Table1[[#This Row],[Field of Work]]="Teaching",Table1[[#This Row],[Income]],0)</f>
        <v>0</v>
      </c>
      <c r="CA438">
        <f ca="1">IF(Table1[[#This Row],[Field of Work]]="General Work",Table1[[#This Row],[Income]],0)</f>
        <v>0</v>
      </c>
      <c r="CB438">
        <f ca="1">IF(Table1[[#This Row],[Field of Work]]="Construction",Table1[[#This Row],[Income]],0)</f>
        <v>78795</v>
      </c>
      <c r="CD438" s="2">
        <f ca="1">IF(Table1[[#This Row],[Value of debts ]]&gt;Table1[[#This Row],[Income]],1,0)</f>
        <v>1</v>
      </c>
      <c r="CE438" s="1"/>
      <c r="CG438">
        <f ca="1">IF(Table1[[#This Row],[Net worth of person]]&gt;$CH$3,Table1[[#This Row],[Age]],0)</f>
        <v>21</v>
      </c>
    </row>
    <row r="439" spans="1:85" x14ac:dyDescent="0.3">
      <c r="A439">
        <f t="shared" ca="1" si="238"/>
        <v>1</v>
      </c>
      <c r="B439" t="str">
        <f t="shared" ca="1" si="239"/>
        <v>Women</v>
      </c>
      <c r="C439">
        <f t="shared" ca="1" si="240"/>
        <v>25</v>
      </c>
      <c r="D439">
        <f t="shared" ca="1" si="241"/>
        <v>3</v>
      </c>
      <c r="E439" t="str">
        <f t="shared" ca="1" si="242"/>
        <v>Healthcare</v>
      </c>
      <c r="F439">
        <f t="shared" ca="1" si="243"/>
        <v>4</v>
      </c>
      <c r="G439" t="str">
        <f t="shared" ca="1" si="244"/>
        <v>Masters</v>
      </c>
      <c r="H439">
        <f t="shared" ca="1" si="245"/>
        <v>0</v>
      </c>
      <c r="I439">
        <f t="shared" ca="1" si="246"/>
        <v>3</v>
      </c>
      <c r="J439">
        <f t="shared" ca="1" si="247"/>
        <v>75035</v>
      </c>
      <c r="K439">
        <f t="shared" ca="1" si="248"/>
        <v>5</v>
      </c>
      <c r="L439" t="str">
        <f t="shared" ca="1" si="249"/>
        <v>Udaipur</v>
      </c>
      <c r="M439">
        <f t="shared" ca="1" si="250"/>
        <v>300140</v>
      </c>
      <c r="N439">
        <f t="shared" ca="1" si="251"/>
        <v>103002.53711495569</v>
      </c>
      <c r="O439">
        <f t="shared" ca="1" si="252"/>
        <v>28835.007540988907</v>
      </c>
      <c r="P439">
        <f t="shared" ca="1" si="253"/>
        <v>26764</v>
      </c>
      <c r="Q439">
        <f t="shared" ca="1" si="254"/>
        <v>113247.1642063063</v>
      </c>
      <c r="R439">
        <f t="shared" ca="1" si="255"/>
        <v>104430.86714331458</v>
      </c>
      <c r="S439">
        <f t="shared" ca="1" si="256"/>
        <v>433405.87468430348</v>
      </c>
      <c r="T439">
        <f t="shared" ca="1" si="257"/>
        <v>243013.70132126199</v>
      </c>
      <c r="U439">
        <f t="shared" ca="1" si="237"/>
        <v>190392.17336304148</v>
      </c>
      <c r="AF439" s="2">
        <f ca="1">IF(Table1[[#This Row],[Gender]]="Women",1,0)</f>
        <v>1</v>
      </c>
      <c r="AG439">
        <f ca="1">IF(Table1[[#This Row],[Gender]]="Men",1,0)</f>
        <v>0</v>
      </c>
      <c r="AI439" s="1"/>
      <c r="AK439" s="2">
        <f ca="1">IF(Table1[[#This Row],[Field of Work]]="IT",1,0)</f>
        <v>0</v>
      </c>
      <c r="AL439">
        <f ca="1">IF(Table1[[#This Row],[Field of Work]]="Agriculture",1,0)</f>
        <v>0</v>
      </c>
      <c r="AM439">
        <f ca="1">IF(Table1[[#This Row],[Field of Work]]="Construction",1,0)</f>
        <v>0</v>
      </c>
      <c r="AN439">
        <f ca="1">IF(Table1[[#This Row],[Field of Work]]="Healthcare",1,0)</f>
        <v>1</v>
      </c>
      <c r="AO439">
        <f ca="1">IF(Table1[[#This Row],[Field of Work]]="General Work",1,0)</f>
        <v>0</v>
      </c>
      <c r="AP439">
        <f ca="1">IF(Table1[[#This Row],[Field of Work]]="Teaching",1,0)</f>
        <v>0</v>
      </c>
      <c r="AV439" s="1"/>
      <c r="AX439" s="2">
        <f ca="1">Table1[[#This Row],[Car Value]]/Table1[[#This Row],[Cars]]</f>
        <v>9611.6691803296362</v>
      </c>
      <c r="AY439" s="1"/>
      <c r="AZ439" s="2">
        <f ca="1">IF(Table1[[#This Row],[Value of debts ]]&gt;$BA$3,1,0)</f>
        <v>1</v>
      </c>
      <c r="BA439" s="1"/>
      <c r="BB439" s="1"/>
      <c r="BC439" s="15">
        <f ca="1">Table1[[#This Row],[Mortage Left]]/Table1[[#This Row],[Value of House]]</f>
        <v>0.34318163895167486</v>
      </c>
      <c r="BD439">
        <f t="shared" ca="1" si="215"/>
        <v>0</v>
      </c>
      <c r="BF439" s="1"/>
      <c r="BH439">
        <f ca="1">IF(Table1[[#This Row],[Area]]="Patna",Table1[[#This Row],[Income]],0)</f>
        <v>0</v>
      </c>
      <c r="BI439">
        <f ca="1">IF(Table1[[#This Row],[Area]]="Bangalore",Table1[[#This Row],[Income]],0)</f>
        <v>0</v>
      </c>
      <c r="BJ439">
        <f ca="1">IF(Table1[[#This Row],[Area]]="Lucknow",Table1[[#This Row],[Income]],0)</f>
        <v>0</v>
      </c>
      <c r="BK439">
        <f ca="1">IF(Table1[[#This Row],[Area]]="Hyderabad",Table1[[#This Row],[Income]],0)</f>
        <v>0</v>
      </c>
      <c r="BL439">
        <f ca="1">IF(Table1[[#This Row],[Area]]="Udaipur",Table1[[#This Row],[Income]],0)</f>
        <v>75035</v>
      </c>
      <c r="BM439">
        <f ca="1">IF(Table1[[#This Row],[Area]]="Pune",Table1[[#This Row],[Income]],0)</f>
        <v>0</v>
      </c>
      <c r="BN439">
        <f ca="1">IF(Table1[[#This Row],[Area]]="Kolkata",Table1[[#This Row],[Income]],0)</f>
        <v>0</v>
      </c>
      <c r="BO439">
        <f ca="1">IF(Table1[[#This Row],[Area]]="Ranchi",Table1[[#This Row],[Income]],0)</f>
        <v>0</v>
      </c>
      <c r="BP439">
        <f ca="1">IF(Table1[[#This Row],[Area]]="Dhanbad",Table1[[#This Row],[Income]],0)</f>
        <v>0</v>
      </c>
      <c r="BQ439">
        <f ca="1">IF(Table1[[#This Row],[Area]]="Agra",Table1[[#This Row],[Income]],0)</f>
        <v>0</v>
      </c>
      <c r="BR439">
        <f ca="1">IF(Table1[[#This Row],[Area]]="Mumbai",Table1[[#This Row],[Income]],0)</f>
        <v>0</v>
      </c>
      <c r="BS439">
        <f ca="1">IF(Table1[[#This Row],[Area]]="Srinagar",Table1[[#This Row],[Income]],0)</f>
        <v>0</v>
      </c>
      <c r="BT439">
        <f ca="1">IF(Table1[[#This Row],[Area]]="Delhi",Table1[[#This Row],[Income]],0)</f>
        <v>0</v>
      </c>
      <c r="BU439">
        <f ca="1">IF(Table1[[#This Row],[Area]]="Jaipur",Table1[[#This Row],[Income]],0)</f>
        <v>0</v>
      </c>
      <c r="BW439">
        <f ca="1">IF(Table1[[#This Row],[Field of Work]]="IT",Table1[[#This Row],[Income]],0)</f>
        <v>0</v>
      </c>
      <c r="BX439">
        <f ca="1">IF(Table1[[#This Row],[Field of Work]]="Healthcare",Table1[[#This Row],[Income]],0)</f>
        <v>75035</v>
      </c>
      <c r="BY439">
        <f ca="1">IF(Table1[[#This Row],[Field of Work]]="Agriculture",Table1[[#This Row],[Income]],0)</f>
        <v>0</v>
      </c>
      <c r="BZ439">
        <f ca="1">IF(Table1[[#This Row],[Field of Work]]="Teaching",Table1[[#This Row],[Income]],0)</f>
        <v>0</v>
      </c>
      <c r="CA439">
        <f ca="1">IF(Table1[[#This Row],[Field of Work]]="General Work",Table1[[#This Row],[Income]],0)</f>
        <v>0</v>
      </c>
      <c r="CB439">
        <f ca="1">IF(Table1[[#This Row],[Field of Work]]="Construction",Table1[[#This Row],[Income]],0)</f>
        <v>0</v>
      </c>
      <c r="CD439" s="2">
        <f ca="1">IF(Table1[[#This Row],[Value of debts ]]&gt;Table1[[#This Row],[Income]],1,0)</f>
        <v>1</v>
      </c>
      <c r="CE439" s="1"/>
      <c r="CG439">
        <f ca="1">IF(Table1[[#This Row],[Net worth of person]]&gt;$CH$3,Table1[[#This Row],[Age]],0)</f>
        <v>25</v>
      </c>
    </row>
    <row r="440" spans="1:85" x14ac:dyDescent="0.3">
      <c r="A440">
        <f t="shared" ca="1" si="238"/>
        <v>1</v>
      </c>
      <c r="B440" t="str">
        <f t="shared" ca="1" si="239"/>
        <v>Women</v>
      </c>
      <c r="C440">
        <f t="shared" ca="1" si="240"/>
        <v>33</v>
      </c>
      <c r="D440">
        <f t="shared" ca="1" si="241"/>
        <v>6</v>
      </c>
      <c r="E440" t="str">
        <f t="shared" ca="1" si="242"/>
        <v>General Work</v>
      </c>
      <c r="F440">
        <f t="shared" ca="1" si="243"/>
        <v>1</v>
      </c>
      <c r="G440" t="str">
        <f t="shared" ca="1" si="244"/>
        <v>10th</v>
      </c>
      <c r="H440">
        <f t="shared" ca="1" si="245"/>
        <v>3</v>
      </c>
      <c r="I440">
        <f t="shared" ca="1" si="246"/>
        <v>2</v>
      </c>
      <c r="J440">
        <f t="shared" ca="1" si="247"/>
        <v>40465</v>
      </c>
      <c r="K440">
        <f t="shared" ca="1" si="248"/>
        <v>11</v>
      </c>
      <c r="L440" t="str">
        <f t="shared" ca="1" si="249"/>
        <v>Mumbai</v>
      </c>
      <c r="M440">
        <f t="shared" ca="1" si="250"/>
        <v>161860</v>
      </c>
      <c r="N440">
        <f t="shared" ca="1" si="251"/>
        <v>149927.70355530127</v>
      </c>
      <c r="O440">
        <f t="shared" ca="1" si="252"/>
        <v>7146.2710490478457</v>
      </c>
      <c r="P440">
        <f t="shared" ca="1" si="253"/>
        <v>65</v>
      </c>
      <c r="Q440">
        <f t="shared" ca="1" si="254"/>
        <v>37648.063427656671</v>
      </c>
      <c r="R440">
        <f t="shared" ca="1" si="255"/>
        <v>29837.53154986872</v>
      </c>
      <c r="S440">
        <f t="shared" ca="1" si="256"/>
        <v>198843.80259891658</v>
      </c>
      <c r="T440">
        <f t="shared" ca="1" si="257"/>
        <v>187640.76698295795</v>
      </c>
      <c r="U440">
        <f t="shared" ca="1" si="237"/>
        <v>11203.035615958623</v>
      </c>
      <c r="AF440" s="2">
        <f ca="1">IF(Table1[[#This Row],[Gender]]="Women",1,0)</f>
        <v>1</v>
      </c>
      <c r="AG440">
        <f ca="1">IF(Table1[[#This Row],[Gender]]="Men",1,0)</f>
        <v>0</v>
      </c>
      <c r="AI440" s="1"/>
      <c r="AK440" s="2">
        <f ca="1">IF(Table1[[#This Row],[Field of Work]]="IT",1,0)</f>
        <v>0</v>
      </c>
      <c r="AL440">
        <f ca="1">IF(Table1[[#This Row],[Field of Work]]="Agriculture",1,0)</f>
        <v>0</v>
      </c>
      <c r="AM440">
        <f ca="1">IF(Table1[[#This Row],[Field of Work]]="Construction",1,0)</f>
        <v>0</v>
      </c>
      <c r="AN440">
        <f ca="1">IF(Table1[[#This Row],[Field of Work]]="Healthcare",1,0)</f>
        <v>0</v>
      </c>
      <c r="AO440">
        <f ca="1">IF(Table1[[#This Row],[Field of Work]]="General Work",1,0)</f>
        <v>1</v>
      </c>
      <c r="AP440">
        <f ca="1">IF(Table1[[#This Row],[Field of Work]]="Teaching",1,0)</f>
        <v>0</v>
      </c>
      <c r="AV440" s="1"/>
      <c r="AX440" s="2">
        <f ca="1">Table1[[#This Row],[Car Value]]/Table1[[#This Row],[Cars]]</f>
        <v>3573.1355245239229</v>
      </c>
      <c r="AY440" s="1"/>
      <c r="AZ440" s="2">
        <f ca="1">IF(Table1[[#This Row],[Value of debts ]]&gt;$BA$3,1,0)</f>
        <v>1</v>
      </c>
      <c r="BA440" s="1"/>
      <c r="BB440" s="1"/>
      <c r="BC440" s="15">
        <f ca="1">Table1[[#This Row],[Mortage Left]]/Table1[[#This Row],[Value of House]]</f>
        <v>0.92628014058631702</v>
      </c>
      <c r="BD440">
        <f t="shared" ca="1" si="215"/>
        <v>0</v>
      </c>
      <c r="BF440" s="1"/>
      <c r="BH440">
        <f ca="1">IF(Table1[[#This Row],[Area]]="Patna",Table1[[#This Row],[Income]],0)</f>
        <v>0</v>
      </c>
      <c r="BI440">
        <f ca="1">IF(Table1[[#This Row],[Area]]="Bangalore",Table1[[#This Row],[Income]],0)</f>
        <v>0</v>
      </c>
      <c r="BJ440">
        <f ca="1">IF(Table1[[#This Row],[Area]]="Lucknow",Table1[[#This Row],[Income]],0)</f>
        <v>0</v>
      </c>
      <c r="BK440">
        <f ca="1">IF(Table1[[#This Row],[Area]]="Hyderabad",Table1[[#This Row],[Income]],0)</f>
        <v>0</v>
      </c>
      <c r="BL440">
        <f ca="1">IF(Table1[[#This Row],[Area]]="Udaipur",Table1[[#This Row],[Income]],0)</f>
        <v>0</v>
      </c>
      <c r="BM440">
        <f ca="1">IF(Table1[[#This Row],[Area]]="Pune",Table1[[#This Row],[Income]],0)</f>
        <v>0</v>
      </c>
      <c r="BN440">
        <f ca="1">IF(Table1[[#This Row],[Area]]="Kolkata",Table1[[#This Row],[Income]],0)</f>
        <v>0</v>
      </c>
      <c r="BO440">
        <f ca="1">IF(Table1[[#This Row],[Area]]="Ranchi",Table1[[#This Row],[Income]],0)</f>
        <v>0</v>
      </c>
      <c r="BP440">
        <f ca="1">IF(Table1[[#This Row],[Area]]="Dhanbad",Table1[[#This Row],[Income]],0)</f>
        <v>0</v>
      </c>
      <c r="BQ440">
        <f ca="1">IF(Table1[[#This Row],[Area]]="Agra",Table1[[#This Row],[Income]],0)</f>
        <v>0</v>
      </c>
      <c r="BR440">
        <f ca="1">IF(Table1[[#This Row],[Area]]="Mumbai",Table1[[#This Row],[Income]],0)</f>
        <v>40465</v>
      </c>
      <c r="BS440">
        <f ca="1">IF(Table1[[#This Row],[Area]]="Srinagar",Table1[[#This Row],[Income]],0)</f>
        <v>0</v>
      </c>
      <c r="BT440">
        <f ca="1">IF(Table1[[#This Row],[Area]]="Delhi",Table1[[#This Row],[Income]],0)</f>
        <v>0</v>
      </c>
      <c r="BU440">
        <f ca="1">IF(Table1[[#This Row],[Area]]="Jaipur",Table1[[#This Row],[Income]],0)</f>
        <v>0</v>
      </c>
      <c r="BW440">
        <f ca="1">IF(Table1[[#This Row],[Field of Work]]="IT",Table1[[#This Row],[Income]],0)</f>
        <v>0</v>
      </c>
      <c r="BX440">
        <f ca="1">IF(Table1[[#This Row],[Field of Work]]="Healthcare",Table1[[#This Row],[Income]],0)</f>
        <v>0</v>
      </c>
      <c r="BY440">
        <f ca="1">IF(Table1[[#This Row],[Field of Work]]="Agriculture",Table1[[#This Row],[Income]],0)</f>
        <v>0</v>
      </c>
      <c r="BZ440">
        <f ca="1">IF(Table1[[#This Row],[Field of Work]]="Teaching",Table1[[#This Row],[Income]],0)</f>
        <v>0</v>
      </c>
      <c r="CA440">
        <f ca="1">IF(Table1[[#This Row],[Field of Work]]="General Work",Table1[[#This Row],[Income]],0)</f>
        <v>40465</v>
      </c>
      <c r="CB440">
        <f ca="1">IF(Table1[[#This Row],[Field of Work]]="Construction",Table1[[#This Row],[Income]],0)</f>
        <v>0</v>
      </c>
      <c r="CD440" s="2">
        <f ca="1">IF(Table1[[#This Row],[Value of debts ]]&gt;Table1[[#This Row],[Income]],1,0)</f>
        <v>1</v>
      </c>
      <c r="CE440" s="1"/>
      <c r="CG440">
        <f ca="1">IF(Table1[[#This Row],[Net worth of person]]&gt;$CH$3,Table1[[#This Row],[Age]],0)</f>
        <v>0</v>
      </c>
    </row>
    <row r="441" spans="1:85" x14ac:dyDescent="0.3">
      <c r="A441">
        <f t="shared" ca="1" si="238"/>
        <v>2</v>
      </c>
      <c r="B441" t="str">
        <f t="shared" ca="1" si="239"/>
        <v>Men</v>
      </c>
      <c r="C441">
        <f t="shared" ca="1" si="240"/>
        <v>40</v>
      </c>
      <c r="D441">
        <f t="shared" ca="1" si="241"/>
        <v>1</v>
      </c>
      <c r="E441" t="str">
        <f t="shared" ca="1" si="242"/>
        <v>IT</v>
      </c>
      <c r="F441">
        <f t="shared" ca="1" si="243"/>
        <v>1</v>
      </c>
      <c r="G441" t="str">
        <f t="shared" ca="1" si="244"/>
        <v>10th</v>
      </c>
      <c r="H441">
        <f t="shared" ca="1" si="245"/>
        <v>4</v>
      </c>
      <c r="I441">
        <f t="shared" ca="1" si="246"/>
        <v>1</v>
      </c>
      <c r="J441">
        <f t="shared" ca="1" si="247"/>
        <v>79615</v>
      </c>
      <c r="K441">
        <f t="shared" ca="1" si="248"/>
        <v>8</v>
      </c>
      <c r="L441" t="str">
        <f t="shared" ca="1" si="249"/>
        <v>Agra</v>
      </c>
      <c r="M441">
        <f t="shared" ca="1" si="250"/>
        <v>477690</v>
      </c>
      <c r="N441">
        <f t="shared" ca="1" si="251"/>
        <v>140716.56003506121</v>
      </c>
      <c r="O441">
        <f t="shared" ca="1" si="252"/>
        <v>57641.971923104385</v>
      </c>
      <c r="P441">
        <f t="shared" ca="1" si="253"/>
        <v>19187</v>
      </c>
      <c r="Q441">
        <f t="shared" ca="1" si="254"/>
        <v>107071.91990421656</v>
      </c>
      <c r="R441">
        <f t="shared" ca="1" si="255"/>
        <v>19910.964703694761</v>
      </c>
      <c r="S441">
        <f t="shared" ca="1" si="256"/>
        <v>555242.93662679917</v>
      </c>
      <c r="T441">
        <f t="shared" ca="1" si="257"/>
        <v>266975.47993927775</v>
      </c>
      <c r="U441">
        <f t="shared" ca="1" si="237"/>
        <v>288267.45668752142</v>
      </c>
      <c r="AF441" s="2">
        <f ca="1">IF(Table1[[#This Row],[Gender]]="Women",1,0)</f>
        <v>0</v>
      </c>
      <c r="AG441">
        <f ca="1">IF(Table1[[#This Row],[Gender]]="Men",1,0)</f>
        <v>1</v>
      </c>
      <c r="AI441" s="1"/>
      <c r="AK441" s="2">
        <f ca="1">IF(Table1[[#This Row],[Field of Work]]="IT",1,0)</f>
        <v>1</v>
      </c>
      <c r="AL441">
        <f ca="1">IF(Table1[[#This Row],[Field of Work]]="Agriculture",1,0)</f>
        <v>0</v>
      </c>
      <c r="AM441">
        <f ca="1">IF(Table1[[#This Row],[Field of Work]]="Construction",1,0)</f>
        <v>0</v>
      </c>
      <c r="AN441">
        <f ca="1">IF(Table1[[#This Row],[Field of Work]]="Healthcare",1,0)</f>
        <v>0</v>
      </c>
      <c r="AO441">
        <f ca="1">IF(Table1[[#This Row],[Field of Work]]="General Work",1,0)</f>
        <v>0</v>
      </c>
      <c r="AP441">
        <f ca="1">IF(Table1[[#This Row],[Field of Work]]="Teaching",1,0)</f>
        <v>0</v>
      </c>
      <c r="AV441" s="1"/>
      <c r="AX441" s="2">
        <f ca="1">Table1[[#This Row],[Car Value]]/Table1[[#This Row],[Cars]]</f>
        <v>57641.971923104385</v>
      </c>
      <c r="AY441" s="1"/>
      <c r="AZ441" s="2">
        <f ca="1">IF(Table1[[#This Row],[Value of debts ]]&gt;$BA$3,1,0)</f>
        <v>1</v>
      </c>
      <c r="BA441" s="1"/>
      <c r="BB441" s="1"/>
      <c r="BC441" s="15">
        <f ca="1">Table1[[#This Row],[Mortage Left]]/Table1[[#This Row],[Value of House]]</f>
        <v>0.29457715262002809</v>
      </c>
      <c r="BD441">
        <f t="shared" ca="1" si="215"/>
        <v>0</v>
      </c>
      <c r="BF441" s="1"/>
      <c r="BH441">
        <f ca="1">IF(Table1[[#This Row],[Area]]="Patna",Table1[[#This Row],[Income]],0)</f>
        <v>0</v>
      </c>
      <c r="BI441">
        <f ca="1">IF(Table1[[#This Row],[Area]]="Bangalore",Table1[[#This Row],[Income]],0)</f>
        <v>0</v>
      </c>
      <c r="BJ441">
        <f ca="1">IF(Table1[[#This Row],[Area]]="Lucknow",Table1[[#This Row],[Income]],0)</f>
        <v>0</v>
      </c>
      <c r="BK441">
        <f ca="1">IF(Table1[[#This Row],[Area]]="Hyderabad",Table1[[#This Row],[Income]],0)</f>
        <v>0</v>
      </c>
      <c r="BL441">
        <f ca="1">IF(Table1[[#This Row],[Area]]="Udaipur",Table1[[#This Row],[Income]],0)</f>
        <v>0</v>
      </c>
      <c r="BM441">
        <f ca="1">IF(Table1[[#This Row],[Area]]="Pune",Table1[[#This Row],[Income]],0)</f>
        <v>0</v>
      </c>
      <c r="BN441">
        <f ca="1">IF(Table1[[#This Row],[Area]]="Kolkata",Table1[[#This Row],[Income]],0)</f>
        <v>0</v>
      </c>
      <c r="BO441">
        <f ca="1">IF(Table1[[#This Row],[Area]]="Ranchi",Table1[[#This Row],[Income]],0)</f>
        <v>0</v>
      </c>
      <c r="BP441">
        <f ca="1">IF(Table1[[#This Row],[Area]]="Dhanbad",Table1[[#This Row],[Income]],0)</f>
        <v>0</v>
      </c>
      <c r="BQ441">
        <f ca="1">IF(Table1[[#This Row],[Area]]="Agra",Table1[[#This Row],[Income]],0)</f>
        <v>79615</v>
      </c>
      <c r="BR441">
        <f ca="1">IF(Table1[[#This Row],[Area]]="Mumbai",Table1[[#This Row],[Income]],0)</f>
        <v>0</v>
      </c>
      <c r="BS441">
        <f ca="1">IF(Table1[[#This Row],[Area]]="Srinagar",Table1[[#This Row],[Income]],0)</f>
        <v>0</v>
      </c>
      <c r="BT441">
        <f ca="1">IF(Table1[[#This Row],[Area]]="Delhi",Table1[[#This Row],[Income]],0)</f>
        <v>0</v>
      </c>
      <c r="BU441">
        <f ca="1">IF(Table1[[#This Row],[Area]]="Jaipur",Table1[[#This Row],[Income]],0)</f>
        <v>0</v>
      </c>
      <c r="BW441">
        <f ca="1">IF(Table1[[#This Row],[Field of Work]]="IT",Table1[[#This Row],[Income]],0)</f>
        <v>79615</v>
      </c>
      <c r="BX441">
        <f ca="1">IF(Table1[[#This Row],[Field of Work]]="Healthcare",Table1[[#This Row],[Income]],0)</f>
        <v>0</v>
      </c>
      <c r="BY441">
        <f ca="1">IF(Table1[[#This Row],[Field of Work]]="Agriculture",Table1[[#This Row],[Income]],0)</f>
        <v>0</v>
      </c>
      <c r="BZ441">
        <f ca="1">IF(Table1[[#This Row],[Field of Work]]="Teaching",Table1[[#This Row],[Income]],0)</f>
        <v>0</v>
      </c>
      <c r="CA441">
        <f ca="1">IF(Table1[[#This Row],[Field of Work]]="General Work",Table1[[#This Row],[Income]],0)</f>
        <v>0</v>
      </c>
      <c r="CB441">
        <f ca="1">IF(Table1[[#This Row],[Field of Work]]="Construction",Table1[[#This Row],[Income]],0)</f>
        <v>0</v>
      </c>
      <c r="CD441" s="2">
        <f ca="1">IF(Table1[[#This Row],[Value of debts ]]&gt;Table1[[#This Row],[Income]],1,0)</f>
        <v>1</v>
      </c>
      <c r="CE441" s="1"/>
      <c r="CG441">
        <f ca="1">IF(Table1[[#This Row],[Net worth of person]]&gt;$CH$3,Table1[[#This Row],[Age]],0)</f>
        <v>40</v>
      </c>
    </row>
    <row r="442" spans="1:85" x14ac:dyDescent="0.3">
      <c r="A442">
        <f t="shared" ca="1" si="238"/>
        <v>1</v>
      </c>
      <c r="B442" t="str">
        <f t="shared" ca="1" si="239"/>
        <v>Women</v>
      </c>
      <c r="C442">
        <f t="shared" ca="1" si="240"/>
        <v>33</v>
      </c>
      <c r="D442">
        <f t="shared" ca="1" si="241"/>
        <v>6</v>
      </c>
      <c r="E442" t="str">
        <f t="shared" ca="1" si="242"/>
        <v>General Work</v>
      </c>
      <c r="F442">
        <f t="shared" ca="1" si="243"/>
        <v>2</v>
      </c>
      <c r="G442" t="str">
        <f t="shared" ca="1" si="244"/>
        <v>12th</v>
      </c>
      <c r="H442">
        <f t="shared" ca="1" si="245"/>
        <v>3</v>
      </c>
      <c r="I442">
        <f t="shared" ca="1" si="246"/>
        <v>3</v>
      </c>
      <c r="J442">
        <f t="shared" ca="1" si="247"/>
        <v>29152</v>
      </c>
      <c r="K442">
        <f t="shared" ca="1" si="248"/>
        <v>5</v>
      </c>
      <c r="L442" t="str">
        <f t="shared" ca="1" si="249"/>
        <v>Udaipur</v>
      </c>
      <c r="M442">
        <f t="shared" ca="1" si="250"/>
        <v>174912</v>
      </c>
      <c r="N442">
        <f t="shared" ca="1" si="251"/>
        <v>127429.05782378705</v>
      </c>
      <c r="O442">
        <f t="shared" ca="1" si="252"/>
        <v>44181.67552771396</v>
      </c>
      <c r="P442">
        <f t="shared" ca="1" si="253"/>
        <v>40737</v>
      </c>
      <c r="Q442">
        <f t="shared" ca="1" si="254"/>
        <v>51594.724119984159</v>
      </c>
      <c r="R442">
        <f t="shared" ca="1" si="255"/>
        <v>28306.855490628986</v>
      </c>
      <c r="S442">
        <f t="shared" ca="1" si="256"/>
        <v>247400.53101834294</v>
      </c>
      <c r="T442">
        <f t="shared" ca="1" si="257"/>
        <v>219760.7819437712</v>
      </c>
      <c r="U442">
        <f t="shared" ca="1" si="237"/>
        <v>27639.749074571737</v>
      </c>
      <c r="AF442" s="2">
        <f ca="1">IF(Table1[[#This Row],[Gender]]="Women",1,0)</f>
        <v>1</v>
      </c>
      <c r="AG442">
        <f ca="1">IF(Table1[[#This Row],[Gender]]="Men",1,0)</f>
        <v>0</v>
      </c>
      <c r="AI442" s="1"/>
      <c r="AK442" s="2">
        <f ca="1">IF(Table1[[#This Row],[Field of Work]]="IT",1,0)</f>
        <v>0</v>
      </c>
      <c r="AL442">
        <f ca="1">IF(Table1[[#This Row],[Field of Work]]="Agriculture",1,0)</f>
        <v>0</v>
      </c>
      <c r="AM442">
        <f ca="1">IF(Table1[[#This Row],[Field of Work]]="Construction",1,0)</f>
        <v>0</v>
      </c>
      <c r="AN442">
        <f ca="1">IF(Table1[[#This Row],[Field of Work]]="Healthcare",1,0)</f>
        <v>0</v>
      </c>
      <c r="AO442">
        <f ca="1">IF(Table1[[#This Row],[Field of Work]]="General Work",1,0)</f>
        <v>1</v>
      </c>
      <c r="AP442">
        <f ca="1">IF(Table1[[#This Row],[Field of Work]]="Teaching",1,0)</f>
        <v>0</v>
      </c>
      <c r="AV442" s="1"/>
      <c r="AX442" s="2">
        <f ca="1">Table1[[#This Row],[Car Value]]/Table1[[#This Row],[Cars]]</f>
        <v>14727.225175904654</v>
      </c>
      <c r="AY442" s="1"/>
      <c r="AZ442" s="2">
        <f ca="1">IF(Table1[[#This Row],[Value of debts ]]&gt;$BA$3,1,0)</f>
        <v>1</v>
      </c>
      <c r="BA442" s="1"/>
      <c r="BB442" s="1"/>
      <c r="BC442" s="15">
        <f ca="1">Table1[[#This Row],[Mortage Left]]/Table1[[#This Row],[Value of House]]</f>
        <v>0.72853239242468815</v>
      </c>
      <c r="BD442">
        <f t="shared" ca="1" si="215"/>
        <v>0</v>
      </c>
      <c r="BF442" s="1"/>
      <c r="BH442">
        <f ca="1">IF(Table1[[#This Row],[Area]]="Patna",Table1[[#This Row],[Income]],0)</f>
        <v>0</v>
      </c>
      <c r="BI442">
        <f ca="1">IF(Table1[[#This Row],[Area]]="Bangalore",Table1[[#This Row],[Income]],0)</f>
        <v>0</v>
      </c>
      <c r="BJ442">
        <f ca="1">IF(Table1[[#This Row],[Area]]="Lucknow",Table1[[#This Row],[Income]],0)</f>
        <v>0</v>
      </c>
      <c r="BK442">
        <f ca="1">IF(Table1[[#This Row],[Area]]="Hyderabad",Table1[[#This Row],[Income]],0)</f>
        <v>0</v>
      </c>
      <c r="BL442">
        <f ca="1">IF(Table1[[#This Row],[Area]]="Udaipur",Table1[[#This Row],[Income]],0)</f>
        <v>29152</v>
      </c>
      <c r="BM442">
        <f ca="1">IF(Table1[[#This Row],[Area]]="Pune",Table1[[#This Row],[Income]],0)</f>
        <v>0</v>
      </c>
      <c r="BN442">
        <f ca="1">IF(Table1[[#This Row],[Area]]="Kolkata",Table1[[#This Row],[Income]],0)</f>
        <v>0</v>
      </c>
      <c r="BO442">
        <f ca="1">IF(Table1[[#This Row],[Area]]="Ranchi",Table1[[#This Row],[Income]],0)</f>
        <v>0</v>
      </c>
      <c r="BP442">
        <f ca="1">IF(Table1[[#This Row],[Area]]="Dhanbad",Table1[[#This Row],[Income]],0)</f>
        <v>0</v>
      </c>
      <c r="BQ442">
        <f ca="1">IF(Table1[[#This Row],[Area]]="Agra",Table1[[#This Row],[Income]],0)</f>
        <v>0</v>
      </c>
      <c r="BR442">
        <f ca="1">IF(Table1[[#This Row],[Area]]="Mumbai",Table1[[#This Row],[Income]],0)</f>
        <v>0</v>
      </c>
      <c r="BS442">
        <f ca="1">IF(Table1[[#This Row],[Area]]="Srinagar",Table1[[#This Row],[Income]],0)</f>
        <v>0</v>
      </c>
      <c r="BT442">
        <f ca="1">IF(Table1[[#This Row],[Area]]="Delhi",Table1[[#This Row],[Income]],0)</f>
        <v>0</v>
      </c>
      <c r="BU442">
        <f ca="1">IF(Table1[[#This Row],[Area]]="Jaipur",Table1[[#This Row],[Income]],0)</f>
        <v>0</v>
      </c>
      <c r="BW442">
        <f ca="1">IF(Table1[[#This Row],[Field of Work]]="IT",Table1[[#This Row],[Income]],0)</f>
        <v>0</v>
      </c>
      <c r="BX442">
        <f ca="1">IF(Table1[[#This Row],[Field of Work]]="Healthcare",Table1[[#This Row],[Income]],0)</f>
        <v>0</v>
      </c>
      <c r="BY442">
        <f ca="1">IF(Table1[[#This Row],[Field of Work]]="Agriculture",Table1[[#This Row],[Income]],0)</f>
        <v>0</v>
      </c>
      <c r="BZ442">
        <f ca="1">IF(Table1[[#This Row],[Field of Work]]="Teaching",Table1[[#This Row],[Income]],0)</f>
        <v>0</v>
      </c>
      <c r="CA442">
        <f ca="1">IF(Table1[[#This Row],[Field of Work]]="General Work",Table1[[#This Row],[Income]],0)</f>
        <v>29152</v>
      </c>
      <c r="CB442">
        <f ca="1">IF(Table1[[#This Row],[Field of Work]]="Construction",Table1[[#This Row],[Income]],0)</f>
        <v>0</v>
      </c>
      <c r="CD442" s="2">
        <f ca="1">IF(Table1[[#This Row],[Value of debts ]]&gt;Table1[[#This Row],[Income]],1,0)</f>
        <v>1</v>
      </c>
      <c r="CE442" s="1"/>
      <c r="CG442">
        <f ca="1">IF(Table1[[#This Row],[Net worth of person]]&gt;$CH$3,Table1[[#This Row],[Age]],0)</f>
        <v>0</v>
      </c>
    </row>
    <row r="443" spans="1:85" x14ac:dyDescent="0.3">
      <c r="A443">
        <f t="shared" ca="1" si="238"/>
        <v>2</v>
      </c>
      <c r="B443" t="str">
        <f t="shared" ca="1" si="239"/>
        <v>Men</v>
      </c>
      <c r="C443">
        <f t="shared" ca="1" si="240"/>
        <v>26</v>
      </c>
      <c r="D443">
        <f t="shared" ca="1" si="241"/>
        <v>1</v>
      </c>
      <c r="E443" t="str">
        <f t="shared" ca="1" si="242"/>
        <v>IT</v>
      </c>
      <c r="F443">
        <f t="shared" ca="1" si="243"/>
        <v>4</v>
      </c>
      <c r="G443" t="str">
        <f t="shared" ca="1" si="244"/>
        <v>Masters</v>
      </c>
      <c r="H443">
        <f t="shared" ca="1" si="245"/>
        <v>3</v>
      </c>
      <c r="I443">
        <f t="shared" ca="1" si="246"/>
        <v>3</v>
      </c>
      <c r="J443">
        <f t="shared" ca="1" si="247"/>
        <v>45634</v>
      </c>
      <c r="K443">
        <f t="shared" ca="1" si="248"/>
        <v>10</v>
      </c>
      <c r="L443" t="str">
        <f t="shared" ca="1" si="249"/>
        <v>Kolkata</v>
      </c>
      <c r="M443">
        <f t="shared" ca="1" si="250"/>
        <v>182536</v>
      </c>
      <c r="N443">
        <f t="shared" ca="1" si="251"/>
        <v>95422.769301909444</v>
      </c>
      <c r="O443">
        <f t="shared" ca="1" si="252"/>
        <v>61671.784431134365</v>
      </c>
      <c r="P443">
        <f t="shared" ca="1" si="253"/>
        <v>17924</v>
      </c>
      <c r="Q443">
        <f t="shared" ca="1" si="254"/>
        <v>83130.369082301258</v>
      </c>
      <c r="R443">
        <f t="shared" ca="1" si="255"/>
        <v>49883.381054899146</v>
      </c>
      <c r="S443">
        <f t="shared" ca="1" si="256"/>
        <v>294091.16548603348</v>
      </c>
      <c r="T443">
        <f t="shared" ca="1" si="257"/>
        <v>196477.1383842107</v>
      </c>
      <c r="U443">
        <f t="shared" ca="1" si="237"/>
        <v>97614.02710182278</v>
      </c>
      <c r="AF443" s="2">
        <f ca="1">IF(Table1[[#This Row],[Gender]]="Women",1,0)</f>
        <v>0</v>
      </c>
      <c r="AG443">
        <f ca="1">IF(Table1[[#This Row],[Gender]]="Men",1,0)</f>
        <v>1</v>
      </c>
      <c r="AI443" s="1"/>
      <c r="AK443" s="2">
        <f ca="1">IF(Table1[[#This Row],[Field of Work]]="IT",1,0)</f>
        <v>1</v>
      </c>
      <c r="AL443">
        <f ca="1">IF(Table1[[#This Row],[Field of Work]]="Agriculture",1,0)</f>
        <v>0</v>
      </c>
      <c r="AM443">
        <f ca="1">IF(Table1[[#This Row],[Field of Work]]="Construction",1,0)</f>
        <v>0</v>
      </c>
      <c r="AN443">
        <f ca="1">IF(Table1[[#This Row],[Field of Work]]="Healthcare",1,0)</f>
        <v>0</v>
      </c>
      <c r="AO443">
        <f ca="1">IF(Table1[[#This Row],[Field of Work]]="General Work",1,0)</f>
        <v>0</v>
      </c>
      <c r="AP443">
        <f ca="1">IF(Table1[[#This Row],[Field of Work]]="Teaching",1,0)</f>
        <v>0</v>
      </c>
      <c r="AV443" s="1"/>
      <c r="AX443" s="2">
        <f ca="1">Table1[[#This Row],[Car Value]]/Table1[[#This Row],[Cars]]</f>
        <v>20557.261477044787</v>
      </c>
      <c r="AY443" s="1"/>
      <c r="AZ443" s="2">
        <f ca="1">IF(Table1[[#This Row],[Value of debts ]]&gt;$BA$3,1,0)</f>
        <v>1</v>
      </c>
      <c r="BA443" s="1"/>
      <c r="BB443" s="1"/>
      <c r="BC443" s="15">
        <f ca="1">Table1[[#This Row],[Mortage Left]]/Table1[[#This Row],[Value of House]]</f>
        <v>0.52276136927460581</v>
      </c>
      <c r="BD443">
        <f t="shared" ca="1" si="215"/>
        <v>0</v>
      </c>
      <c r="BF443" s="1"/>
      <c r="BH443">
        <f ca="1">IF(Table1[[#This Row],[Area]]="Patna",Table1[[#This Row],[Income]],0)</f>
        <v>0</v>
      </c>
      <c r="BI443">
        <f ca="1">IF(Table1[[#This Row],[Area]]="Bangalore",Table1[[#This Row],[Income]],0)</f>
        <v>0</v>
      </c>
      <c r="BJ443">
        <f ca="1">IF(Table1[[#This Row],[Area]]="Lucknow",Table1[[#This Row],[Income]],0)</f>
        <v>0</v>
      </c>
      <c r="BK443">
        <f ca="1">IF(Table1[[#This Row],[Area]]="Hyderabad",Table1[[#This Row],[Income]],0)</f>
        <v>0</v>
      </c>
      <c r="BL443">
        <f ca="1">IF(Table1[[#This Row],[Area]]="Udaipur",Table1[[#This Row],[Income]],0)</f>
        <v>0</v>
      </c>
      <c r="BM443">
        <f ca="1">IF(Table1[[#This Row],[Area]]="Pune",Table1[[#This Row],[Income]],0)</f>
        <v>0</v>
      </c>
      <c r="BN443">
        <f ca="1">IF(Table1[[#This Row],[Area]]="Kolkata",Table1[[#This Row],[Income]],0)</f>
        <v>45634</v>
      </c>
      <c r="BO443">
        <f ca="1">IF(Table1[[#This Row],[Area]]="Ranchi",Table1[[#This Row],[Income]],0)</f>
        <v>0</v>
      </c>
      <c r="BP443">
        <f ca="1">IF(Table1[[#This Row],[Area]]="Dhanbad",Table1[[#This Row],[Income]],0)</f>
        <v>0</v>
      </c>
      <c r="BQ443">
        <f ca="1">IF(Table1[[#This Row],[Area]]="Agra",Table1[[#This Row],[Income]],0)</f>
        <v>0</v>
      </c>
      <c r="BR443">
        <f ca="1">IF(Table1[[#This Row],[Area]]="Mumbai",Table1[[#This Row],[Income]],0)</f>
        <v>0</v>
      </c>
      <c r="BS443">
        <f ca="1">IF(Table1[[#This Row],[Area]]="Srinagar",Table1[[#This Row],[Income]],0)</f>
        <v>0</v>
      </c>
      <c r="BT443">
        <f ca="1">IF(Table1[[#This Row],[Area]]="Delhi",Table1[[#This Row],[Income]],0)</f>
        <v>0</v>
      </c>
      <c r="BU443">
        <f ca="1">IF(Table1[[#This Row],[Area]]="Jaipur",Table1[[#This Row],[Income]],0)</f>
        <v>0</v>
      </c>
      <c r="BW443">
        <f ca="1">IF(Table1[[#This Row],[Field of Work]]="IT",Table1[[#This Row],[Income]],0)</f>
        <v>45634</v>
      </c>
      <c r="BX443">
        <f ca="1">IF(Table1[[#This Row],[Field of Work]]="Healthcare",Table1[[#This Row],[Income]],0)</f>
        <v>0</v>
      </c>
      <c r="BY443">
        <f ca="1">IF(Table1[[#This Row],[Field of Work]]="Agriculture",Table1[[#This Row],[Income]],0)</f>
        <v>0</v>
      </c>
      <c r="BZ443">
        <f ca="1">IF(Table1[[#This Row],[Field of Work]]="Teaching",Table1[[#This Row],[Income]],0)</f>
        <v>0</v>
      </c>
      <c r="CA443">
        <f ca="1">IF(Table1[[#This Row],[Field of Work]]="General Work",Table1[[#This Row],[Income]],0)</f>
        <v>0</v>
      </c>
      <c r="CB443">
        <f ca="1">IF(Table1[[#This Row],[Field of Work]]="Construction",Table1[[#This Row],[Income]],0)</f>
        <v>0</v>
      </c>
      <c r="CD443" s="2">
        <f ca="1">IF(Table1[[#This Row],[Value of debts ]]&gt;Table1[[#This Row],[Income]],1,0)</f>
        <v>1</v>
      </c>
      <c r="CE443" s="1"/>
      <c r="CG443">
        <f ca="1">IF(Table1[[#This Row],[Net worth of person]]&gt;$CH$3,Table1[[#This Row],[Age]],0)</f>
        <v>26</v>
      </c>
    </row>
    <row r="444" spans="1:85" x14ac:dyDescent="0.3">
      <c r="A444">
        <f t="shared" ca="1" si="238"/>
        <v>2</v>
      </c>
      <c r="B444" t="str">
        <f t="shared" ca="1" si="239"/>
        <v>Men</v>
      </c>
      <c r="C444">
        <f t="shared" ca="1" si="240"/>
        <v>37</v>
      </c>
      <c r="D444">
        <f t="shared" ca="1" si="241"/>
        <v>6</v>
      </c>
      <c r="E444" t="str">
        <f t="shared" ca="1" si="242"/>
        <v>General Work</v>
      </c>
      <c r="F444">
        <f t="shared" ca="1" si="243"/>
        <v>1</v>
      </c>
      <c r="G444" t="str">
        <f t="shared" ca="1" si="244"/>
        <v>10th</v>
      </c>
      <c r="H444">
        <f t="shared" ca="1" si="245"/>
        <v>4</v>
      </c>
      <c r="I444">
        <f t="shared" ca="1" si="246"/>
        <v>3</v>
      </c>
      <c r="J444">
        <f t="shared" ca="1" si="247"/>
        <v>32975</v>
      </c>
      <c r="K444">
        <f t="shared" ca="1" si="248"/>
        <v>12</v>
      </c>
      <c r="L444" t="str">
        <f t="shared" ca="1" si="249"/>
        <v>Srinagar</v>
      </c>
      <c r="M444">
        <f t="shared" ca="1" si="250"/>
        <v>131900</v>
      </c>
      <c r="N444">
        <f t="shared" ca="1" si="251"/>
        <v>30206.051192859119</v>
      </c>
      <c r="O444">
        <f t="shared" ca="1" si="252"/>
        <v>66895.224661933476</v>
      </c>
      <c r="P444">
        <f t="shared" ca="1" si="253"/>
        <v>49825</v>
      </c>
      <c r="Q444">
        <f t="shared" ca="1" si="254"/>
        <v>1445.1233596176746</v>
      </c>
      <c r="R444">
        <f t="shared" ca="1" si="255"/>
        <v>24301.776961941323</v>
      </c>
      <c r="S444">
        <f t="shared" ca="1" si="256"/>
        <v>223097.00162387482</v>
      </c>
      <c r="T444">
        <f t="shared" ca="1" si="257"/>
        <v>81476.17455247679</v>
      </c>
      <c r="U444">
        <f t="shared" ca="1" si="237"/>
        <v>141620.82707139803</v>
      </c>
      <c r="AF444" s="2">
        <f ca="1">IF(Table1[[#This Row],[Gender]]="Women",1,0)</f>
        <v>0</v>
      </c>
      <c r="AG444">
        <f ca="1">IF(Table1[[#This Row],[Gender]]="Men",1,0)</f>
        <v>1</v>
      </c>
      <c r="AI444" s="1"/>
      <c r="AK444" s="2">
        <f ca="1">IF(Table1[[#This Row],[Field of Work]]="IT",1,0)</f>
        <v>0</v>
      </c>
      <c r="AL444">
        <f ca="1">IF(Table1[[#This Row],[Field of Work]]="Agriculture",1,0)</f>
        <v>0</v>
      </c>
      <c r="AM444">
        <f ca="1">IF(Table1[[#This Row],[Field of Work]]="Construction",1,0)</f>
        <v>0</v>
      </c>
      <c r="AN444">
        <f ca="1">IF(Table1[[#This Row],[Field of Work]]="Healthcare",1,0)</f>
        <v>0</v>
      </c>
      <c r="AO444">
        <f ca="1">IF(Table1[[#This Row],[Field of Work]]="General Work",1,0)</f>
        <v>1</v>
      </c>
      <c r="AP444">
        <f ca="1">IF(Table1[[#This Row],[Field of Work]]="Teaching",1,0)</f>
        <v>0</v>
      </c>
      <c r="AV444" s="1"/>
      <c r="AX444" s="2">
        <f ca="1">Table1[[#This Row],[Car Value]]/Table1[[#This Row],[Cars]]</f>
        <v>22298.408220644491</v>
      </c>
      <c r="AY444" s="1"/>
      <c r="AZ444" s="2">
        <f ca="1">IF(Table1[[#This Row],[Value of debts ]]&gt;$BA$3,1,0)</f>
        <v>1</v>
      </c>
      <c r="BA444" s="1"/>
      <c r="BB444" s="1"/>
      <c r="BC444" s="15">
        <f ca="1">Table1[[#This Row],[Mortage Left]]/Table1[[#This Row],[Value of House]]</f>
        <v>0.22900721146974312</v>
      </c>
      <c r="BD444">
        <f t="shared" ca="1" si="215"/>
        <v>0</v>
      </c>
      <c r="BF444" s="1"/>
      <c r="BH444">
        <f ca="1">IF(Table1[[#This Row],[Area]]="Patna",Table1[[#This Row],[Income]],0)</f>
        <v>0</v>
      </c>
      <c r="BI444">
        <f ca="1">IF(Table1[[#This Row],[Area]]="Bangalore",Table1[[#This Row],[Income]],0)</f>
        <v>0</v>
      </c>
      <c r="BJ444">
        <f ca="1">IF(Table1[[#This Row],[Area]]="Lucknow",Table1[[#This Row],[Income]],0)</f>
        <v>0</v>
      </c>
      <c r="BK444">
        <f ca="1">IF(Table1[[#This Row],[Area]]="Hyderabad",Table1[[#This Row],[Income]],0)</f>
        <v>0</v>
      </c>
      <c r="BL444">
        <f ca="1">IF(Table1[[#This Row],[Area]]="Udaipur",Table1[[#This Row],[Income]],0)</f>
        <v>0</v>
      </c>
      <c r="BM444">
        <f ca="1">IF(Table1[[#This Row],[Area]]="Pune",Table1[[#This Row],[Income]],0)</f>
        <v>0</v>
      </c>
      <c r="BN444">
        <f ca="1">IF(Table1[[#This Row],[Area]]="Kolkata",Table1[[#This Row],[Income]],0)</f>
        <v>0</v>
      </c>
      <c r="BO444">
        <f ca="1">IF(Table1[[#This Row],[Area]]="Ranchi",Table1[[#This Row],[Income]],0)</f>
        <v>0</v>
      </c>
      <c r="BP444">
        <f ca="1">IF(Table1[[#This Row],[Area]]="Dhanbad",Table1[[#This Row],[Income]],0)</f>
        <v>0</v>
      </c>
      <c r="BQ444">
        <f ca="1">IF(Table1[[#This Row],[Area]]="Agra",Table1[[#This Row],[Income]],0)</f>
        <v>0</v>
      </c>
      <c r="BR444">
        <f ca="1">IF(Table1[[#This Row],[Area]]="Mumbai",Table1[[#This Row],[Income]],0)</f>
        <v>0</v>
      </c>
      <c r="BS444">
        <f ca="1">IF(Table1[[#This Row],[Area]]="Srinagar",Table1[[#This Row],[Income]],0)</f>
        <v>32975</v>
      </c>
      <c r="BT444">
        <f ca="1">IF(Table1[[#This Row],[Area]]="Delhi",Table1[[#This Row],[Income]],0)</f>
        <v>0</v>
      </c>
      <c r="BU444">
        <f ca="1">IF(Table1[[#This Row],[Area]]="Jaipur",Table1[[#This Row],[Income]],0)</f>
        <v>0</v>
      </c>
      <c r="BW444">
        <f ca="1">IF(Table1[[#This Row],[Field of Work]]="IT",Table1[[#This Row],[Income]],0)</f>
        <v>0</v>
      </c>
      <c r="BX444">
        <f ca="1">IF(Table1[[#This Row],[Field of Work]]="Healthcare",Table1[[#This Row],[Income]],0)</f>
        <v>0</v>
      </c>
      <c r="BY444">
        <f ca="1">IF(Table1[[#This Row],[Field of Work]]="Agriculture",Table1[[#This Row],[Income]],0)</f>
        <v>0</v>
      </c>
      <c r="BZ444">
        <f ca="1">IF(Table1[[#This Row],[Field of Work]]="Teaching",Table1[[#This Row],[Income]],0)</f>
        <v>0</v>
      </c>
      <c r="CA444">
        <f ca="1">IF(Table1[[#This Row],[Field of Work]]="General Work",Table1[[#This Row],[Income]],0)</f>
        <v>32975</v>
      </c>
      <c r="CB444">
        <f ca="1">IF(Table1[[#This Row],[Field of Work]]="Construction",Table1[[#This Row],[Income]],0)</f>
        <v>0</v>
      </c>
      <c r="CD444" s="2">
        <f ca="1">IF(Table1[[#This Row],[Value of debts ]]&gt;Table1[[#This Row],[Income]],1,0)</f>
        <v>1</v>
      </c>
      <c r="CE444" s="1"/>
      <c r="CG444">
        <f ca="1">IF(Table1[[#This Row],[Net worth of person]]&gt;$CH$3,Table1[[#This Row],[Age]],0)</f>
        <v>37</v>
      </c>
    </row>
    <row r="445" spans="1:85" x14ac:dyDescent="0.3">
      <c r="A445">
        <f t="shared" ca="1" si="238"/>
        <v>1</v>
      </c>
      <c r="B445" t="str">
        <f t="shared" ca="1" si="239"/>
        <v>Women</v>
      </c>
      <c r="C445">
        <f t="shared" ca="1" si="240"/>
        <v>40</v>
      </c>
      <c r="D445">
        <f t="shared" ca="1" si="241"/>
        <v>6</v>
      </c>
      <c r="E445" t="str">
        <f t="shared" ca="1" si="242"/>
        <v>General Work</v>
      </c>
      <c r="F445">
        <f t="shared" ca="1" si="243"/>
        <v>5</v>
      </c>
      <c r="G445" t="str">
        <f t="shared" ca="1" si="244"/>
        <v>Others</v>
      </c>
      <c r="H445">
        <f t="shared" ca="1" si="245"/>
        <v>3</v>
      </c>
      <c r="I445">
        <f t="shared" ca="1" si="246"/>
        <v>2</v>
      </c>
      <c r="J445">
        <f t="shared" ca="1" si="247"/>
        <v>28081</v>
      </c>
      <c r="K445">
        <f t="shared" ca="1" si="248"/>
        <v>11</v>
      </c>
      <c r="L445" t="str">
        <f t="shared" ca="1" si="249"/>
        <v>Mumbai</v>
      </c>
      <c r="M445">
        <f t="shared" ca="1" si="250"/>
        <v>84243</v>
      </c>
      <c r="N445">
        <f t="shared" ca="1" si="251"/>
        <v>75155.620423276094</v>
      </c>
      <c r="O445">
        <f t="shared" ca="1" si="252"/>
        <v>12633.097727055492</v>
      </c>
      <c r="P445">
        <f t="shared" ca="1" si="253"/>
        <v>4255</v>
      </c>
      <c r="Q445">
        <f t="shared" ca="1" si="254"/>
        <v>40297.332912452272</v>
      </c>
      <c r="R445">
        <f t="shared" ca="1" si="255"/>
        <v>32877.435197538274</v>
      </c>
      <c r="S445">
        <f t="shared" ca="1" si="256"/>
        <v>129753.53292459376</v>
      </c>
      <c r="T445">
        <f t="shared" ca="1" si="257"/>
        <v>119707.95333572837</v>
      </c>
      <c r="U445">
        <f t="shared" ca="1" si="237"/>
        <v>10045.579588865396</v>
      </c>
      <c r="AF445" s="2">
        <f ca="1">IF(Table1[[#This Row],[Gender]]="Women",1,0)</f>
        <v>1</v>
      </c>
      <c r="AG445">
        <f ca="1">IF(Table1[[#This Row],[Gender]]="Men",1,0)</f>
        <v>0</v>
      </c>
      <c r="AI445" s="1"/>
      <c r="AK445" s="2">
        <f ca="1">IF(Table1[[#This Row],[Field of Work]]="IT",1,0)</f>
        <v>0</v>
      </c>
      <c r="AL445">
        <f ca="1">IF(Table1[[#This Row],[Field of Work]]="Agriculture",1,0)</f>
        <v>0</v>
      </c>
      <c r="AM445">
        <f ca="1">IF(Table1[[#This Row],[Field of Work]]="Construction",1,0)</f>
        <v>0</v>
      </c>
      <c r="AN445">
        <f ca="1">IF(Table1[[#This Row],[Field of Work]]="Healthcare",1,0)</f>
        <v>0</v>
      </c>
      <c r="AO445">
        <f ca="1">IF(Table1[[#This Row],[Field of Work]]="General Work",1,0)</f>
        <v>1</v>
      </c>
      <c r="AP445">
        <f ca="1">IF(Table1[[#This Row],[Field of Work]]="Teaching",1,0)</f>
        <v>0</v>
      </c>
      <c r="AV445" s="1"/>
      <c r="AX445" s="2">
        <f ca="1">Table1[[#This Row],[Car Value]]/Table1[[#This Row],[Cars]]</f>
        <v>6316.5488635277461</v>
      </c>
      <c r="AY445" s="1"/>
      <c r="AZ445" s="2">
        <f ca="1">IF(Table1[[#This Row],[Value of debts ]]&gt;$BA$3,1,0)</f>
        <v>1</v>
      </c>
      <c r="BA445" s="1"/>
      <c r="BB445" s="1"/>
      <c r="BC445" s="15">
        <f ca="1">Table1[[#This Row],[Mortage Left]]/Table1[[#This Row],[Value of House]]</f>
        <v>0.89212896529416208</v>
      </c>
      <c r="BD445">
        <f t="shared" ca="1" si="215"/>
        <v>0</v>
      </c>
      <c r="BF445" s="1"/>
      <c r="BH445">
        <f ca="1">IF(Table1[[#This Row],[Area]]="Patna",Table1[[#This Row],[Income]],0)</f>
        <v>0</v>
      </c>
      <c r="BI445">
        <f ca="1">IF(Table1[[#This Row],[Area]]="Bangalore",Table1[[#This Row],[Income]],0)</f>
        <v>0</v>
      </c>
      <c r="BJ445">
        <f ca="1">IF(Table1[[#This Row],[Area]]="Lucknow",Table1[[#This Row],[Income]],0)</f>
        <v>0</v>
      </c>
      <c r="BK445">
        <f ca="1">IF(Table1[[#This Row],[Area]]="Hyderabad",Table1[[#This Row],[Income]],0)</f>
        <v>0</v>
      </c>
      <c r="BL445">
        <f ca="1">IF(Table1[[#This Row],[Area]]="Udaipur",Table1[[#This Row],[Income]],0)</f>
        <v>0</v>
      </c>
      <c r="BM445">
        <f ca="1">IF(Table1[[#This Row],[Area]]="Pune",Table1[[#This Row],[Income]],0)</f>
        <v>0</v>
      </c>
      <c r="BN445">
        <f ca="1">IF(Table1[[#This Row],[Area]]="Kolkata",Table1[[#This Row],[Income]],0)</f>
        <v>0</v>
      </c>
      <c r="BO445">
        <f ca="1">IF(Table1[[#This Row],[Area]]="Ranchi",Table1[[#This Row],[Income]],0)</f>
        <v>0</v>
      </c>
      <c r="BP445">
        <f ca="1">IF(Table1[[#This Row],[Area]]="Dhanbad",Table1[[#This Row],[Income]],0)</f>
        <v>0</v>
      </c>
      <c r="BQ445">
        <f ca="1">IF(Table1[[#This Row],[Area]]="Agra",Table1[[#This Row],[Income]],0)</f>
        <v>0</v>
      </c>
      <c r="BR445">
        <f ca="1">IF(Table1[[#This Row],[Area]]="Mumbai",Table1[[#This Row],[Income]],0)</f>
        <v>28081</v>
      </c>
      <c r="BS445">
        <f ca="1">IF(Table1[[#This Row],[Area]]="Srinagar",Table1[[#This Row],[Income]],0)</f>
        <v>0</v>
      </c>
      <c r="BT445">
        <f ca="1">IF(Table1[[#This Row],[Area]]="Delhi",Table1[[#This Row],[Income]],0)</f>
        <v>0</v>
      </c>
      <c r="BU445">
        <f ca="1">IF(Table1[[#This Row],[Area]]="Jaipur",Table1[[#This Row],[Income]],0)</f>
        <v>0</v>
      </c>
      <c r="BW445">
        <f ca="1">IF(Table1[[#This Row],[Field of Work]]="IT",Table1[[#This Row],[Income]],0)</f>
        <v>0</v>
      </c>
      <c r="BX445">
        <f ca="1">IF(Table1[[#This Row],[Field of Work]]="Healthcare",Table1[[#This Row],[Income]],0)</f>
        <v>0</v>
      </c>
      <c r="BY445">
        <f ca="1">IF(Table1[[#This Row],[Field of Work]]="Agriculture",Table1[[#This Row],[Income]],0)</f>
        <v>0</v>
      </c>
      <c r="BZ445">
        <f ca="1">IF(Table1[[#This Row],[Field of Work]]="Teaching",Table1[[#This Row],[Income]],0)</f>
        <v>0</v>
      </c>
      <c r="CA445">
        <f ca="1">IF(Table1[[#This Row],[Field of Work]]="General Work",Table1[[#This Row],[Income]],0)</f>
        <v>28081</v>
      </c>
      <c r="CB445">
        <f ca="1">IF(Table1[[#This Row],[Field of Work]]="Construction",Table1[[#This Row],[Income]],0)</f>
        <v>0</v>
      </c>
      <c r="CD445" s="2">
        <f ca="1">IF(Table1[[#This Row],[Value of debts ]]&gt;Table1[[#This Row],[Income]],1,0)</f>
        <v>1</v>
      </c>
      <c r="CE445" s="1"/>
      <c r="CG445">
        <f ca="1">IF(Table1[[#This Row],[Net worth of person]]&gt;$CH$3,Table1[[#This Row],[Age]],0)</f>
        <v>0</v>
      </c>
    </row>
    <row r="446" spans="1:85" x14ac:dyDescent="0.3">
      <c r="A446">
        <f t="shared" ca="1" si="238"/>
        <v>2</v>
      </c>
      <c r="B446" t="str">
        <f t="shared" ca="1" si="239"/>
        <v>Men</v>
      </c>
      <c r="C446">
        <f t="shared" ca="1" si="240"/>
        <v>33</v>
      </c>
      <c r="D446">
        <f t="shared" ca="1" si="241"/>
        <v>5</v>
      </c>
      <c r="E446" t="str">
        <f t="shared" ca="1" si="242"/>
        <v>Agriculture</v>
      </c>
      <c r="F446">
        <f t="shared" ca="1" si="243"/>
        <v>2</v>
      </c>
      <c r="G446" t="str">
        <f t="shared" ca="1" si="244"/>
        <v>12th</v>
      </c>
      <c r="H446">
        <f t="shared" ca="1" si="245"/>
        <v>1</v>
      </c>
      <c r="I446">
        <f t="shared" ca="1" si="246"/>
        <v>3</v>
      </c>
      <c r="J446">
        <f t="shared" ca="1" si="247"/>
        <v>77421</v>
      </c>
      <c r="K446">
        <f t="shared" ca="1" si="248"/>
        <v>11</v>
      </c>
      <c r="L446" t="str">
        <f t="shared" ca="1" si="249"/>
        <v>Mumbai</v>
      </c>
      <c r="M446">
        <f t="shared" ca="1" si="250"/>
        <v>309684</v>
      </c>
      <c r="N446">
        <f t="shared" ca="1" si="251"/>
        <v>152078.59498825576</v>
      </c>
      <c r="O446">
        <f t="shared" ca="1" si="252"/>
        <v>39323.345064349822</v>
      </c>
      <c r="P446">
        <f t="shared" ca="1" si="253"/>
        <v>548</v>
      </c>
      <c r="Q446">
        <f t="shared" ca="1" si="254"/>
        <v>149211.40836938206</v>
      </c>
      <c r="R446">
        <f t="shared" ca="1" si="255"/>
        <v>15006.946157289913</v>
      </c>
      <c r="S446">
        <f t="shared" ca="1" si="256"/>
        <v>364014.29122163972</v>
      </c>
      <c r="T446">
        <f t="shared" ca="1" si="257"/>
        <v>301838.00335763779</v>
      </c>
      <c r="U446">
        <f t="shared" ca="1" si="237"/>
        <v>62176.287864001933</v>
      </c>
      <c r="AF446" s="2">
        <f ca="1">IF(Table1[[#This Row],[Gender]]="Women",1,0)</f>
        <v>0</v>
      </c>
      <c r="AG446">
        <f ca="1">IF(Table1[[#This Row],[Gender]]="Men",1,0)</f>
        <v>1</v>
      </c>
      <c r="AI446" s="1"/>
      <c r="AK446" s="2">
        <f ca="1">IF(Table1[[#This Row],[Field of Work]]="IT",1,0)</f>
        <v>0</v>
      </c>
      <c r="AL446">
        <f ca="1">IF(Table1[[#This Row],[Field of Work]]="Agriculture",1,0)</f>
        <v>1</v>
      </c>
      <c r="AM446">
        <f ca="1">IF(Table1[[#This Row],[Field of Work]]="Construction",1,0)</f>
        <v>0</v>
      </c>
      <c r="AN446">
        <f ca="1">IF(Table1[[#This Row],[Field of Work]]="Healthcare",1,0)</f>
        <v>0</v>
      </c>
      <c r="AO446">
        <f ca="1">IF(Table1[[#This Row],[Field of Work]]="General Work",1,0)</f>
        <v>0</v>
      </c>
      <c r="AP446">
        <f ca="1">IF(Table1[[#This Row],[Field of Work]]="Teaching",1,0)</f>
        <v>0</v>
      </c>
      <c r="AV446" s="1"/>
      <c r="AX446" s="2">
        <f ca="1">Table1[[#This Row],[Car Value]]/Table1[[#This Row],[Cars]]</f>
        <v>13107.781688116607</v>
      </c>
      <c r="AY446" s="1"/>
      <c r="AZ446" s="2">
        <f ca="1">IF(Table1[[#This Row],[Value of debts ]]&gt;$BA$3,1,0)</f>
        <v>1</v>
      </c>
      <c r="BA446" s="1"/>
      <c r="BB446" s="1"/>
      <c r="BC446" s="15">
        <f ca="1">Table1[[#This Row],[Mortage Left]]/Table1[[#This Row],[Value of House]]</f>
        <v>0.49107669426982264</v>
      </c>
      <c r="BD446">
        <f t="shared" ca="1" si="215"/>
        <v>0</v>
      </c>
      <c r="BF446" s="1"/>
      <c r="BH446">
        <f ca="1">IF(Table1[[#This Row],[Area]]="Patna",Table1[[#This Row],[Income]],0)</f>
        <v>0</v>
      </c>
      <c r="BI446">
        <f ca="1">IF(Table1[[#This Row],[Area]]="Bangalore",Table1[[#This Row],[Income]],0)</f>
        <v>0</v>
      </c>
      <c r="BJ446">
        <f ca="1">IF(Table1[[#This Row],[Area]]="Lucknow",Table1[[#This Row],[Income]],0)</f>
        <v>0</v>
      </c>
      <c r="BK446">
        <f ca="1">IF(Table1[[#This Row],[Area]]="Hyderabad",Table1[[#This Row],[Income]],0)</f>
        <v>0</v>
      </c>
      <c r="BL446">
        <f ca="1">IF(Table1[[#This Row],[Area]]="Udaipur",Table1[[#This Row],[Income]],0)</f>
        <v>0</v>
      </c>
      <c r="BM446">
        <f ca="1">IF(Table1[[#This Row],[Area]]="Pune",Table1[[#This Row],[Income]],0)</f>
        <v>0</v>
      </c>
      <c r="BN446">
        <f ca="1">IF(Table1[[#This Row],[Area]]="Kolkata",Table1[[#This Row],[Income]],0)</f>
        <v>0</v>
      </c>
      <c r="BO446">
        <f ca="1">IF(Table1[[#This Row],[Area]]="Ranchi",Table1[[#This Row],[Income]],0)</f>
        <v>0</v>
      </c>
      <c r="BP446">
        <f ca="1">IF(Table1[[#This Row],[Area]]="Dhanbad",Table1[[#This Row],[Income]],0)</f>
        <v>0</v>
      </c>
      <c r="BQ446">
        <f ca="1">IF(Table1[[#This Row],[Area]]="Agra",Table1[[#This Row],[Income]],0)</f>
        <v>0</v>
      </c>
      <c r="BR446">
        <f ca="1">IF(Table1[[#This Row],[Area]]="Mumbai",Table1[[#This Row],[Income]],0)</f>
        <v>77421</v>
      </c>
      <c r="BS446">
        <f ca="1">IF(Table1[[#This Row],[Area]]="Srinagar",Table1[[#This Row],[Income]],0)</f>
        <v>0</v>
      </c>
      <c r="BT446">
        <f ca="1">IF(Table1[[#This Row],[Area]]="Delhi",Table1[[#This Row],[Income]],0)</f>
        <v>0</v>
      </c>
      <c r="BU446">
        <f ca="1">IF(Table1[[#This Row],[Area]]="Jaipur",Table1[[#This Row],[Income]],0)</f>
        <v>0</v>
      </c>
      <c r="BW446">
        <f ca="1">IF(Table1[[#This Row],[Field of Work]]="IT",Table1[[#This Row],[Income]],0)</f>
        <v>0</v>
      </c>
      <c r="BX446">
        <f ca="1">IF(Table1[[#This Row],[Field of Work]]="Healthcare",Table1[[#This Row],[Income]],0)</f>
        <v>0</v>
      </c>
      <c r="BY446">
        <f ca="1">IF(Table1[[#This Row],[Field of Work]]="Agriculture",Table1[[#This Row],[Income]],0)</f>
        <v>77421</v>
      </c>
      <c r="BZ446">
        <f ca="1">IF(Table1[[#This Row],[Field of Work]]="Teaching",Table1[[#This Row],[Income]],0)</f>
        <v>0</v>
      </c>
      <c r="CA446">
        <f ca="1">IF(Table1[[#This Row],[Field of Work]]="General Work",Table1[[#This Row],[Income]],0)</f>
        <v>0</v>
      </c>
      <c r="CB446">
        <f ca="1">IF(Table1[[#This Row],[Field of Work]]="Construction",Table1[[#This Row],[Income]],0)</f>
        <v>0</v>
      </c>
      <c r="CD446" s="2">
        <f ca="1">IF(Table1[[#This Row],[Value of debts ]]&gt;Table1[[#This Row],[Income]],1,0)</f>
        <v>1</v>
      </c>
      <c r="CE446" s="1"/>
      <c r="CG446">
        <f ca="1">IF(Table1[[#This Row],[Net worth of person]]&gt;$CH$3,Table1[[#This Row],[Age]],0)</f>
        <v>33</v>
      </c>
    </row>
    <row r="447" spans="1:85" x14ac:dyDescent="0.3">
      <c r="A447">
        <f ca="1">RANDBETWEEN(1,2)</f>
        <v>2</v>
      </c>
      <c r="B447" t="str">
        <f ca="1">IF(A447=1,"Women", "Men")</f>
        <v>Men</v>
      </c>
      <c r="C447">
        <f ca="1">RANDBETWEEN(20,40)</f>
        <v>28</v>
      </c>
      <c r="D447">
        <f ca="1">RANDBETWEEN(1,6)</f>
        <v>4</v>
      </c>
      <c r="E447" t="str">
        <f ca="1">VLOOKUP(D447,$V$4:$W$9,2)</f>
        <v>Teaching</v>
      </c>
      <c r="F447">
        <f ca="1">RANDBETWEEN(1,5)</f>
        <v>3</v>
      </c>
      <c r="G447" t="str">
        <f ca="1">VLOOKUP(F447,$Y$4:$Z$8,2)</f>
        <v>Bachelors</v>
      </c>
      <c r="H447">
        <f ca="1">RANDBETWEEN(0,4)</f>
        <v>3</v>
      </c>
      <c r="I447">
        <f ca="1">RANDBETWEEN(1,3)</f>
        <v>3</v>
      </c>
      <c r="J447">
        <f ca="1">RANDBETWEEN(25000,90000)</f>
        <v>68486</v>
      </c>
      <c r="K447">
        <f ca="1">RANDBETWEEN(1,14)</f>
        <v>6</v>
      </c>
      <c r="L447" t="str">
        <f ca="1">VLOOKUP(K447,$AB$4:$AC$17,2)</f>
        <v>Ranchi</v>
      </c>
      <c r="M447">
        <f ca="1">J447*RANDBETWEEN(3,6)</f>
        <v>205458</v>
      </c>
      <c r="N447">
        <f ca="1">RAND()*M447</f>
        <v>94686.991003909832</v>
      </c>
      <c r="O447">
        <f ca="1">I447*RAND()*J447</f>
        <v>2395.5993217413675</v>
      </c>
      <c r="P447">
        <f ca="1">RANDBETWEEN(0,O447)</f>
        <v>538</v>
      </c>
      <c r="Q447">
        <f ca="1">RAND()*J447*2</f>
        <v>66232.844561151665</v>
      </c>
      <c r="R447">
        <f ca="1">RAND()*J447*1.5</f>
        <v>51680.976706012996</v>
      </c>
      <c r="S447">
        <f ca="1">M447+O447+R447</f>
        <v>259534.57602775437</v>
      </c>
      <c r="T447">
        <f ca="1">N447+P447+Q447</f>
        <v>161457.83556506148</v>
      </c>
      <c r="U447">
        <f ca="1">S447-T447</f>
        <v>98076.740462692891</v>
      </c>
      <c r="AF447" s="2">
        <f ca="1">IF(Table1[[#This Row],[Gender]]="Women",1,0)</f>
        <v>0</v>
      </c>
      <c r="AG447">
        <f ca="1">IF(Table1[[#This Row],[Gender]]="Men",1,0)</f>
        <v>1</v>
      </c>
      <c r="AI447" s="1"/>
      <c r="AK447" s="2">
        <f ca="1">IF(Table1[[#This Row],[Field of Work]]="IT",1,0)</f>
        <v>0</v>
      </c>
      <c r="AL447">
        <f ca="1">IF(Table1[[#This Row],[Field of Work]]="Agriculture",1,0)</f>
        <v>0</v>
      </c>
      <c r="AM447">
        <f ca="1">IF(Table1[[#This Row],[Field of Work]]="Construction",1,0)</f>
        <v>0</v>
      </c>
      <c r="AN447">
        <f ca="1">IF(Table1[[#This Row],[Field of Work]]="Healthcare",1,0)</f>
        <v>0</v>
      </c>
      <c r="AO447">
        <f ca="1">IF(Table1[[#This Row],[Field of Work]]="General Work",1,0)</f>
        <v>0</v>
      </c>
      <c r="AP447">
        <f ca="1">IF(Table1[[#This Row],[Field of Work]]="Teaching",1,0)</f>
        <v>1</v>
      </c>
      <c r="AV447" s="1"/>
      <c r="AX447" s="2">
        <f ca="1">Table1[[#This Row],[Car Value]]/Table1[[#This Row],[Cars]]</f>
        <v>798.53310724712253</v>
      </c>
      <c r="AY447" s="1"/>
      <c r="AZ447" s="2">
        <f ca="1">IF(Table1[[#This Row],[Value of debts ]]&gt;$BA$3,1,0)</f>
        <v>1</v>
      </c>
      <c r="BA447" s="1"/>
      <c r="BB447" s="1"/>
      <c r="BC447" s="15">
        <f ca="1">Table1[[#This Row],[Mortage Left]]/Table1[[#This Row],[Value of House]]</f>
        <v>0.46085813647514251</v>
      </c>
      <c r="BD447">
        <f t="shared" ca="1" si="215"/>
        <v>0</v>
      </c>
      <c r="BF447" s="1"/>
      <c r="BH447">
        <f ca="1">IF(Table1[[#This Row],[Area]]="Patna",Table1[[#This Row],[Income]],0)</f>
        <v>0</v>
      </c>
      <c r="BI447">
        <f ca="1">IF(Table1[[#This Row],[Area]]="Bangalore",Table1[[#This Row],[Income]],0)</f>
        <v>0</v>
      </c>
      <c r="BJ447">
        <f ca="1">IF(Table1[[#This Row],[Area]]="Lucknow",Table1[[#This Row],[Income]],0)</f>
        <v>0</v>
      </c>
      <c r="BK447">
        <f ca="1">IF(Table1[[#This Row],[Area]]="Hyderabad",Table1[[#This Row],[Income]],0)</f>
        <v>0</v>
      </c>
      <c r="BL447">
        <f ca="1">IF(Table1[[#This Row],[Area]]="Udaipur",Table1[[#This Row],[Income]],0)</f>
        <v>0</v>
      </c>
      <c r="BM447">
        <f ca="1">IF(Table1[[#This Row],[Area]]="Pune",Table1[[#This Row],[Income]],0)</f>
        <v>0</v>
      </c>
      <c r="BN447">
        <f ca="1">IF(Table1[[#This Row],[Area]]="Kolkata",Table1[[#This Row],[Income]],0)</f>
        <v>0</v>
      </c>
      <c r="BO447">
        <f ca="1">IF(Table1[[#This Row],[Area]]="Ranchi",Table1[[#This Row],[Income]],0)</f>
        <v>68486</v>
      </c>
      <c r="BP447">
        <f ca="1">IF(Table1[[#This Row],[Area]]="Dhanbad",Table1[[#This Row],[Income]],0)</f>
        <v>0</v>
      </c>
      <c r="BQ447">
        <f ca="1">IF(Table1[[#This Row],[Area]]="Agra",Table1[[#This Row],[Income]],0)</f>
        <v>0</v>
      </c>
      <c r="BR447">
        <f ca="1">IF(Table1[[#This Row],[Area]]="Mumbai",Table1[[#This Row],[Income]],0)</f>
        <v>0</v>
      </c>
      <c r="BS447">
        <f ca="1">IF(Table1[[#This Row],[Area]]="Srinagar",Table1[[#This Row],[Income]],0)</f>
        <v>0</v>
      </c>
      <c r="BT447">
        <f ca="1">IF(Table1[[#This Row],[Area]]="Delhi",Table1[[#This Row],[Income]],0)</f>
        <v>0</v>
      </c>
      <c r="BU447">
        <f ca="1">IF(Table1[[#This Row],[Area]]="Jaipur",Table1[[#This Row],[Income]],0)</f>
        <v>0</v>
      </c>
      <c r="BW447">
        <f ca="1">IF(Table1[[#This Row],[Field of Work]]="IT",Table1[[#This Row],[Income]],0)</f>
        <v>0</v>
      </c>
      <c r="BX447">
        <f ca="1">IF(Table1[[#This Row],[Field of Work]]="Healthcare",Table1[[#This Row],[Income]],0)</f>
        <v>0</v>
      </c>
      <c r="BY447">
        <f ca="1">IF(Table1[[#This Row],[Field of Work]]="Agriculture",Table1[[#This Row],[Income]],0)</f>
        <v>0</v>
      </c>
      <c r="BZ447">
        <f ca="1">IF(Table1[[#This Row],[Field of Work]]="Teaching",Table1[[#This Row],[Income]],0)</f>
        <v>68486</v>
      </c>
      <c r="CA447">
        <f ca="1">IF(Table1[[#This Row],[Field of Work]]="General Work",Table1[[#This Row],[Income]],0)</f>
        <v>0</v>
      </c>
      <c r="CB447">
        <f ca="1">IF(Table1[[#This Row],[Field of Work]]="Construction",Table1[[#This Row],[Income]],0)</f>
        <v>0</v>
      </c>
      <c r="CD447" s="2">
        <f ca="1">IF(Table1[[#This Row],[Value of debts ]]&gt;Table1[[#This Row],[Income]],1,0)</f>
        <v>1</v>
      </c>
      <c r="CE447" s="1"/>
      <c r="CG447">
        <f ca="1">IF(Table1[[#This Row],[Net worth of person]]&gt;$CH$3,Table1[[#This Row],[Age]],0)</f>
        <v>28</v>
      </c>
    </row>
    <row r="448" spans="1:85" x14ac:dyDescent="0.3">
      <c r="A448">
        <f t="shared" ref="A448:A456" ca="1" si="258">RANDBETWEEN(1,2)</f>
        <v>1</v>
      </c>
      <c r="B448" t="str">
        <f t="shared" ref="B448:B456" ca="1" si="259">IF(A448=1,"Women", "Men")</f>
        <v>Women</v>
      </c>
      <c r="C448">
        <f t="shared" ref="C448:C456" ca="1" si="260">RANDBETWEEN(20,40)</f>
        <v>36</v>
      </c>
      <c r="D448">
        <f t="shared" ref="D448:D456" ca="1" si="261">RANDBETWEEN(1,6)</f>
        <v>6</v>
      </c>
      <c r="E448" t="str">
        <f t="shared" ref="E448:E456" ca="1" si="262">VLOOKUP(D448,$V$4:$W$9,2)</f>
        <v>General Work</v>
      </c>
      <c r="F448">
        <f t="shared" ref="F448:F456" ca="1" si="263">RANDBETWEEN(1,5)</f>
        <v>5</v>
      </c>
      <c r="G448" t="str">
        <f t="shared" ref="G448:G456" ca="1" si="264">VLOOKUP(F448,$Y$4:$Z$8,2)</f>
        <v>Others</v>
      </c>
      <c r="H448">
        <f t="shared" ref="H448:H456" ca="1" si="265">RANDBETWEEN(0,4)</f>
        <v>3</v>
      </c>
      <c r="I448">
        <f t="shared" ref="I448:I456" ca="1" si="266">RANDBETWEEN(1,3)</f>
        <v>1</v>
      </c>
      <c r="J448">
        <f t="shared" ref="J448:J456" ca="1" si="267">RANDBETWEEN(25000,90000)</f>
        <v>75539</v>
      </c>
      <c r="K448">
        <f t="shared" ref="K448:K456" ca="1" si="268">RANDBETWEEN(1,14)</f>
        <v>14</v>
      </c>
      <c r="L448" t="str">
        <f t="shared" ref="L448:L456" ca="1" si="269">VLOOKUP(K448,$AB$4:$AC$17,2)</f>
        <v>Jaipur</v>
      </c>
      <c r="M448">
        <f t="shared" ref="M448:M456" ca="1" si="270">J448*RANDBETWEEN(3,6)</f>
        <v>453234</v>
      </c>
      <c r="N448">
        <f t="shared" ref="N448:N456" ca="1" si="271">RAND()*M448</f>
        <v>153847.20224515526</v>
      </c>
      <c r="O448">
        <f t="shared" ref="O448:O456" ca="1" si="272">I448*RAND()*J448</f>
        <v>32408.99494852472</v>
      </c>
      <c r="P448">
        <f t="shared" ref="P448:P456" ca="1" si="273">RANDBETWEEN(0,O448)</f>
        <v>20049</v>
      </c>
      <c r="Q448">
        <f t="shared" ref="Q448:Q456" ca="1" si="274">RAND()*J448*2</f>
        <v>10666.799879305359</v>
      </c>
      <c r="R448">
        <f t="shared" ref="R448:R456" ca="1" si="275">RAND()*J448*1.5</f>
        <v>84949.3177697418</v>
      </c>
      <c r="S448">
        <f t="shared" ref="S448:S456" ca="1" si="276">M448+O448+R448</f>
        <v>570592.3127182665</v>
      </c>
      <c r="T448">
        <f t="shared" ref="T448:T456" ca="1" si="277">N448+P448+Q448</f>
        <v>184563.00212446062</v>
      </c>
      <c r="U448">
        <f t="shared" ref="U448:U456" ca="1" si="278">S448-T448</f>
        <v>386029.31059380586</v>
      </c>
      <c r="AF448" s="2">
        <f ca="1">IF(Table1[[#This Row],[Gender]]="Women",1,0)</f>
        <v>1</v>
      </c>
      <c r="AG448">
        <f ca="1">IF(Table1[[#This Row],[Gender]]="Men",1,0)</f>
        <v>0</v>
      </c>
      <c r="AI448" s="1"/>
      <c r="AK448" s="2">
        <f ca="1">IF(Table1[[#This Row],[Field of Work]]="IT",1,0)</f>
        <v>0</v>
      </c>
      <c r="AL448">
        <f ca="1">IF(Table1[[#This Row],[Field of Work]]="Agriculture",1,0)</f>
        <v>0</v>
      </c>
      <c r="AM448">
        <f ca="1">IF(Table1[[#This Row],[Field of Work]]="Construction",1,0)</f>
        <v>0</v>
      </c>
      <c r="AN448">
        <f ca="1">IF(Table1[[#This Row],[Field of Work]]="Healthcare",1,0)</f>
        <v>0</v>
      </c>
      <c r="AO448">
        <f ca="1">IF(Table1[[#This Row],[Field of Work]]="General Work",1,0)</f>
        <v>1</v>
      </c>
      <c r="AP448">
        <f ca="1">IF(Table1[[#This Row],[Field of Work]]="Teaching",1,0)</f>
        <v>0</v>
      </c>
      <c r="AV448" s="1"/>
      <c r="AX448" s="2">
        <f ca="1">Table1[[#This Row],[Car Value]]/Table1[[#This Row],[Cars]]</f>
        <v>32408.99494852472</v>
      </c>
      <c r="AY448" s="1"/>
      <c r="AZ448" s="2">
        <f ca="1">IF(Table1[[#This Row],[Value of debts ]]&gt;$BA$3,1,0)</f>
        <v>1</v>
      </c>
      <c r="BA448" s="1"/>
      <c r="BB448" s="1"/>
      <c r="BC448" s="15">
        <f ca="1">Table1[[#This Row],[Mortage Left]]/Table1[[#This Row],[Value of House]]</f>
        <v>0.33944320647867382</v>
      </c>
      <c r="BD448">
        <f t="shared" ca="1" si="215"/>
        <v>0</v>
      </c>
      <c r="BF448" s="1"/>
      <c r="BH448">
        <f ca="1">IF(Table1[[#This Row],[Area]]="Patna",Table1[[#This Row],[Income]],0)</f>
        <v>0</v>
      </c>
      <c r="BI448">
        <f ca="1">IF(Table1[[#This Row],[Area]]="Bangalore",Table1[[#This Row],[Income]],0)</f>
        <v>0</v>
      </c>
      <c r="BJ448">
        <f ca="1">IF(Table1[[#This Row],[Area]]="Lucknow",Table1[[#This Row],[Income]],0)</f>
        <v>0</v>
      </c>
      <c r="BK448">
        <f ca="1">IF(Table1[[#This Row],[Area]]="Hyderabad",Table1[[#This Row],[Income]],0)</f>
        <v>0</v>
      </c>
      <c r="BL448">
        <f ca="1">IF(Table1[[#This Row],[Area]]="Udaipur",Table1[[#This Row],[Income]],0)</f>
        <v>0</v>
      </c>
      <c r="BM448">
        <f ca="1">IF(Table1[[#This Row],[Area]]="Pune",Table1[[#This Row],[Income]],0)</f>
        <v>0</v>
      </c>
      <c r="BN448">
        <f ca="1">IF(Table1[[#This Row],[Area]]="Kolkata",Table1[[#This Row],[Income]],0)</f>
        <v>0</v>
      </c>
      <c r="BO448">
        <f ca="1">IF(Table1[[#This Row],[Area]]="Ranchi",Table1[[#This Row],[Income]],0)</f>
        <v>0</v>
      </c>
      <c r="BP448">
        <f ca="1">IF(Table1[[#This Row],[Area]]="Dhanbad",Table1[[#This Row],[Income]],0)</f>
        <v>0</v>
      </c>
      <c r="BQ448">
        <f ca="1">IF(Table1[[#This Row],[Area]]="Agra",Table1[[#This Row],[Income]],0)</f>
        <v>0</v>
      </c>
      <c r="BR448">
        <f ca="1">IF(Table1[[#This Row],[Area]]="Mumbai",Table1[[#This Row],[Income]],0)</f>
        <v>0</v>
      </c>
      <c r="BS448">
        <f ca="1">IF(Table1[[#This Row],[Area]]="Srinagar",Table1[[#This Row],[Income]],0)</f>
        <v>0</v>
      </c>
      <c r="BT448">
        <f ca="1">IF(Table1[[#This Row],[Area]]="Delhi",Table1[[#This Row],[Income]],0)</f>
        <v>0</v>
      </c>
      <c r="BU448">
        <f ca="1">IF(Table1[[#This Row],[Area]]="Jaipur",Table1[[#This Row],[Income]],0)</f>
        <v>75539</v>
      </c>
      <c r="BW448">
        <f ca="1">IF(Table1[[#This Row],[Field of Work]]="IT",Table1[[#This Row],[Income]],0)</f>
        <v>0</v>
      </c>
      <c r="BX448">
        <f ca="1">IF(Table1[[#This Row],[Field of Work]]="Healthcare",Table1[[#This Row],[Income]],0)</f>
        <v>0</v>
      </c>
      <c r="BY448">
        <f ca="1">IF(Table1[[#This Row],[Field of Work]]="Agriculture",Table1[[#This Row],[Income]],0)</f>
        <v>0</v>
      </c>
      <c r="BZ448">
        <f ca="1">IF(Table1[[#This Row],[Field of Work]]="Teaching",Table1[[#This Row],[Income]],0)</f>
        <v>0</v>
      </c>
      <c r="CA448">
        <f ca="1">IF(Table1[[#This Row],[Field of Work]]="General Work",Table1[[#This Row],[Income]],0)</f>
        <v>75539</v>
      </c>
      <c r="CB448">
        <f ca="1">IF(Table1[[#This Row],[Field of Work]]="Construction",Table1[[#This Row],[Income]],0)</f>
        <v>0</v>
      </c>
      <c r="CD448" s="2">
        <f ca="1">IF(Table1[[#This Row],[Value of debts ]]&gt;Table1[[#This Row],[Income]],1,0)</f>
        <v>1</v>
      </c>
      <c r="CE448" s="1"/>
      <c r="CG448">
        <f ca="1">IF(Table1[[#This Row],[Net worth of person]]&gt;$CH$3,Table1[[#This Row],[Age]],0)</f>
        <v>36</v>
      </c>
    </row>
    <row r="449" spans="1:85" x14ac:dyDescent="0.3">
      <c r="A449">
        <f t="shared" ca="1" si="258"/>
        <v>2</v>
      </c>
      <c r="B449" t="str">
        <f t="shared" ca="1" si="259"/>
        <v>Men</v>
      </c>
      <c r="C449">
        <f t="shared" ca="1" si="260"/>
        <v>25</v>
      </c>
      <c r="D449">
        <f t="shared" ca="1" si="261"/>
        <v>2</v>
      </c>
      <c r="E449" t="str">
        <f t="shared" ca="1" si="262"/>
        <v>Construction</v>
      </c>
      <c r="F449">
        <f t="shared" ca="1" si="263"/>
        <v>2</v>
      </c>
      <c r="G449" t="str">
        <f t="shared" ca="1" si="264"/>
        <v>12th</v>
      </c>
      <c r="H449">
        <f t="shared" ca="1" si="265"/>
        <v>3</v>
      </c>
      <c r="I449">
        <f t="shared" ca="1" si="266"/>
        <v>1</v>
      </c>
      <c r="J449">
        <f t="shared" ca="1" si="267"/>
        <v>82358</v>
      </c>
      <c r="K449">
        <f t="shared" ca="1" si="268"/>
        <v>13</v>
      </c>
      <c r="L449" t="str">
        <f t="shared" ca="1" si="269"/>
        <v>Hyderabad</v>
      </c>
      <c r="M449">
        <f t="shared" ca="1" si="270"/>
        <v>494148</v>
      </c>
      <c r="N449">
        <f t="shared" ca="1" si="271"/>
        <v>266134.6544913231</v>
      </c>
      <c r="O449">
        <f t="shared" ca="1" si="272"/>
        <v>11970.871071834226</v>
      </c>
      <c r="P449">
        <f t="shared" ca="1" si="273"/>
        <v>1939</v>
      </c>
      <c r="Q449">
        <f t="shared" ca="1" si="274"/>
        <v>163874.72706493732</v>
      </c>
      <c r="R449">
        <f t="shared" ca="1" si="275"/>
        <v>33885.435158922832</v>
      </c>
      <c r="S449">
        <f t="shared" ca="1" si="276"/>
        <v>540004.30623075704</v>
      </c>
      <c r="T449">
        <f t="shared" ca="1" si="277"/>
        <v>431948.3815562604</v>
      </c>
      <c r="U449">
        <f t="shared" ca="1" si="278"/>
        <v>108055.92467449664</v>
      </c>
      <c r="AF449" s="2">
        <f ca="1">IF(Table1[[#This Row],[Gender]]="Women",1,0)</f>
        <v>0</v>
      </c>
      <c r="AG449">
        <f ca="1">IF(Table1[[#This Row],[Gender]]="Men",1,0)</f>
        <v>1</v>
      </c>
      <c r="AI449" s="1"/>
      <c r="AK449" s="2">
        <f ca="1">IF(Table1[[#This Row],[Field of Work]]="IT",1,0)</f>
        <v>0</v>
      </c>
      <c r="AL449">
        <f ca="1">IF(Table1[[#This Row],[Field of Work]]="Agriculture",1,0)</f>
        <v>0</v>
      </c>
      <c r="AM449">
        <f ca="1">IF(Table1[[#This Row],[Field of Work]]="Construction",1,0)</f>
        <v>1</v>
      </c>
      <c r="AN449">
        <f ca="1">IF(Table1[[#This Row],[Field of Work]]="Healthcare",1,0)</f>
        <v>0</v>
      </c>
      <c r="AO449">
        <f ca="1">IF(Table1[[#This Row],[Field of Work]]="General Work",1,0)</f>
        <v>0</v>
      </c>
      <c r="AP449">
        <f ca="1">IF(Table1[[#This Row],[Field of Work]]="Teaching",1,0)</f>
        <v>0</v>
      </c>
      <c r="AV449" s="1"/>
      <c r="AX449" s="2">
        <f ca="1">Table1[[#This Row],[Car Value]]/Table1[[#This Row],[Cars]]</f>
        <v>11970.871071834226</v>
      </c>
      <c r="AY449" s="1"/>
      <c r="AZ449" s="2">
        <f ca="1">IF(Table1[[#This Row],[Value of debts ]]&gt;$BA$3,1,0)</f>
        <v>1</v>
      </c>
      <c r="BA449" s="1"/>
      <c r="BB449" s="1"/>
      <c r="BC449" s="15">
        <f ca="1">Table1[[#This Row],[Mortage Left]]/Table1[[#This Row],[Value of House]]</f>
        <v>0.53857276461975578</v>
      </c>
      <c r="BD449">
        <f t="shared" ca="1" si="215"/>
        <v>0</v>
      </c>
      <c r="BF449" s="1"/>
      <c r="BH449">
        <f ca="1">IF(Table1[[#This Row],[Area]]="Patna",Table1[[#This Row],[Income]],0)</f>
        <v>0</v>
      </c>
      <c r="BI449">
        <f ca="1">IF(Table1[[#This Row],[Area]]="Bangalore",Table1[[#This Row],[Income]],0)</f>
        <v>0</v>
      </c>
      <c r="BJ449">
        <f ca="1">IF(Table1[[#This Row],[Area]]="Lucknow",Table1[[#This Row],[Income]],0)</f>
        <v>0</v>
      </c>
      <c r="BK449">
        <f ca="1">IF(Table1[[#This Row],[Area]]="Hyderabad",Table1[[#This Row],[Income]],0)</f>
        <v>82358</v>
      </c>
      <c r="BL449">
        <f ca="1">IF(Table1[[#This Row],[Area]]="Udaipur",Table1[[#This Row],[Income]],0)</f>
        <v>0</v>
      </c>
      <c r="BM449">
        <f ca="1">IF(Table1[[#This Row],[Area]]="Pune",Table1[[#This Row],[Income]],0)</f>
        <v>0</v>
      </c>
      <c r="BN449">
        <f ca="1">IF(Table1[[#This Row],[Area]]="Kolkata",Table1[[#This Row],[Income]],0)</f>
        <v>0</v>
      </c>
      <c r="BO449">
        <f ca="1">IF(Table1[[#This Row],[Area]]="Ranchi",Table1[[#This Row],[Income]],0)</f>
        <v>0</v>
      </c>
      <c r="BP449">
        <f ca="1">IF(Table1[[#This Row],[Area]]="Dhanbad",Table1[[#This Row],[Income]],0)</f>
        <v>0</v>
      </c>
      <c r="BQ449">
        <f ca="1">IF(Table1[[#This Row],[Area]]="Agra",Table1[[#This Row],[Income]],0)</f>
        <v>0</v>
      </c>
      <c r="BR449">
        <f ca="1">IF(Table1[[#This Row],[Area]]="Mumbai",Table1[[#This Row],[Income]],0)</f>
        <v>0</v>
      </c>
      <c r="BS449">
        <f ca="1">IF(Table1[[#This Row],[Area]]="Srinagar",Table1[[#This Row],[Income]],0)</f>
        <v>0</v>
      </c>
      <c r="BT449">
        <f ca="1">IF(Table1[[#This Row],[Area]]="Delhi",Table1[[#This Row],[Income]],0)</f>
        <v>0</v>
      </c>
      <c r="BU449">
        <f ca="1">IF(Table1[[#This Row],[Area]]="Jaipur",Table1[[#This Row],[Income]],0)</f>
        <v>0</v>
      </c>
      <c r="BW449">
        <f ca="1">IF(Table1[[#This Row],[Field of Work]]="IT",Table1[[#This Row],[Income]],0)</f>
        <v>0</v>
      </c>
      <c r="BX449">
        <f ca="1">IF(Table1[[#This Row],[Field of Work]]="Healthcare",Table1[[#This Row],[Income]],0)</f>
        <v>0</v>
      </c>
      <c r="BY449">
        <f ca="1">IF(Table1[[#This Row],[Field of Work]]="Agriculture",Table1[[#This Row],[Income]],0)</f>
        <v>0</v>
      </c>
      <c r="BZ449">
        <f ca="1">IF(Table1[[#This Row],[Field of Work]]="Teaching",Table1[[#This Row],[Income]],0)</f>
        <v>0</v>
      </c>
      <c r="CA449">
        <f ca="1">IF(Table1[[#This Row],[Field of Work]]="General Work",Table1[[#This Row],[Income]],0)</f>
        <v>0</v>
      </c>
      <c r="CB449">
        <f ca="1">IF(Table1[[#This Row],[Field of Work]]="Construction",Table1[[#This Row],[Income]],0)</f>
        <v>82358</v>
      </c>
      <c r="CD449" s="2">
        <f ca="1">IF(Table1[[#This Row],[Value of debts ]]&gt;Table1[[#This Row],[Income]],1,0)</f>
        <v>1</v>
      </c>
      <c r="CE449" s="1"/>
      <c r="CG449">
        <f ca="1">IF(Table1[[#This Row],[Net worth of person]]&gt;$CH$3,Table1[[#This Row],[Age]],0)</f>
        <v>25</v>
      </c>
    </row>
    <row r="450" spans="1:85" x14ac:dyDescent="0.3">
      <c r="A450">
        <f t="shared" ca="1" si="258"/>
        <v>1</v>
      </c>
      <c r="B450" t="str">
        <f t="shared" ca="1" si="259"/>
        <v>Women</v>
      </c>
      <c r="C450">
        <f t="shared" ca="1" si="260"/>
        <v>36</v>
      </c>
      <c r="D450">
        <f t="shared" ca="1" si="261"/>
        <v>5</v>
      </c>
      <c r="E450" t="str">
        <f t="shared" ca="1" si="262"/>
        <v>Agriculture</v>
      </c>
      <c r="F450">
        <f t="shared" ca="1" si="263"/>
        <v>5</v>
      </c>
      <c r="G450" t="str">
        <f t="shared" ca="1" si="264"/>
        <v>Others</v>
      </c>
      <c r="H450">
        <f t="shared" ca="1" si="265"/>
        <v>2</v>
      </c>
      <c r="I450">
        <f t="shared" ca="1" si="266"/>
        <v>1</v>
      </c>
      <c r="J450">
        <f t="shared" ca="1" si="267"/>
        <v>55422</v>
      </c>
      <c r="K450">
        <f t="shared" ca="1" si="268"/>
        <v>9</v>
      </c>
      <c r="L450" t="str">
        <f t="shared" ca="1" si="269"/>
        <v>Pune</v>
      </c>
      <c r="M450">
        <f t="shared" ca="1" si="270"/>
        <v>166266</v>
      </c>
      <c r="N450">
        <f t="shared" ca="1" si="271"/>
        <v>51506.273021962792</v>
      </c>
      <c r="O450">
        <f t="shared" ca="1" si="272"/>
        <v>13617.351461711422</v>
      </c>
      <c r="P450">
        <f t="shared" ca="1" si="273"/>
        <v>12696</v>
      </c>
      <c r="Q450">
        <f t="shared" ca="1" si="274"/>
        <v>77840.172686443504</v>
      </c>
      <c r="R450">
        <f t="shared" ca="1" si="275"/>
        <v>22767.893573341105</v>
      </c>
      <c r="S450">
        <f t="shared" ca="1" si="276"/>
        <v>202651.24503505253</v>
      </c>
      <c r="T450">
        <f t="shared" ca="1" si="277"/>
        <v>142042.4457084063</v>
      </c>
      <c r="U450">
        <f t="shared" ca="1" si="278"/>
        <v>60608.799326646229</v>
      </c>
      <c r="AF450" s="2">
        <f ca="1">IF(Table1[[#This Row],[Gender]]="Women",1,0)</f>
        <v>1</v>
      </c>
      <c r="AG450">
        <f ca="1">IF(Table1[[#This Row],[Gender]]="Men",1,0)</f>
        <v>0</v>
      </c>
      <c r="AI450" s="1"/>
      <c r="AK450" s="2">
        <f ca="1">IF(Table1[[#This Row],[Field of Work]]="IT",1,0)</f>
        <v>0</v>
      </c>
      <c r="AL450">
        <f ca="1">IF(Table1[[#This Row],[Field of Work]]="Agriculture",1,0)</f>
        <v>1</v>
      </c>
      <c r="AM450">
        <f ca="1">IF(Table1[[#This Row],[Field of Work]]="Construction",1,0)</f>
        <v>0</v>
      </c>
      <c r="AN450">
        <f ca="1">IF(Table1[[#This Row],[Field of Work]]="Healthcare",1,0)</f>
        <v>0</v>
      </c>
      <c r="AO450">
        <f ca="1">IF(Table1[[#This Row],[Field of Work]]="General Work",1,0)</f>
        <v>0</v>
      </c>
      <c r="AP450">
        <f ca="1">IF(Table1[[#This Row],[Field of Work]]="Teaching",1,0)</f>
        <v>0</v>
      </c>
      <c r="AV450" s="1"/>
      <c r="AX450" s="2">
        <f ca="1">Table1[[#This Row],[Car Value]]/Table1[[#This Row],[Cars]]</f>
        <v>13617.351461711422</v>
      </c>
      <c r="AY450" s="1"/>
      <c r="AZ450" s="2">
        <f ca="1">IF(Table1[[#This Row],[Value of debts ]]&gt;$BA$3,1,0)</f>
        <v>1</v>
      </c>
      <c r="BA450" s="1"/>
      <c r="BB450" s="1"/>
      <c r="BC450" s="15">
        <f ca="1">Table1[[#This Row],[Mortage Left]]/Table1[[#This Row],[Value of House]]</f>
        <v>0.30978235491298756</v>
      </c>
      <c r="BD450">
        <f t="shared" ca="1" si="215"/>
        <v>0</v>
      </c>
      <c r="BF450" s="1"/>
      <c r="BH450">
        <f ca="1">IF(Table1[[#This Row],[Area]]="Patna",Table1[[#This Row],[Income]],0)</f>
        <v>0</v>
      </c>
      <c r="BI450">
        <f ca="1">IF(Table1[[#This Row],[Area]]="Bangalore",Table1[[#This Row],[Income]],0)</f>
        <v>0</v>
      </c>
      <c r="BJ450">
        <f ca="1">IF(Table1[[#This Row],[Area]]="Lucknow",Table1[[#This Row],[Income]],0)</f>
        <v>0</v>
      </c>
      <c r="BK450">
        <f ca="1">IF(Table1[[#This Row],[Area]]="Hyderabad",Table1[[#This Row],[Income]],0)</f>
        <v>0</v>
      </c>
      <c r="BL450">
        <f ca="1">IF(Table1[[#This Row],[Area]]="Udaipur",Table1[[#This Row],[Income]],0)</f>
        <v>0</v>
      </c>
      <c r="BM450">
        <f ca="1">IF(Table1[[#This Row],[Area]]="Pune",Table1[[#This Row],[Income]],0)</f>
        <v>55422</v>
      </c>
      <c r="BN450">
        <f ca="1">IF(Table1[[#This Row],[Area]]="Kolkata",Table1[[#This Row],[Income]],0)</f>
        <v>0</v>
      </c>
      <c r="BO450">
        <f ca="1">IF(Table1[[#This Row],[Area]]="Ranchi",Table1[[#This Row],[Income]],0)</f>
        <v>0</v>
      </c>
      <c r="BP450">
        <f ca="1">IF(Table1[[#This Row],[Area]]="Dhanbad",Table1[[#This Row],[Income]],0)</f>
        <v>0</v>
      </c>
      <c r="BQ450">
        <f ca="1">IF(Table1[[#This Row],[Area]]="Agra",Table1[[#This Row],[Income]],0)</f>
        <v>0</v>
      </c>
      <c r="BR450">
        <f ca="1">IF(Table1[[#This Row],[Area]]="Mumbai",Table1[[#This Row],[Income]],0)</f>
        <v>0</v>
      </c>
      <c r="BS450">
        <f ca="1">IF(Table1[[#This Row],[Area]]="Srinagar",Table1[[#This Row],[Income]],0)</f>
        <v>0</v>
      </c>
      <c r="BT450">
        <f ca="1">IF(Table1[[#This Row],[Area]]="Delhi",Table1[[#This Row],[Income]],0)</f>
        <v>0</v>
      </c>
      <c r="BU450">
        <f ca="1">IF(Table1[[#This Row],[Area]]="Jaipur",Table1[[#This Row],[Income]],0)</f>
        <v>0</v>
      </c>
      <c r="BW450">
        <f ca="1">IF(Table1[[#This Row],[Field of Work]]="IT",Table1[[#This Row],[Income]],0)</f>
        <v>0</v>
      </c>
      <c r="BX450">
        <f ca="1">IF(Table1[[#This Row],[Field of Work]]="Healthcare",Table1[[#This Row],[Income]],0)</f>
        <v>0</v>
      </c>
      <c r="BY450">
        <f ca="1">IF(Table1[[#This Row],[Field of Work]]="Agriculture",Table1[[#This Row],[Income]],0)</f>
        <v>55422</v>
      </c>
      <c r="BZ450">
        <f ca="1">IF(Table1[[#This Row],[Field of Work]]="Teaching",Table1[[#This Row],[Income]],0)</f>
        <v>0</v>
      </c>
      <c r="CA450">
        <f ca="1">IF(Table1[[#This Row],[Field of Work]]="General Work",Table1[[#This Row],[Income]],0)</f>
        <v>0</v>
      </c>
      <c r="CB450">
        <f ca="1">IF(Table1[[#This Row],[Field of Work]]="Construction",Table1[[#This Row],[Income]],0)</f>
        <v>0</v>
      </c>
      <c r="CD450" s="2">
        <f ca="1">IF(Table1[[#This Row],[Value of debts ]]&gt;Table1[[#This Row],[Income]],1,0)</f>
        <v>1</v>
      </c>
      <c r="CE450" s="1"/>
      <c r="CG450">
        <f ca="1">IF(Table1[[#This Row],[Net worth of person]]&gt;$CH$3,Table1[[#This Row],[Age]],0)</f>
        <v>36</v>
      </c>
    </row>
    <row r="451" spans="1:85" x14ac:dyDescent="0.3">
      <c r="A451">
        <f t="shared" ca="1" si="258"/>
        <v>1</v>
      </c>
      <c r="B451" t="str">
        <f t="shared" ca="1" si="259"/>
        <v>Women</v>
      </c>
      <c r="C451">
        <f t="shared" ca="1" si="260"/>
        <v>39</v>
      </c>
      <c r="D451">
        <f t="shared" ca="1" si="261"/>
        <v>4</v>
      </c>
      <c r="E451" t="str">
        <f t="shared" ca="1" si="262"/>
        <v>Teaching</v>
      </c>
      <c r="F451">
        <f t="shared" ca="1" si="263"/>
        <v>2</v>
      </c>
      <c r="G451" t="str">
        <f t="shared" ca="1" si="264"/>
        <v>12th</v>
      </c>
      <c r="H451">
        <f t="shared" ca="1" si="265"/>
        <v>4</v>
      </c>
      <c r="I451">
        <f t="shared" ca="1" si="266"/>
        <v>3</v>
      </c>
      <c r="J451">
        <f t="shared" ca="1" si="267"/>
        <v>73881</v>
      </c>
      <c r="K451">
        <f t="shared" ca="1" si="268"/>
        <v>11</v>
      </c>
      <c r="L451" t="str">
        <f t="shared" ca="1" si="269"/>
        <v>Mumbai</v>
      </c>
      <c r="M451">
        <f t="shared" ca="1" si="270"/>
        <v>369405</v>
      </c>
      <c r="N451">
        <f t="shared" ca="1" si="271"/>
        <v>143425.77977598476</v>
      </c>
      <c r="O451">
        <f t="shared" ca="1" si="272"/>
        <v>5898.4247927673086</v>
      </c>
      <c r="P451">
        <f t="shared" ca="1" si="273"/>
        <v>389</v>
      </c>
      <c r="Q451">
        <f t="shared" ca="1" si="274"/>
        <v>143807.78019853806</v>
      </c>
      <c r="R451">
        <f t="shared" ca="1" si="275"/>
        <v>46923.295323159327</v>
      </c>
      <c r="S451">
        <f t="shared" ca="1" si="276"/>
        <v>422226.72011592664</v>
      </c>
      <c r="T451">
        <f t="shared" ca="1" si="277"/>
        <v>287622.5599745228</v>
      </c>
      <c r="U451">
        <f t="shared" ca="1" si="278"/>
        <v>134604.16014140385</v>
      </c>
      <c r="AF451" s="2">
        <f ca="1">IF(Table1[[#This Row],[Gender]]="Women",1,0)</f>
        <v>1</v>
      </c>
      <c r="AG451">
        <f ca="1">IF(Table1[[#This Row],[Gender]]="Men",1,0)</f>
        <v>0</v>
      </c>
      <c r="AI451" s="1"/>
      <c r="AK451" s="2">
        <f ca="1">IF(Table1[[#This Row],[Field of Work]]="IT",1,0)</f>
        <v>0</v>
      </c>
      <c r="AL451">
        <f ca="1">IF(Table1[[#This Row],[Field of Work]]="Agriculture",1,0)</f>
        <v>0</v>
      </c>
      <c r="AM451">
        <f ca="1">IF(Table1[[#This Row],[Field of Work]]="Construction",1,0)</f>
        <v>0</v>
      </c>
      <c r="AN451">
        <f ca="1">IF(Table1[[#This Row],[Field of Work]]="Healthcare",1,0)</f>
        <v>0</v>
      </c>
      <c r="AO451">
        <f ca="1">IF(Table1[[#This Row],[Field of Work]]="General Work",1,0)</f>
        <v>0</v>
      </c>
      <c r="AP451">
        <f ca="1">IF(Table1[[#This Row],[Field of Work]]="Teaching",1,0)</f>
        <v>1</v>
      </c>
      <c r="AV451" s="1"/>
      <c r="AX451" s="2">
        <f ca="1">Table1[[#This Row],[Car Value]]/Table1[[#This Row],[Cars]]</f>
        <v>1966.141597589103</v>
      </c>
      <c r="AY451" s="1"/>
      <c r="AZ451" s="2">
        <f ca="1">IF(Table1[[#This Row],[Value of debts ]]&gt;$BA$3,1,0)</f>
        <v>1</v>
      </c>
      <c r="BA451" s="1"/>
      <c r="BB451" s="1"/>
      <c r="BC451" s="15">
        <f ca="1">Table1[[#This Row],[Mortage Left]]/Table1[[#This Row],[Value of House]]</f>
        <v>0.38826160927974651</v>
      </c>
      <c r="BD451">
        <f t="shared" ca="1" si="215"/>
        <v>0</v>
      </c>
      <c r="BF451" s="1"/>
      <c r="BH451">
        <f ca="1">IF(Table1[[#This Row],[Area]]="Patna",Table1[[#This Row],[Income]],0)</f>
        <v>0</v>
      </c>
      <c r="BI451">
        <f ca="1">IF(Table1[[#This Row],[Area]]="Bangalore",Table1[[#This Row],[Income]],0)</f>
        <v>0</v>
      </c>
      <c r="BJ451">
        <f ca="1">IF(Table1[[#This Row],[Area]]="Lucknow",Table1[[#This Row],[Income]],0)</f>
        <v>0</v>
      </c>
      <c r="BK451">
        <f ca="1">IF(Table1[[#This Row],[Area]]="Hyderabad",Table1[[#This Row],[Income]],0)</f>
        <v>0</v>
      </c>
      <c r="BL451">
        <f ca="1">IF(Table1[[#This Row],[Area]]="Udaipur",Table1[[#This Row],[Income]],0)</f>
        <v>0</v>
      </c>
      <c r="BM451">
        <f ca="1">IF(Table1[[#This Row],[Area]]="Pune",Table1[[#This Row],[Income]],0)</f>
        <v>0</v>
      </c>
      <c r="BN451">
        <f ca="1">IF(Table1[[#This Row],[Area]]="Kolkata",Table1[[#This Row],[Income]],0)</f>
        <v>0</v>
      </c>
      <c r="BO451">
        <f ca="1">IF(Table1[[#This Row],[Area]]="Ranchi",Table1[[#This Row],[Income]],0)</f>
        <v>0</v>
      </c>
      <c r="BP451">
        <f ca="1">IF(Table1[[#This Row],[Area]]="Dhanbad",Table1[[#This Row],[Income]],0)</f>
        <v>0</v>
      </c>
      <c r="BQ451">
        <f ca="1">IF(Table1[[#This Row],[Area]]="Agra",Table1[[#This Row],[Income]],0)</f>
        <v>0</v>
      </c>
      <c r="BR451">
        <f ca="1">IF(Table1[[#This Row],[Area]]="Mumbai",Table1[[#This Row],[Income]],0)</f>
        <v>73881</v>
      </c>
      <c r="BS451">
        <f ca="1">IF(Table1[[#This Row],[Area]]="Srinagar",Table1[[#This Row],[Income]],0)</f>
        <v>0</v>
      </c>
      <c r="BT451">
        <f ca="1">IF(Table1[[#This Row],[Area]]="Delhi",Table1[[#This Row],[Income]],0)</f>
        <v>0</v>
      </c>
      <c r="BU451">
        <f ca="1">IF(Table1[[#This Row],[Area]]="Jaipur",Table1[[#This Row],[Income]],0)</f>
        <v>0</v>
      </c>
      <c r="BW451">
        <f ca="1">IF(Table1[[#This Row],[Field of Work]]="IT",Table1[[#This Row],[Income]],0)</f>
        <v>0</v>
      </c>
      <c r="BX451">
        <f ca="1">IF(Table1[[#This Row],[Field of Work]]="Healthcare",Table1[[#This Row],[Income]],0)</f>
        <v>0</v>
      </c>
      <c r="BY451">
        <f ca="1">IF(Table1[[#This Row],[Field of Work]]="Agriculture",Table1[[#This Row],[Income]],0)</f>
        <v>0</v>
      </c>
      <c r="BZ451">
        <f ca="1">IF(Table1[[#This Row],[Field of Work]]="Teaching",Table1[[#This Row],[Income]],0)</f>
        <v>73881</v>
      </c>
      <c r="CA451">
        <f ca="1">IF(Table1[[#This Row],[Field of Work]]="General Work",Table1[[#This Row],[Income]],0)</f>
        <v>0</v>
      </c>
      <c r="CB451">
        <f ca="1">IF(Table1[[#This Row],[Field of Work]]="Construction",Table1[[#This Row],[Income]],0)</f>
        <v>0</v>
      </c>
      <c r="CD451" s="2">
        <f ca="1">IF(Table1[[#This Row],[Value of debts ]]&gt;Table1[[#This Row],[Income]],1,0)</f>
        <v>1</v>
      </c>
      <c r="CE451" s="1"/>
      <c r="CG451">
        <f ca="1">IF(Table1[[#This Row],[Net worth of person]]&gt;$CH$3,Table1[[#This Row],[Age]],0)</f>
        <v>39</v>
      </c>
    </row>
    <row r="452" spans="1:85" x14ac:dyDescent="0.3">
      <c r="A452">
        <f t="shared" ca="1" si="258"/>
        <v>2</v>
      </c>
      <c r="B452" t="str">
        <f t="shared" ca="1" si="259"/>
        <v>Men</v>
      </c>
      <c r="C452">
        <f t="shared" ca="1" si="260"/>
        <v>34</v>
      </c>
      <c r="D452">
        <f t="shared" ca="1" si="261"/>
        <v>4</v>
      </c>
      <c r="E452" t="str">
        <f t="shared" ca="1" si="262"/>
        <v>Teaching</v>
      </c>
      <c r="F452">
        <f t="shared" ca="1" si="263"/>
        <v>3</v>
      </c>
      <c r="G452" t="str">
        <f t="shared" ca="1" si="264"/>
        <v>Bachelors</v>
      </c>
      <c r="H452">
        <f t="shared" ca="1" si="265"/>
        <v>0</v>
      </c>
      <c r="I452">
        <f t="shared" ca="1" si="266"/>
        <v>3</v>
      </c>
      <c r="J452">
        <f t="shared" ca="1" si="267"/>
        <v>32968</v>
      </c>
      <c r="K452">
        <f t="shared" ca="1" si="268"/>
        <v>8</v>
      </c>
      <c r="L452" t="str">
        <f t="shared" ca="1" si="269"/>
        <v>Agra</v>
      </c>
      <c r="M452">
        <f t="shared" ca="1" si="270"/>
        <v>131872</v>
      </c>
      <c r="N452">
        <f t="shared" ca="1" si="271"/>
        <v>50222.237688470719</v>
      </c>
      <c r="O452">
        <f t="shared" ca="1" si="272"/>
        <v>73789.620470195645</v>
      </c>
      <c r="P452">
        <f t="shared" ca="1" si="273"/>
        <v>40389</v>
      </c>
      <c r="Q452">
        <f t="shared" ca="1" si="274"/>
        <v>25313.446677399752</v>
      </c>
      <c r="R452">
        <f t="shared" ca="1" si="275"/>
        <v>26399.256525386532</v>
      </c>
      <c r="S452">
        <f t="shared" ca="1" si="276"/>
        <v>232060.87699558219</v>
      </c>
      <c r="T452">
        <f t="shared" ca="1" si="277"/>
        <v>115924.68436587047</v>
      </c>
      <c r="U452">
        <f t="shared" ca="1" si="278"/>
        <v>116136.19262971172</v>
      </c>
      <c r="AF452" s="2">
        <f ca="1">IF(Table1[[#This Row],[Gender]]="Women",1,0)</f>
        <v>0</v>
      </c>
      <c r="AG452">
        <f ca="1">IF(Table1[[#This Row],[Gender]]="Men",1,0)</f>
        <v>1</v>
      </c>
      <c r="AI452" s="1"/>
      <c r="AK452" s="2">
        <f ca="1">IF(Table1[[#This Row],[Field of Work]]="IT",1,0)</f>
        <v>0</v>
      </c>
      <c r="AL452">
        <f ca="1">IF(Table1[[#This Row],[Field of Work]]="Agriculture",1,0)</f>
        <v>0</v>
      </c>
      <c r="AM452">
        <f ca="1">IF(Table1[[#This Row],[Field of Work]]="Construction",1,0)</f>
        <v>0</v>
      </c>
      <c r="AN452">
        <f ca="1">IF(Table1[[#This Row],[Field of Work]]="Healthcare",1,0)</f>
        <v>0</v>
      </c>
      <c r="AO452">
        <f ca="1">IF(Table1[[#This Row],[Field of Work]]="General Work",1,0)</f>
        <v>0</v>
      </c>
      <c r="AP452">
        <f ca="1">IF(Table1[[#This Row],[Field of Work]]="Teaching",1,0)</f>
        <v>1</v>
      </c>
      <c r="AV452" s="1"/>
      <c r="AX452" s="2">
        <f ca="1">Table1[[#This Row],[Car Value]]/Table1[[#This Row],[Cars]]</f>
        <v>24596.54015673188</v>
      </c>
      <c r="AY452" s="1"/>
      <c r="AZ452" s="2">
        <f ca="1">IF(Table1[[#This Row],[Value of debts ]]&gt;$BA$3,1,0)</f>
        <v>1</v>
      </c>
      <c r="BA452" s="1"/>
      <c r="BB452" s="1"/>
      <c r="BC452" s="15">
        <f ca="1">Table1[[#This Row],[Mortage Left]]/Table1[[#This Row],[Value of House]]</f>
        <v>0.38084079780750058</v>
      </c>
      <c r="BD452">
        <f t="shared" ca="1" si="215"/>
        <v>0</v>
      </c>
      <c r="BF452" s="1"/>
      <c r="BH452">
        <f ca="1">IF(Table1[[#This Row],[Area]]="Patna",Table1[[#This Row],[Income]],0)</f>
        <v>0</v>
      </c>
      <c r="BI452">
        <f ca="1">IF(Table1[[#This Row],[Area]]="Bangalore",Table1[[#This Row],[Income]],0)</f>
        <v>0</v>
      </c>
      <c r="BJ452">
        <f ca="1">IF(Table1[[#This Row],[Area]]="Lucknow",Table1[[#This Row],[Income]],0)</f>
        <v>0</v>
      </c>
      <c r="BK452">
        <f ca="1">IF(Table1[[#This Row],[Area]]="Hyderabad",Table1[[#This Row],[Income]],0)</f>
        <v>0</v>
      </c>
      <c r="BL452">
        <f ca="1">IF(Table1[[#This Row],[Area]]="Udaipur",Table1[[#This Row],[Income]],0)</f>
        <v>0</v>
      </c>
      <c r="BM452">
        <f ca="1">IF(Table1[[#This Row],[Area]]="Pune",Table1[[#This Row],[Income]],0)</f>
        <v>0</v>
      </c>
      <c r="BN452">
        <f ca="1">IF(Table1[[#This Row],[Area]]="Kolkata",Table1[[#This Row],[Income]],0)</f>
        <v>0</v>
      </c>
      <c r="BO452">
        <f ca="1">IF(Table1[[#This Row],[Area]]="Ranchi",Table1[[#This Row],[Income]],0)</f>
        <v>0</v>
      </c>
      <c r="BP452">
        <f ca="1">IF(Table1[[#This Row],[Area]]="Dhanbad",Table1[[#This Row],[Income]],0)</f>
        <v>0</v>
      </c>
      <c r="BQ452">
        <f ca="1">IF(Table1[[#This Row],[Area]]="Agra",Table1[[#This Row],[Income]],0)</f>
        <v>32968</v>
      </c>
      <c r="BR452">
        <f ca="1">IF(Table1[[#This Row],[Area]]="Mumbai",Table1[[#This Row],[Income]],0)</f>
        <v>0</v>
      </c>
      <c r="BS452">
        <f ca="1">IF(Table1[[#This Row],[Area]]="Srinagar",Table1[[#This Row],[Income]],0)</f>
        <v>0</v>
      </c>
      <c r="BT452">
        <f ca="1">IF(Table1[[#This Row],[Area]]="Delhi",Table1[[#This Row],[Income]],0)</f>
        <v>0</v>
      </c>
      <c r="BU452">
        <f ca="1">IF(Table1[[#This Row],[Area]]="Jaipur",Table1[[#This Row],[Income]],0)</f>
        <v>0</v>
      </c>
      <c r="BW452">
        <f ca="1">IF(Table1[[#This Row],[Field of Work]]="IT",Table1[[#This Row],[Income]],0)</f>
        <v>0</v>
      </c>
      <c r="BX452">
        <f ca="1">IF(Table1[[#This Row],[Field of Work]]="Healthcare",Table1[[#This Row],[Income]],0)</f>
        <v>0</v>
      </c>
      <c r="BY452">
        <f ca="1">IF(Table1[[#This Row],[Field of Work]]="Agriculture",Table1[[#This Row],[Income]],0)</f>
        <v>0</v>
      </c>
      <c r="BZ452">
        <f ca="1">IF(Table1[[#This Row],[Field of Work]]="Teaching",Table1[[#This Row],[Income]],0)</f>
        <v>32968</v>
      </c>
      <c r="CA452">
        <f ca="1">IF(Table1[[#This Row],[Field of Work]]="General Work",Table1[[#This Row],[Income]],0)</f>
        <v>0</v>
      </c>
      <c r="CB452">
        <f ca="1">IF(Table1[[#This Row],[Field of Work]]="Construction",Table1[[#This Row],[Income]],0)</f>
        <v>0</v>
      </c>
      <c r="CD452" s="2">
        <f ca="1">IF(Table1[[#This Row],[Value of debts ]]&gt;Table1[[#This Row],[Income]],1,0)</f>
        <v>1</v>
      </c>
      <c r="CE452" s="1"/>
      <c r="CG452">
        <f ca="1">IF(Table1[[#This Row],[Net worth of person]]&gt;$CH$3,Table1[[#This Row],[Age]],0)</f>
        <v>34</v>
      </c>
    </row>
    <row r="453" spans="1:85" x14ac:dyDescent="0.3">
      <c r="A453">
        <f t="shared" ca="1" si="258"/>
        <v>2</v>
      </c>
      <c r="B453" t="str">
        <f t="shared" ca="1" si="259"/>
        <v>Men</v>
      </c>
      <c r="C453">
        <f t="shared" ca="1" si="260"/>
        <v>28</v>
      </c>
      <c r="D453">
        <f t="shared" ca="1" si="261"/>
        <v>5</v>
      </c>
      <c r="E453" t="str">
        <f t="shared" ca="1" si="262"/>
        <v>Agriculture</v>
      </c>
      <c r="F453">
        <f t="shared" ca="1" si="263"/>
        <v>5</v>
      </c>
      <c r="G453" t="str">
        <f t="shared" ca="1" si="264"/>
        <v>Others</v>
      </c>
      <c r="H453">
        <f t="shared" ca="1" si="265"/>
        <v>2</v>
      </c>
      <c r="I453">
        <f t="shared" ca="1" si="266"/>
        <v>1</v>
      </c>
      <c r="J453">
        <f t="shared" ca="1" si="267"/>
        <v>84655</v>
      </c>
      <c r="K453">
        <f t="shared" ca="1" si="268"/>
        <v>8</v>
      </c>
      <c r="L453" t="str">
        <f t="shared" ca="1" si="269"/>
        <v>Agra</v>
      </c>
      <c r="M453">
        <f t="shared" ca="1" si="270"/>
        <v>338620</v>
      </c>
      <c r="N453">
        <f t="shared" ca="1" si="271"/>
        <v>231305.17352673135</v>
      </c>
      <c r="O453">
        <f t="shared" ca="1" si="272"/>
        <v>7380.4344237479309</v>
      </c>
      <c r="P453">
        <f t="shared" ca="1" si="273"/>
        <v>2228</v>
      </c>
      <c r="Q453">
        <f t="shared" ca="1" si="274"/>
        <v>131156.15689617372</v>
      </c>
      <c r="R453">
        <f t="shared" ca="1" si="275"/>
        <v>44982.721576220036</v>
      </c>
      <c r="S453">
        <f t="shared" ca="1" si="276"/>
        <v>390983.15599996794</v>
      </c>
      <c r="T453">
        <f t="shared" ca="1" si="277"/>
        <v>364689.33042290504</v>
      </c>
      <c r="U453">
        <f t="shared" ca="1" si="278"/>
        <v>26293.825577062904</v>
      </c>
      <c r="AF453" s="2">
        <f ca="1">IF(Table1[[#This Row],[Gender]]="Women",1,0)</f>
        <v>0</v>
      </c>
      <c r="AG453">
        <f ca="1">IF(Table1[[#This Row],[Gender]]="Men",1,0)</f>
        <v>1</v>
      </c>
      <c r="AI453" s="1"/>
      <c r="AK453" s="2">
        <f ca="1">IF(Table1[[#This Row],[Field of Work]]="IT",1,0)</f>
        <v>0</v>
      </c>
      <c r="AL453">
        <f ca="1">IF(Table1[[#This Row],[Field of Work]]="Agriculture",1,0)</f>
        <v>1</v>
      </c>
      <c r="AM453">
        <f ca="1">IF(Table1[[#This Row],[Field of Work]]="Construction",1,0)</f>
        <v>0</v>
      </c>
      <c r="AN453">
        <f ca="1">IF(Table1[[#This Row],[Field of Work]]="Healthcare",1,0)</f>
        <v>0</v>
      </c>
      <c r="AO453">
        <f ca="1">IF(Table1[[#This Row],[Field of Work]]="General Work",1,0)</f>
        <v>0</v>
      </c>
      <c r="AP453">
        <f ca="1">IF(Table1[[#This Row],[Field of Work]]="Teaching",1,0)</f>
        <v>0</v>
      </c>
      <c r="AV453" s="1"/>
      <c r="AX453" s="2">
        <f ca="1">Table1[[#This Row],[Car Value]]/Table1[[#This Row],[Cars]]</f>
        <v>7380.4344237479309</v>
      </c>
      <c r="AY453" s="1"/>
      <c r="AZ453" s="2">
        <f ca="1">IF(Table1[[#This Row],[Value of debts ]]&gt;$BA$3,1,0)</f>
        <v>1</v>
      </c>
      <c r="BA453" s="1"/>
      <c r="BB453" s="1"/>
      <c r="BC453" s="15">
        <f ca="1">Table1[[#This Row],[Mortage Left]]/Table1[[#This Row],[Value of House]]</f>
        <v>0.68308184255723625</v>
      </c>
      <c r="BD453">
        <f t="shared" ref="BD453:BD480" ca="1" si="279">IF(BC453&lt;$BE$3,1,0)</f>
        <v>0</v>
      </c>
      <c r="BF453" s="1"/>
      <c r="BH453">
        <f ca="1">IF(Table1[[#This Row],[Area]]="Patna",Table1[[#This Row],[Income]],0)</f>
        <v>0</v>
      </c>
      <c r="BI453">
        <f ca="1">IF(Table1[[#This Row],[Area]]="Bangalore",Table1[[#This Row],[Income]],0)</f>
        <v>0</v>
      </c>
      <c r="BJ453">
        <f ca="1">IF(Table1[[#This Row],[Area]]="Lucknow",Table1[[#This Row],[Income]],0)</f>
        <v>0</v>
      </c>
      <c r="BK453">
        <f ca="1">IF(Table1[[#This Row],[Area]]="Hyderabad",Table1[[#This Row],[Income]],0)</f>
        <v>0</v>
      </c>
      <c r="BL453">
        <f ca="1">IF(Table1[[#This Row],[Area]]="Udaipur",Table1[[#This Row],[Income]],0)</f>
        <v>0</v>
      </c>
      <c r="BM453">
        <f ca="1">IF(Table1[[#This Row],[Area]]="Pune",Table1[[#This Row],[Income]],0)</f>
        <v>0</v>
      </c>
      <c r="BN453">
        <f ca="1">IF(Table1[[#This Row],[Area]]="Kolkata",Table1[[#This Row],[Income]],0)</f>
        <v>0</v>
      </c>
      <c r="BO453">
        <f ca="1">IF(Table1[[#This Row],[Area]]="Ranchi",Table1[[#This Row],[Income]],0)</f>
        <v>0</v>
      </c>
      <c r="BP453">
        <f ca="1">IF(Table1[[#This Row],[Area]]="Dhanbad",Table1[[#This Row],[Income]],0)</f>
        <v>0</v>
      </c>
      <c r="BQ453">
        <f ca="1">IF(Table1[[#This Row],[Area]]="Agra",Table1[[#This Row],[Income]],0)</f>
        <v>84655</v>
      </c>
      <c r="BR453">
        <f ca="1">IF(Table1[[#This Row],[Area]]="Mumbai",Table1[[#This Row],[Income]],0)</f>
        <v>0</v>
      </c>
      <c r="BS453">
        <f ca="1">IF(Table1[[#This Row],[Area]]="Srinagar",Table1[[#This Row],[Income]],0)</f>
        <v>0</v>
      </c>
      <c r="BT453">
        <f ca="1">IF(Table1[[#This Row],[Area]]="Delhi",Table1[[#This Row],[Income]],0)</f>
        <v>0</v>
      </c>
      <c r="BU453">
        <f ca="1">IF(Table1[[#This Row],[Area]]="Jaipur",Table1[[#This Row],[Income]],0)</f>
        <v>0</v>
      </c>
      <c r="BW453">
        <f ca="1">IF(Table1[[#This Row],[Field of Work]]="IT",Table1[[#This Row],[Income]],0)</f>
        <v>0</v>
      </c>
      <c r="BX453">
        <f ca="1">IF(Table1[[#This Row],[Field of Work]]="Healthcare",Table1[[#This Row],[Income]],0)</f>
        <v>0</v>
      </c>
      <c r="BY453">
        <f ca="1">IF(Table1[[#This Row],[Field of Work]]="Agriculture",Table1[[#This Row],[Income]],0)</f>
        <v>84655</v>
      </c>
      <c r="BZ453">
        <f ca="1">IF(Table1[[#This Row],[Field of Work]]="Teaching",Table1[[#This Row],[Income]],0)</f>
        <v>0</v>
      </c>
      <c r="CA453">
        <f ca="1">IF(Table1[[#This Row],[Field of Work]]="General Work",Table1[[#This Row],[Income]],0)</f>
        <v>0</v>
      </c>
      <c r="CB453">
        <f ca="1">IF(Table1[[#This Row],[Field of Work]]="Construction",Table1[[#This Row],[Income]],0)</f>
        <v>0</v>
      </c>
      <c r="CD453" s="2">
        <f ca="1">IF(Table1[[#This Row],[Value of debts ]]&gt;Table1[[#This Row],[Income]],1,0)</f>
        <v>1</v>
      </c>
      <c r="CE453" s="1"/>
      <c r="CG453">
        <f ca="1">IF(Table1[[#This Row],[Net worth of person]]&gt;$CH$3,Table1[[#This Row],[Age]],0)</f>
        <v>0</v>
      </c>
    </row>
    <row r="454" spans="1:85" x14ac:dyDescent="0.3">
      <c r="A454">
        <f t="shared" ca="1" si="258"/>
        <v>1</v>
      </c>
      <c r="B454" t="str">
        <f t="shared" ca="1" si="259"/>
        <v>Women</v>
      </c>
      <c r="C454">
        <f t="shared" ca="1" si="260"/>
        <v>29</v>
      </c>
      <c r="D454">
        <f t="shared" ca="1" si="261"/>
        <v>1</v>
      </c>
      <c r="E454" t="str">
        <f t="shared" ca="1" si="262"/>
        <v>IT</v>
      </c>
      <c r="F454">
        <f t="shared" ca="1" si="263"/>
        <v>2</v>
      </c>
      <c r="G454" t="str">
        <f t="shared" ca="1" si="264"/>
        <v>12th</v>
      </c>
      <c r="H454">
        <f t="shared" ca="1" si="265"/>
        <v>3</v>
      </c>
      <c r="I454">
        <f t="shared" ca="1" si="266"/>
        <v>2</v>
      </c>
      <c r="J454">
        <f t="shared" ca="1" si="267"/>
        <v>81267</v>
      </c>
      <c r="K454">
        <f t="shared" ca="1" si="268"/>
        <v>2</v>
      </c>
      <c r="L454" t="str">
        <f t="shared" ca="1" si="269"/>
        <v>Bangalore</v>
      </c>
      <c r="M454">
        <f t="shared" ca="1" si="270"/>
        <v>243801</v>
      </c>
      <c r="N454">
        <f t="shared" ca="1" si="271"/>
        <v>153199.30392543602</v>
      </c>
      <c r="O454">
        <f t="shared" ca="1" si="272"/>
        <v>38834.289556668991</v>
      </c>
      <c r="P454">
        <f t="shared" ca="1" si="273"/>
        <v>5209</v>
      </c>
      <c r="Q454">
        <f t="shared" ca="1" si="274"/>
        <v>80685.061062715205</v>
      </c>
      <c r="R454">
        <f t="shared" ca="1" si="275"/>
        <v>102129.20684849872</v>
      </c>
      <c r="S454">
        <f t="shared" ca="1" si="276"/>
        <v>384764.49640516774</v>
      </c>
      <c r="T454">
        <f t="shared" ca="1" si="277"/>
        <v>239093.36498815124</v>
      </c>
      <c r="U454">
        <f t="shared" ca="1" si="278"/>
        <v>145671.1314170165</v>
      </c>
      <c r="AF454" s="2">
        <f ca="1">IF(Table1[[#This Row],[Gender]]="Women",1,0)</f>
        <v>1</v>
      </c>
      <c r="AG454">
        <f ca="1">IF(Table1[[#This Row],[Gender]]="Men",1,0)</f>
        <v>0</v>
      </c>
      <c r="AI454" s="1"/>
      <c r="AK454" s="2">
        <f ca="1">IF(Table1[[#This Row],[Field of Work]]="IT",1,0)</f>
        <v>1</v>
      </c>
      <c r="AL454">
        <f ca="1">IF(Table1[[#This Row],[Field of Work]]="Agriculture",1,0)</f>
        <v>0</v>
      </c>
      <c r="AM454">
        <f ca="1">IF(Table1[[#This Row],[Field of Work]]="Construction",1,0)</f>
        <v>0</v>
      </c>
      <c r="AN454">
        <f ca="1">IF(Table1[[#This Row],[Field of Work]]="Healthcare",1,0)</f>
        <v>0</v>
      </c>
      <c r="AO454">
        <f ca="1">IF(Table1[[#This Row],[Field of Work]]="General Work",1,0)</f>
        <v>0</v>
      </c>
      <c r="AP454">
        <f ca="1">IF(Table1[[#This Row],[Field of Work]]="Teaching",1,0)</f>
        <v>0</v>
      </c>
      <c r="AV454" s="1"/>
      <c r="AX454" s="2">
        <f ca="1">Table1[[#This Row],[Car Value]]/Table1[[#This Row],[Cars]]</f>
        <v>19417.144778334496</v>
      </c>
      <c r="AY454" s="1"/>
      <c r="AZ454" s="2">
        <f ca="1">IF(Table1[[#This Row],[Value of debts ]]&gt;$BA$3,1,0)</f>
        <v>1</v>
      </c>
      <c r="BA454" s="1"/>
      <c r="BB454" s="1"/>
      <c r="BC454" s="15">
        <f ca="1">Table1[[#This Row],[Mortage Left]]/Table1[[#This Row],[Value of House]]</f>
        <v>0.62837848870774127</v>
      </c>
      <c r="BD454">
        <f t="shared" ca="1" si="279"/>
        <v>0</v>
      </c>
      <c r="BF454" s="1"/>
      <c r="BH454">
        <f ca="1">IF(Table1[[#This Row],[Area]]="Patna",Table1[[#This Row],[Income]],0)</f>
        <v>0</v>
      </c>
      <c r="BI454">
        <f ca="1">IF(Table1[[#This Row],[Area]]="Bangalore",Table1[[#This Row],[Income]],0)</f>
        <v>81267</v>
      </c>
      <c r="BJ454">
        <f ca="1">IF(Table1[[#This Row],[Area]]="Lucknow",Table1[[#This Row],[Income]],0)</f>
        <v>0</v>
      </c>
      <c r="BK454">
        <f ca="1">IF(Table1[[#This Row],[Area]]="Hyderabad",Table1[[#This Row],[Income]],0)</f>
        <v>0</v>
      </c>
      <c r="BL454">
        <f ca="1">IF(Table1[[#This Row],[Area]]="Udaipur",Table1[[#This Row],[Income]],0)</f>
        <v>0</v>
      </c>
      <c r="BM454">
        <f ca="1">IF(Table1[[#This Row],[Area]]="Pune",Table1[[#This Row],[Income]],0)</f>
        <v>0</v>
      </c>
      <c r="BN454">
        <f ca="1">IF(Table1[[#This Row],[Area]]="Kolkata",Table1[[#This Row],[Income]],0)</f>
        <v>0</v>
      </c>
      <c r="BO454">
        <f ca="1">IF(Table1[[#This Row],[Area]]="Ranchi",Table1[[#This Row],[Income]],0)</f>
        <v>0</v>
      </c>
      <c r="BP454">
        <f ca="1">IF(Table1[[#This Row],[Area]]="Dhanbad",Table1[[#This Row],[Income]],0)</f>
        <v>0</v>
      </c>
      <c r="BQ454">
        <f ca="1">IF(Table1[[#This Row],[Area]]="Agra",Table1[[#This Row],[Income]],0)</f>
        <v>0</v>
      </c>
      <c r="BR454">
        <f ca="1">IF(Table1[[#This Row],[Area]]="Mumbai",Table1[[#This Row],[Income]],0)</f>
        <v>0</v>
      </c>
      <c r="BS454">
        <f ca="1">IF(Table1[[#This Row],[Area]]="Srinagar",Table1[[#This Row],[Income]],0)</f>
        <v>0</v>
      </c>
      <c r="BT454">
        <f ca="1">IF(Table1[[#This Row],[Area]]="Delhi",Table1[[#This Row],[Income]],0)</f>
        <v>0</v>
      </c>
      <c r="BU454">
        <f ca="1">IF(Table1[[#This Row],[Area]]="Jaipur",Table1[[#This Row],[Income]],0)</f>
        <v>0</v>
      </c>
      <c r="BW454">
        <f ca="1">IF(Table1[[#This Row],[Field of Work]]="IT",Table1[[#This Row],[Income]],0)</f>
        <v>81267</v>
      </c>
      <c r="BX454">
        <f ca="1">IF(Table1[[#This Row],[Field of Work]]="Healthcare",Table1[[#This Row],[Income]],0)</f>
        <v>0</v>
      </c>
      <c r="BY454">
        <f ca="1">IF(Table1[[#This Row],[Field of Work]]="Agriculture",Table1[[#This Row],[Income]],0)</f>
        <v>0</v>
      </c>
      <c r="BZ454">
        <f ca="1">IF(Table1[[#This Row],[Field of Work]]="Teaching",Table1[[#This Row],[Income]],0)</f>
        <v>0</v>
      </c>
      <c r="CA454">
        <f ca="1">IF(Table1[[#This Row],[Field of Work]]="General Work",Table1[[#This Row],[Income]],0)</f>
        <v>0</v>
      </c>
      <c r="CB454">
        <f ca="1">IF(Table1[[#This Row],[Field of Work]]="Construction",Table1[[#This Row],[Income]],0)</f>
        <v>0</v>
      </c>
      <c r="CD454" s="2">
        <f ca="1">IF(Table1[[#This Row],[Value of debts ]]&gt;Table1[[#This Row],[Income]],1,0)</f>
        <v>1</v>
      </c>
      <c r="CE454" s="1"/>
      <c r="CG454">
        <f ca="1">IF(Table1[[#This Row],[Net worth of person]]&gt;$CH$3,Table1[[#This Row],[Age]],0)</f>
        <v>29</v>
      </c>
    </row>
    <row r="455" spans="1:85" x14ac:dyDescent="0.3">
      <c r="A455">
        <f t="shared" ca="1" si="258"/>
        <v>2</v>
      </c>
      <c r="B455" t="str">
        <f t="shared" ca="1" si="259"/>
        <v>Men</v>
      </c>
      <c r="C455">
        <f t="shared" ca="1" si="260"/>
        <v>38</v>
      </c>
      <c r="D455">
        <f t="shared" ca="1" si="261"/>
        <v>3</v>
      </c>
      <c r="E455" t="str">
        <f t="shared" ca="1" si="262"/>
        <v>Healthcare</v>
      </c>
      <c r="F455">
        <f t="shared" ca="1" si="263"/>
        <v>1</v>
      </c>
      <c r="G455" t="str">
        <f t="shared" ca="1" si="264"/>
        <v>10th</v>
      </c>
      <c r="H455">
        <f t="shared" ca="1" si="265"/>
        <v>1</v>
      </c>
      <c r="I455">
        <f t="shared" ca="1" si="266"/>
        <v>2</v>
      </c>
      <c r="J455">
        <f t="shared" ca="1" si="267"/>
        <v>59910</v>
      </c>
      <c r="K455">
        <f t="shared" ca="1" si="268"/>
        <v>9</v>
      </c>
      <c r="L455" t="str">
        <f t="shared" ca="1" si="269"/>
        <v>Pune</v>
      </c>
      <c r="M455">
        <f t="shared" ca="1" si="270"/>
        <v>359460</v>
      </c>
      <c r="N455">
        <f t="shared" ca="1" si="271"/>
        <v>236868.7876795574</v>
      </c>
      <c r="O455">
        <f t="shared" ca="1" si="272"/>
        <v>112300.83824736057</v>
      </c>
      <c r="P455">
        <f t="shared" ca="1" si="273"/>
        <v>47747</v>
      </c>
      <c r="Q455">
        <f t="shared" ca="1" si="274"/>
        <v>107600.90806867021</v>
      </c>
      <c r="R455">
        <f t="shared" ca="1" si="275"/>
        <v>34573.019160756667</v>
      </c>
      <c r="S455">
        <f t="shared" ca="1" si="276"/>
        <v>506333.85740811721</v>
      </c>
      <c r="T455">
        <f t="shared" ca="1" si="277"/>
        <v>392216.69574822759</v>
      </c>
      <c r="U455">
        <f t="shared" ca="1" si="278"/>
        <v>114117.16165988962</v>
      </c>
      <c r="AF455" s="2">
        <f ca="1">IF(Table1[[#This Row],[Gender]]="Women",1,0)</f>
        <v>0</v>
      </c>
      <c r="AG455">
        <f ca="1">IF(Table1[[#This Row],[Gender]]="Men",1,0)</f>
        <v>1</v>
      </c>
      <c r="AI455" s="1"/>
      <c r="AK455" s="2">
        <f ca="1">IF(Table1[[#This Row],[Field of Work]]="IT",1,0)</f>
        <v>0</v>
      </c>
      <c r="AL455">
        <f ca="1">IF(Table1[[#This Row],[Field of Work]]="Agriculture",1,0)</f>
        <v>0</v>
      </c>
      <c r="AM455">
        <f ca="1">IF(Table1[[#This Row],[Field of Work]]="Construction",1,0)</f>
        <v>0</v>
      </c>
      <c r="AN455">
        <f ca="1">IF(Table1[[#This Row],[Field of Work]]="Healthcare",1,0)</f>
        <v>1</v>
      </c>
      <c r="AO455">
        <f ca="1">IF(Table1[[#This Row],[Field of Work]]="General Work",1,0)</f>
        <v>0</v>
      </c>
      <c r="AP455">
        <f ca="1">IF(Table1[[#This Row],[Field of Work]]="Teaching",1,0)</f>
        <v>0</v>
      </c>
      <c r="AV455" s="1"/>
      <c r="AX455" s="2">
        <f ca="1">Table1[[#This Row],[Car Value]]/Table1[[#This Row],[Cars]]</f>
        <v>56150.419123680287</v>
      </c>
      <c r="AY455" s="1"/>
      <c r="AZ455" s="2">
        <f ca="1">IF(Table1[[#This Row],[Value of debts ]]&gt;$BA$3,1,0)</f>
        <v>1</v>
      </c>
      <c r="BA455" s="1"/>
      <c r="BB455" s="1"/>
      <c r="BC455" s="15">
        <f ca="1">Table1[[#This Row],[Mortage Left]]/Table1[[#This Row],[Value of House]]</f>
        <v>0.65895729060133923</v>
      </c>
      <c r="BD455">
        <f t="shared" ca="1" si="279"/>
        <v>0</v>
      </c>
      <c r="BF455" s="1"/>
      <c r="BH455">
        <f ca="1">IF(Table1[[#This Row],[Area]]="Patna",Table1[[#This Row],[Income]],0)</f>
        <v>0</v>
      </c>
      <c r="BI455">
        <f ca="1">IF(Table1[[#This Row],[Area]]="Bangalore",Table1[[#This Row],[Income]],0)</f>
        <v>0</v>
      </c>
      <c r="BJ455">
        <f ca="1">IF(Table1[[#This Row],[Area]]="Lucknow",Table1[[#This Row],[Income]],0)</f>
        <v>0</v>
      </c>
      <c r="BK455">
        <f ca="1">IF(Table1[[#This Row],[Area]]="Hyderabad",Table1[[#This Row],[Income]],0)</f>
        <v>0</v>
      </c>
      <c r="BL455">
        <f ca="1">IF(Table1[[#This Row],[Area]]="Udaipur",Table1[[#This Row],[Income]],0)</f>
        <v>0</v>
      </c>
      <c r="BM455">
        <f ca="1">IF(Table1[[#This Row],[Area]]="Pune",Table1[[#This Row],[Income]],0)</f>
        <v>59910</v>
      </c>
      <c r="BN455">
        <f ca="1">IF(Table1[[#This Row],[Area]]="Kolkata",Table1[[#This Row],[Income]],0)</f>
        <v>0</v>
      </c>
      <c r="BO455">
        <f ca="1">IF(Table1[[#This Row],[Area]]="Ranchi",Table1[[#This Row],[Income]],0)</f>
        <v>0</v>
      </c>
      <c r="BP455">
        <f ca="1">IF(Table1[[#This Row],[Area]]="Dhanbad",Table1[[#This Row],[Income]],0)</f>
        <v>0</v>
      </c>
      <c r="BQ455">
        <f ca="1">IF(Table1[[#This Row],[Area]]="Agra",Table1[[#This Row],[Income]],0)</f>
        <v>0</v>
      </c>
      <c r="BR455">
        <f ca="1">IF(Table1[[#This Row],[Area]]="Mumbai",Table1[[#This Row],[Income]],0)</f>
        <v>0</v>
      </c>
      <c r="BS455">
        <f ca="1">IF(Table1[[#This Row],[Area]]="Srinagar",Table1[[#This Row],[Income]],0)</f>
        <v>0</v>
      </c>
      <c r="BT455">
        <f ca="1">IF(Table1[[#This Row],[Area]]="Delhi",Table1[[#This Row],[Income]],0)</f>
        <v>0</v>
      </c>
      <c r="BU455">
        <f ca="1">IF(Table1[[#This Row],[Area]]="Jaipur",Table1[[#This Row],[Income]],0)</f>
        <v>0</v>
      </c>
      <c r="BW455">
        <f ca="1">IF(Table1[[#This Row],[Field of Work]]="IT",Table1[[#This Row],[Income]],0)</f>
        <v>0</v>
      </c>
      <c r="BX455">
        <f ca="1">IF(Table1[[#This Row],[Field of Work]]="Healthcare",Table1[[#This Row],[Income]],0)</f>
        <v>59910</v>
      </c>
      <c r="BY455">
        <f ca="1">IF(Table1[[#This Row],[Field of Work]]="Agriculture",Table1[[#This Row],[Income]],0)</f>
        <v>0</v>
      </c>
      <c r="BZ455">
        <f ca="1">IF(Table1[[#This Row],[Field of Work]]="Teaching",Table1[[#This Row],[Income]],0)</f>
        <v>0</v>
      </c>
      <c r="CA455">
        <f ca="1">IF(Table1[[#This Row],[Field of Work]]="General Work",Table1[[#This Row],[Income]],0)</f>
        <v>0</v>
      </c>
      <c r="CB455">
        <f ca="1">IF(Table1[[#This Row],[Field of Work]]="Construction",Table1[[#This Row],[Income]],0)</f>
        <v>0</v>
      </c>
      <c r="CD455" s="2">
        <f ca="1">IF(Table1[[#This Row],[Value of debts ]]&gt;Table1[[#This Row],[Income]],1,0)</f>
        <v>1</v>
      </c>
      <c r="CE455" s="1"/>
      <c r="CG455">
        <f ca="1">IF(Table1[[#This Row],[Net worth of person]]&gt;$CH$3,Table1[[#This Row],[Age]],0)</f>
        <v>38</v>
      </c>
    </row>
    <row r="456" spans="1:85" x14ac:dyDescent="0.3">
      <c r="A456">
        <f t="shared" ca="1" si="258"/>
        <v>1</v>
      </c>
      <c r="B456" t="str">
        <f t="shared" ca="1" si="259"/>
        <v>Women</v>
      </c>
      <c r="C456">
        <f t="shared" ca="1" si="260"/>
        <v>32</v>
      </c>
      <c r="D456">
        <f t="shared" ca="1" si="261"/>
        <v>4</v>
      </c>
      <c r="E456" t="str">
        <f t="shared" ca="1" si="262"/>
        <v>Teaching</v>
      </c>
      <c r="F456">
        <f t="shared" ca="1" si="263"/>
        <v>4</v>
      </c>
      <c r="G456" t="str">
        <f t="shared" ca="1" si="264"/>
        <v>Masters</v>
      </c>
      <c r="H456">
        <f t="shared" ca="1" si="265"/>
        <v>0</v>
      </c>
      <c r="I456">
        <f t="shared" ca="1" si="266"/>
        <v>3</v>
      </c>
      <c r="J456">
        <f t="shared" ca="1" si="267"/>
        <v>87128</v>
      </c>
      <c r="K456">
        <f t="shared" ca="1" si="268"/>
        <v>1</v>
      </c>
      <c r="L456" t="str">
        <f t="shared" ca="1" si="269"/>
        <v>Patna</v>
      </c>
      <c r="M456">
        <f t="shared" ca="1" si="270"/>
        <v>348512</v>
      </c>
      <c r="N456">
        <f t="shared" ca="1" si="271"/>
        <v>336079.38371413725</v>
      </c>
      <c r="O456">
        <f t="shared" ca="1" si="272"/>
        <v>4641.1121884391368</v>
      </c>
      <c r="P456">
        <f t="shared" ca="1" si="273"/>
        <v>1735</v>
      </c>
      <c r="Q456">
        <f t="shared" ca="1" si="274"/>
        <v>5641.6322739235165</v>
      </c>
      <c r="R456">
        <f t="shared" ca="1" si="275"/>
        <v>31987.287317516537</v>
      </c>
      <c r="S456">
        <f t="shared" ca="1" si="276"/>
        <v>385140.39950595563</v>
      </c>
      <c r="T456">
        <f t="shared" ca="1" si="277"/>
        <v>343456.01598806074</v>
      </c>
      <c r="U456">
        <f t="shared" ca="1" si="278"/>
        <v>41684.383517894894</v>
      </c>
      <c r="AF456" s="2">
        <f ca="1">IF(Table1[[#This Row],[Gender]]="Women",1,0)</f>
        <v>1</v>
      </c>
      <c r="AG456">
        <f ca="1">IF(Table1[[#This Row],[Gender]]="Men",1,0)</f>
        <v>0</v>
      </c>
      <c r="AI456" s="1"/>
      <c r="AK456" s="2">
        <f ca="1">IF(Table1[[#This Row],[Field of Work]]="IT",1,0)</f>
        <v>0</v>
      </c>
      <c r="AL456">
        <f ca="1">IF(Table1[[#This Row],[Field of Work]]="Agriculture",1,0)</f>
        <v>0</v>
      </c>
      <c r="AM456">
        <f ca="1">IF(Table1[[#This Row],[Field of Work]]="Construction",1,0)</f>
        <v>0</v>
      </c>
      <c r="AN456">
        <f ca="1">IF(Table1[[#This Row],[Field of Work]]="Healthcare",1,0)</f>
        <v>0</v>
      </c>
      <c r="AO456">
        <f ca="1">IF(Table1[[#This Row],[Field of Work]]="General Work",1,0)</f>
        <v>0</v>
      </c>
      <c r="AP456">
        <f ca="1">IF(Table1[[#This Row],[Field of Work]]="Teaching",1,0)</f>
        <v>1</v>
      </c>
      <c r="AV456" s="1"/>
      <c r="AX456" s="2">
        <f ca="1">Table1[[#This Row],[Car Value]]/Table1[[#This Row],[Cars]]</f>
        <v>1547.037396146379</v>
      </c>
      <c r="AY456" s="1"/>
      <c r="AZ456" s="2">
        <f ca="1">IF(Table1[[#This Row],[Value of debts ]]&gt;$BA$3,1,0)</f>
        <v>1</v>
      </c>
      <c r="BA456" s="1"/>
      <c r="BB456" s="1"/>
      <c r="BC456" s="15">
        <f ca="1">Table1[[#This Row],[Mortage Left]]/Table1[[#This Row],[Value of House]]</f>
        <v>0.96432657616993744</v>
      </c>
      <c r="BD456">
        <f t="shared" ca="1" si="279"/>
        <v>0</v>
      </c>
      <c r="BF456" s="1"/>
      <c r="BH456">
        <f ca="1">IF(Table1[[#This Row],[Area]]="Patna",Table1[[#This Row],[Income]],0)</f>
        <v>87128</v>
      </c>
      <c r="BI456">
        <f ca="1">IF(Table1[[#This Row],[Area]]="Bangalore",Table1[[#This Row],[Income]],0)</f>
        <v>0</v>
      </c>
      <c r="BJ456">
        <f ca="1">IF(Table1[[#This Row],[Area]]="Lucknow",Table1[[#This Row],[Income]],0)</f>
        <v>0</v>
      </c>
      <c r="BK456">
        <f ca="1">IF(Table1[[#This Row],[Area]]="Hyderabad",Table1[[#This Row],[Income]],0)</f>
        <v>0</v>
      </c>
      <c r="BL456">
        <f ca="1">IF(Table1[[#This Row],[Area]]="Udaipur",Table1[[#This Row],[Income]],0)</f>
        <v>0</v>
      </c>
      <c r="BM456">
        <f ca="1">IF(Table1[[#This Row],[Area]]="Pune",Table1[[#This Row],[Income]],0)</f>
        <v>0</v>
      </c>
      <c r="BN456">
        <f ca="1">IF(Table1[[#This Row],[Area]]="Kolkata",Table1[[#This Row],[Income]],0)</f>
        <v>0</v>
      </c>
      <c r="BO456">
        <f ca="1">IF(Table1[[#This Row],[Area]]="Ranchi",Table1[[#This Row],[Income]],0)</f>
        <v>0</v>
      </c>
      <c r="BP456">
        <f ca="1">IF(Table1[[#This Row],[Area]]="Dhanbad",Table1[[#This Row],[Income]],0)</f>
        <v>0</v>
      </c>
      <c r="BQ456">
        <f ca="1">IF(Table1[[#This Row],[Area]]="Agra",Table1[[#This Row],[Income]],0)</f>
        <v>0</v>
      </c>
      <c r="BR456">
        <f ca="1">IF(Table1[[#This Row],[Area]]="Mumbai",Table1[[#This Row],[Income]],0)</f>
        <v>0</v>
      </c>
      <c r="BS456">
        <f ca="1">IF(Table1[[#This Row],[Area]]="Srinagar",Table1[[#This Row],[Income]],0)</f>
        <v>0</v>
      </c>
      <c r="BT456">
        <f ca="1">IF(Table1[[#This Row],[Area]]="Delhi",Table1[[#This Row],[Income]],0)</f>
        <v>0</v>
      </c>
      <c r="BU456">
        <f ca="1">IF(Table1[[#This Row],[Area]]="Jaipur",Table1[[#This Row],[Income]],0)</f>
        <v>0</v>
      </c>
      <c r="BW456">
        <f ca="1">IF(Table1[[#This Row],[Field of Work]]="IT",Table1[[#This Row],[Income]],0)</f>
        <v>0</v>
      </c>
      <c r="BX456">
        <f ca="1">IF(Table1[[#This Row],[Field of Work]]="Healthcare",Table1[[#This Row],[Income]],0)</f>
        <v>0</v>
      </c>
      <c r="BY456">
        <f ca="1">IF(Table1[[#This Row],[Field of Work]]="Agriculture",Table1[[#This Row],[Income]],0)</f>
        <v>0</v>
      </c>
      <c r="BZ456">
        <f ca="1">IF(Table1[[#This Row],[Field of Work]]="Teaching",Table1[[#This Row],[Income]],0)</f>
        <v>87128</v>
      </c>
      <c r="CA456">
        <f ca="1">IF(Table1[[#This Row],[Field of Work]]="General Work",Table1[[#This Row],[Income]],0)</f>
        <v>0</v>
      </c>
      <c r="CB456">
        <f ca="1">IF(Table1[[#This Row],[Field of Work]]="Construction",Table1[[#This Row],[Income]],0)</f>
        <v>0</v>
      </c>
      <c r="CD456" s="2">
        <f ca="1">IF(Table1[[#This Row],[Value of debts ]]&gt;Table1[[#This Row],[Income]],1,0)</f>
        <v>1</v>
      </c>
      <c r="CE456" s="1"/>
      <c r="CG456">
        <f ca="1">IF(Table1[[#This Row],[Net worth of person]]&gt;$CH$3,Table1[[#This Row],[Age]],0)</f>
        <v>0</v>
      </c>
    </row>
    <row r="457" spans="1:85" x14ac:dyDescent="0.3">
      <c r="A457">
        <f ca="1">RANDBETWEEN(1,2)</f>
        <v>1</v>
      </c>
      <c r="B457" t="str">
        <f ca="1">IF(A457=1,"Women", "Men")</f>
        <v>Women</v>
      </c>
      <c r="C457">
        <f ca="1">RANDBETWEEN(20,40)</f>
        <v>39</v>
      </c>
      <c r="D457">
        <f ca="1">RANDBETWEEN(1,6)</f>
        <v>1</v>
      </c>
      <c r="E457" t="str">
        <f ca="1">VLOOKUP(D457,$V$4:$W$9,2)</f>
        <v>IT</v>
      </c>
      <c r="F457">
        <f ca="1">RANDBETWEEN(1,5)</f>
        <v>4</v>
      </c>
      <c r="G457" t="str">
        <f ca="1">VLOOKUP(F457,$Y$4:$Z$8,2)</f>
        <v>Masters</v>
      </c>
      <c r="H457">
        <f ca="1">RANDBETWEEN(0,4)</f>
        <v>2</v>
      </c>
      <c r="I457">
        <f ca="1">RANDBETWEEN(1,3)</f>
        <v>2</v>
      </c>
      <c r="J457">
        <f ca="1">RANDBETWEEN(25000,90000)</f>
        <v>46124</v>
      </c>
      <c r="K457">
        <f ca="1">RANDBETWEEN(1,14)</f>
        <v>2</v>
      </c>
      <c r="L457" t="str">
        <f ca="1">VLOOKUP(K457,$AB$4:$AC$17,2)</f>
        <v>Bangalore</v>
      </c>
      <c r="M457">
        <f ca="1">J457*RANDBETWEEN(3,6)</f>
        <v>230620</v>
      </c>
      <c r="N457">
        <f ca="1">RAND()*M457</f>
        <v>126903.16501274225</v>
      </c>
      <c r="O457">
        <f ca="1">I457*RAND()*J457</f>
        <v>15214.04634182872</v>
      </c>
      <c r="P457">
        <f ca="1">RANDBETWEEN(0,O457)</f>
        <v>5845</v>
      </c>
      <c r="Q457">
        <f ca="1">RAND()*J457*2</f>
        <v>31124.802086418284</v>
      </c>
      <c r="R457">
        <f ca="1">RAND()*J457*1.5</f>
        <v>32083.501154522906</v>
      </c>
      <c r="S457">
        <f ca="1">M457+O457+R457</f>
        <v>277917.54749635165</v>
      </c>
      <c r="T457">
        <f ca="1">N457+P457+Q457</f>
        <v>163872.96709916054</v>
      </c>
      <c r="U457">
        <f ca="1">S457-T457</f>
        <v>114044.58039719111</v>
      </c>
      <c r="AF457" s="2">
        <f ca="1">IF(Table1[[#This Row],[Gender]]="Women",1,0)</f>
        <v>1</v>
      </c>
      <c r="AG457">
        <f ca="1">IF(Table1[[#This Row],[Gender]]="Men",1,0)</f>
        <v>0</v>
      </c>
      <c r="AI457" s="1"/>
      <c r="AK457" s="2">
        <f ca="1">IF(Table1[[#This Row],[Field of Work]]="IT",1,0)</f>
        <v>1</v>
      </c>
      <c r="AL457">
        <f ca="1">IF(Table1[[#This Row],[Field of Work]]="Agriculture",1,0)</f>
        <v>0</v>
      </c>
      <c r="AM457">
        <f ca="1">IF(Table1[[#This Row],[Field of Work]]="Construction",1,0)</f>
        <v>0</v>
      </c>
      <c r="AN457">
        <f ca="1">IF(Table1[[#This Row],[Field of Work]]="Healthcare",1,0)</f>
        <v>0</v>
      </c>
      <c r="AO457">
        <f ca="1">IF(Table1[[#This Row],[Field of Work]]="General Work",1,0)</f>
        <v>0</v>
      </c>
      <c r="AP457">
        <f ca="1">IF(Table1[[#This Row],[Field of Work]]="Teaching",1,0)</f>
        <v>0</v>
      </c>
      <c r="AV457" s="1"/>
      <c r="AX457" s="2">
        <f ca="1">Table1[[#This Row],[Car Value]]/Table1[[#This Row],[Cars]]</f>
        <v>7607.02317091436</v>
      </c>
      <c r="AY457" s="1"/>
      <c r="AZ457" s="2">
        <f ca="1">IF(Table1[[#This Row],[Value of debts ]]&gt;$BA$3,1,0)</f>
        <v>1</v>
      </c>
      <c r="BA457" s="1"/>
      <c r="BB457" s="1"/>
      <c r="BC457" s="15">
        <f ca="1">Table1[[#This Row],[Mortage Left]]/Table1[[#This Row],[Value of House]]</f>
        <v>0.55026955603478556</v>
      </c>
      <c r="BD457">
        <f t="shared" ca="1" si="279"/>
        <v>0</v>
      </c>
      <c r="BF457" s="1"/>
      <c r="BH457">
        <f ca="1">IF(Table1[[#This Row],[Area]]="Patna",Table1[[#This Row],[Income]],0)</f>
        <v>0</v>
      </c>
      <c r="BI457">
        <f ca="1">IF(Table1[[#This Row],[Area]]="Bangalore",Table1[[#This Row],[Income]],0)</f>
        <v>46124</v>
      </c>
      <c r="BJ457">
        <f ca="1">IF(Table1[[#This Row],[Area]]="Lucknow",Table1[[#This Row],[Income]],0)</f>
        <v>0</v>
      </c>
      <c r="BK457">
        <f ca="1">IF(Table1[[#This Row],[Area]]="Hyderabad",Table1[[#This Row],[Income]],0)</f>
        <v>0</v>
      </c>
      <c r="BL457">
        <f ca="1">IF(Table1[[#This Row],[Area]]="Udaipur",Table1[[#This Row],[Income]],0)</f>
        <v>0</v>
      </c>
      <c r="BM457">
        <f ca="1">IF(Table1[[#This Row],[Area]]="Pune",Table1[[#This Row],[Income]],0)</f>
        <v>0</v>
      </c>
      <c r="BN457">
        <f ca="1">IF(Table1[[#This Row],[Area]]="Kolkata",Table1[[#This Row],[Income]],0)</f>
        <v>0</v>
      </c>
      <c r="BO457">
        <f ca="1">IF(Table1[[#This Row],[Area]]="Ranchi",Table1[[#This Row],[Income]],0)</f>
        <v>0</v>
      </c>
      <c r="BP457">
        <f ca="1">IF(Table1[[#This Row],[Area]]="Dhanbad",Table1[[#This Row],[Income]],0)</f>
        <v>0</v>
      </c>
      <c r="BQ457">
        <f ca="1">IF(Table1[[#This Row],[Area]]="Agra",Table1[[#This Row],[Income]],0)</f>
        <v>0</v>
      </c>
      <c r="BR457">
        <f ca="1">IF(Table1[[#This Row],[Area]]="Mumbai",Table1[[#This Row],[Income]],0)</f>
        <v>0</v>
      </c>
      <c r="BS457">
        <f ca="1">IF(Table1[[#This Row],[Area]]="Srinagar",Table1[[#This Row],[Income]],0)</f>
        <v>0</v>
      </c>
      <c r="BT457">
        <f ca="1">IF(Table1[[#This Row],[Area]]="Delhi",Table1[[#This Row],[Income]],0)</f>
        <v>0</v>
      </c>
      <c r="BU457">
        <f ca="1">IF(Table1[[#This Row],[Area]]="Jaipur",Table1[[#This Row],[Income]],0)</f>
        <v>0</v>
      </c>
      <c r="BW457">
        <f ca="1">IF(Table1[[#This Row],[Field of Work]]="IT",Table1[[#This Row],[Income]],0)</f>
        <v>46124</v>
      </c>
      <c r="BX457">
        <f ca="1">IF(Table1[[#This Row],[Field of Work]]="Healthcare",Table1[[#This Row],[Income]],0)</f>
        <v>0</v>
      </c>
      <c r="BY457">
        <f ca="1">IF(Table1[[#This Row],[Field of Work]]="Agriculture",Table1[[#This Row],[Income]],0)</f>
        <v>0</v>
      </c>
      <c r="BZ457">
        <f ca="1">IF(Table1[[#This Row],[Field of Work]]="Teaching",Table1[[#This Row],[Income]],0)</f>
        <v>0</v>
      </c>
      <c r="CA457">
        <f ca="1">IF(Table1[[#This Row],[Field of Work]]="General Work",Table1[[#This Row],[Income]],0)</f>
        <v>0</v>
      </c>
      <c r="CB457">
        <f ca="1">IF(Table1[[#This Row],[Field of Work]]="Construction",Table1[[#This Row],[Income]],0)</f>
        <v>0</v>
      </c>
      <c r="CD457" s="2">
        <f ca="1">IF(Table1[[#This Row],[Value of debts ]]&gt;Table1[[#This Row],[Income]],1,0)</f>
        <v>1</v>
      </c>
      <c r="CE457" s="1"/>
      <c r="CG457">
        <f ca="1">IF(Table1[[#This Row],[Net worth of person]]&gt;$CH$3,Table1[[#This Row],[Age]],0)</f>
        <v>39</v>
      </c>
    </row>
    <row r="458" spans="1:85" x14ac:dyDescent="0.3">
      <c r="A458">
        <f t="shared" ref="A458:A463" ca="1" si="280">RANDBETWEEN(1,2)</f>
        <v>1</v>
      </c>
      <c r="B458" t="str">
        <f t="shared" ref="B458:B463" ca="1" si="281">IF(A458=1,"Women", "Men")</f>
        <v>Women</v>
      </c>
      <c r="C458">
        <f t="shared" ref="C458:C463" ca="1" si="282">RANDBETWEEN(20,40)</f>
        <v>26</v>
      </c>
      <c r="D458">
        <f t="shared" ref="D458:D463" ca="1" si="283">RANDBETWEEN(1,6)</f>
        <v>5</v>
      </c>
      <c r="E458" t="str">
        <f t="shared" ref="E458:E463" ca="1" si="284">VLOOKUP(D458,$V$4:$W$9,2)</f>
        <v>Agriculture</v>
      </c>
      <c r="F458">
        <f t="shared" ref="F458:F463" ca="1" si="285">RANDBETWEEN(1,5)</f>
        <v>3</v>
      </c>
      <c r="G458" t="str">
        <f t="shared" ref="G458:G463" ca="1" si="286">VLOOKUP(F458,$Y$4:$Z$8,2)</f>
        <v>Bachelors</v>
      </c>
      <c r="H458">
        <f t="shared" ref="H458:H463" ca="1" si="287">RANDBETWEEN(0,4)</f>
        <v>4</v>
      </c>
      <c r="I458">
        <f t="shared" ref="I458:I463" ca="1" si="288">RANDBETWEEN(1,3)</f>
        <v>3</v>
      </c>
      <c r="J458">
        <f t="shared" ref="J458:J463" ca="1" si="289">RANDBETWEEN(25000,90000)</f>
        <v>34261</v>
      </c>
      <c r="K458">
        <f t="shared" ref="K458:K463" ca="1" si="290">RANDBETWEEN(1,14)</f>
        <v>8</v>
      </c>
      <c r="L458" t="str">
        <f t="shared" ref="L458:L463" ca="1" si="291">VLOOKUP(K458,$AB$4:$AC$17,2)</f>
        <v>Agra</v>
      </c>
      <c r="M458">
        <f t="shared" ref="M458:M463" ca="1" si="292">J458*RANDBETWEEN(3,6)</f>
        <v>205566</v>
      </c>
      <c r="N458">
        <f t="shared" ref="N458:N463" ca="1" si="293">RAND()*M458</f>
        <v>93214.199599152373</v>
      </c>
      <c r="O458">
        <f t="shared" ref="O458:O463" ca="1" si="294">I458*RAND()*J458</f>
        <v>82778.329402870921</v>
      </c>
      <c r="P458">
        <f t="shared" ref="P458:P463" ca="1" si="295">RANDBETWEEN(0,O458)</f>
        <v>22123</v>
      </c>
      <c r="Q458">
        <f t="shared" ref="Q458:Q463" ca="1" si="296">RAND()*J458*2</f>
        <v>37996.692221370176</v>
      </c>
      <c r="R458">
        <f t="shared" ref="R458:R463" ca="1" si="297">RAND()*J458*1.5</f>
        <v>41413.293201288805</v>
      </c>
      <c r="S458">
        <f t="shared" ref="S458:S463" ca="1" si="298">M458+O458+R458</f>
        <v>329757.6226041597</v>
      </c>
      <c r="T458">
        <f t="shared" ref="T458:T463" ca="1" si="299">N458+P458+Q458</f>
        <v>153333.89182052255</v>
      </c>
      <c r="U458">
        <f t="shared" ref="U458:U463" ca="1" si="300">S458-T458</f>
        <v>176423.73078363715</v>
      </c>
      <c r="AF458" s="2">
        <f ca="1">IF(Table1[[#This Row],[Gender]]="Women",1,0)</f>
        <v>1</v>
      </c>
      <c r="AG458">
        <f ca="1">IF(Table1[[#This Row],[Gender]]="Men",1,0)</f>
        <v>0</v>
      </c>
      <c r="AI458" s="1"/>
      <c r="AK458" s="2">
        <f ca="1">IF(Table1[[#This Row],[Field of Work]]="IT",1,0)</f>
        <v>0</v>
      </c>
      <c r="AL458">
        <f ca="1">IF(Table1[[#This Row],[Field of Work]]="Agriculture",1,0)</f>
        <v>1</v>
      </c>
      <c r="AM458">
        <f ca="1">IF(Table1[[#This Row],[Field of Work]]="Construction",1,0)</f>
        <v>0</v>
      </c>
      <c r="AN458">
        <f ca="1">IF(Table1[[#This Row],[Field of Work]]="Healthcare",1,0)</f>
        <v>0</v>
      </c>
      <c r="AO458">
        <f ca="1">IF(Table1[[#This Row],[Field of Work]]="General Work",1,0)</f>
        <v>0</v>
      </c>
      <c r="AP458">
        <f ca="1">IF(Table1[[#This Row],[Field of Work]]="Teaching",1,0)</f>
        <v>0</v>
      </c>
      <c r="AV458" s="1"/>
      <c r="AX458" s="2">
        <f ca="1">Table1[[#This Row],[Car Value]]/Table1[[#This Row],[Cars]]</f>
        <v>27592.77646762364</v>
      </c>
      <c r="AY458" s="1"/>
      <c r="AZ458" s="2">
        <f ca="1">IF(Table1[[#This Row],[Value of debts ]]&gt;$BA$3,1,0)</f>
        <v>1</v>
      </c>
      <c r="BA458" s="1"/>
      <c r="BB458" s="1"/>
      <c r="BC458" s="15">
        <f ca="1">Table1[[#This Row],[Mortage Left]]/Table1[[#This Row],[Value of House]]</f>
        <v>0.4534514443008687</v>
      </c>
      <c r="BD458">
        <f t="shared" ca="1" si="279"/>
        <v>0</v>
      </c>
      <c r="BF458" s="1"/>
      <c r="BH458">
        <f ca="1">IF(Table1[[#This Row],[Area]]="Patna",Table1[[#This Row],[Income]],0)</f>
        <v>0</v>
      </c>
      <c r="BI458">
        <f ca="1">IF(Table1[[#This Row],[Area]]="Bangalore",Table1[[#This Row],[Income]],0)</f>
        <v>0</v>
      </c>
      <c r="BJ458">
        <f ca="1">IF(Table1[[#This Row],[Area]]="Lucknow",Table1[[#This Row],[Income]],0)</f>
        <v>0</v>
      </c>
      <c r="BK458">
        <f ca="1">IF(Table1[[#This Row],[Area]]="Hyderabad",Table1[[#This Row],[Income]],0)</f>
        <v>0</v>
      </c>
      <c r="BL458">
        <f ca="1">IF(Table1[[#This Row],[Area]]="Udaipur",Table1[[#This Row],[Income]],0)</f>
        <v>0</v>
      </c>
      <c r="BM458">
        <f ca="1">IF(Table1[[#This Row],[Area]]="Pune",Table1[[#This Row],[Income]],0)</f>
        <v>0</v>
      </c>
      <c r="BN458">
        <f ca="1">IF(Table1[[#This Row],[Area]]="Kolkata",Table1[[#This Row],[Income]],0)</f>
        <v>0</v>
      </c>
      <c r="BO458">
        <f ca="1">IF(Table1[[#This Row],[Area]]="Ranchi",Table1[[#This Row],[Income]],0)</f>
        <v>0</v>
      </c>
      <c r="BP458">
        <f ca="1">IF(Table1[[#This Row],[Area]]="Dhanbad",Table1[[#This Row],[Income]],0)</f>
        <v>0</v>
      </c>
      <c r="BQ458">
        <f ca="1">IF(Table1[[#This Row],[Area]]="Agra",Table1[[#This Row],[Income]],0)</f>
        <v>34261</v>
      </c>
      <c r="BR458">
        <f ca="1">IF(Table1[[#This Row],[Area]]="Mumbai",Table1[[#This Row],[Income]],0)</f>
        <v>0</v>
      </c>
      <c r="BS458">
        <f ca="1">IF(Table1[[#This Row],[Area]]="Srinagar",Table1[[#This Row],[Income]],0)</f>
        <v>0</v>
      </c>
      <c r="BT458">
        <f ca="1">IF(Table1[[#This Row],[Area]]="Delhi",Table1[[#This Row],[Income]],0)</f>
        <v>0</v>
      </c>
      <c r="BU458">
        <f ca="1">IF(Table1[[#This Row],[Area]]="Jaipur",Table1[[#This Row],[Income]],0)</f>
        <v>0</v>
      </c>
      <c r="BW458">
        <f ca="1">IF(Table1[[#This Row],[Field of Work]]="IT",Table1[[#This Row],[Income]],0)</f>
        <v>0</v>
      </c>
      <c r="BX458">
        <f ca="1">IF(Table1[[#This Row],[Field of Work]]="Healthcare",Table1[[#This Row],[Income]],0)</f>
        <v>0</v>
      </c>
      <c r="BY458">
        <f ca="1">IF(Table1[[#This Row],[Field of Work]]="Agriculture",Table1[[#This Row],[Income]],0)</f>
        <v>34261</v>
      </c>
      <c r="BZ458">
        <f ca="1">IF(Table1[[#This Row],[Field of Work]]="Teaching",Table1[[#This Row],[Income]],0)</f>
        <v>0</v>
      </c>
      <c r="CA458">
        <f ca="1">IF(Table1[[#This Row],[Field of Work]]="General Work",Table1[[#This Row],[Income]],0)</f>
        <v>0</v>
      </c>
      <c r="CB458">
        <f ca="1">IF(Table1[[#This Row],[Field of Work]]="Construction",Table1[[#This Row],[Income]],0)</f>
        <v>0</v>
      </c>
      <c r="CD458" s="2">
        <f ca="1">IF(Table1[[#This Row],[Value of debts ]]&gt;Table1[[#This Row],[Income]],1,0)</f>
        <v>1</v>
      </c>
      <c r="CE458" s="1"/>
      <c r="CG458">
        <f ca="1">IF(Table1[[#This Row],[Net worth of person]]&gt;$CH$3,Table1[[#This Row],[Age]],0)</f>
        <v>26</v>
      </c>
    </row>
    <row r="459" spans="1:85" x14ac:dyDescent="0.3">
      <c r="A459">
        <f t="shared" ca="1" si="280"/>
        <v>1</v>
      </c>
      <c r="B459" t="str">
        <f t="shared" ca="1" si="281"/>
        <v>Women</v>
      </c>
      <c r="C459">
        <f t="shared" ca="1" si="282"/>
        <v>21</v>
      </c>
      <c r="D459">
        <f t="shared" ca="1" si="283"/>
        <v>5</v>
      </c>
      <c r="E459" t="str">
        <f t="shared" ca="1" si="284"/>
        <v>Agriculture</v>
      </c>
      <c r="F459">
        <f t="shared" ca="1" si="285"/>
        <v>1</v>
      </c>
      <c r="G459" t="str">
        <f t="shared" ca="1" si="286"/>
        <v>10th</v>
      </c>
      <c r="H459">
        <f t="shared" ca="1" si="287"/>
        <v>3</v>
      </c>
      <c r="I459">
        <f t="shared" ca="1" si="288"/>
        <v>1</v>
      </c>
      <c r="J459">
        <f t="shared" ca="1" si="289"/>
        <v>44622</v>
      </c>
      <c r="K459">
        <f t="shared" ca="1" si="290"/>
        <v>9</v>
      </c>
      <c r="L459" t="str">
        <f t="shared" ca="1" si="291"/>
        <v>Pune</v>
      </c>
      <c r="M459">
        <f t="shared" ca="1" si="292"/>
        <v>223110</v>
      </c>
      <c r="N459">
        <f t="shared" ca="1" si="293"/>
        <v>44537.252396573807</v>
      </c>
      <c r="O459">
        <f t="shared" ca="1" si="294"/>
        <v>21485.462127089355</v>
      </c>
      <c r="P459">
        <f t="shared" ca="1" si="295"/>
        <v>5706</v>
      </c>
      <c r="Q459">
        <f t="shared" ca="1" si="296"/>
        <v>6539.3726615728383</v>
      </c>
      <c r="R459">
        <f t="shared" ca="1" si="297"/>
        <v>22762.886998509442</v>
      </c>
      <c r="S459">
        <f t="shared" ca="1" si="298"/>
        <v>267358.34912559879</v>
      </c>
      <c r="T459">
        <f t="shared" ca="1" si="299"/>
        <v>56782.625058146645</v>
      </c>
      <c r="U459">
        <f t="shared" ca="1" si="300"/>
        <v>210575.72406745213</v>
      </c>
      <c r="AF459" s="2">
        <f ca="1">IF(Table1[[#This Row],[Gender]]="Women",1,0)</f>
        <v>1</v>
      </c>
      <c r="AG459">
        <f ca="1">IF(Table1[[#This Row],[Gender]]="Men",1,0)</f>
        <v>0</v>
      </c>
      <c r="AI459" s="1"/>
      <c r="AK459" s="2">
        <f ca="1">IF(Table1[[#This Row],[Field of Work]]="IT",1,0)</f>
        <v>0</v>
      </c>
      <c r="AL459">
        <f ca="1">IF(Table1[[#This Row],[Field of Work]]="Agriculture",1,0)</f>
        <v>1</v>
      </c>
      <c r="AM459">
        <f ca="1">IF(Table1[[#This Row],[Field of Work]]="Construction",1,0)</f>
        <v>0</v>
      </c>
      <c r="AN459">
        <f ca="1">IF(Table1[[#This Row],[Field of Work]]="Healthcare",1,0)</f>
        <v>0</v>
      </c>
      <c r="AO459">
        <f ca="1">IF(Table1[[#This Row],[Field of Work]]="General Work",1,0)</f>
        <v>0</v>
      </c>
      <c r="AP459">
        <f ca="1">IF(Table1[[#This Row],[Field of Work]]="Teaching",1,0)</f>
        <v>0</v>
      </c>
      <c r="AV459" s="1"/>
      <c r="AX459" s="2">
        <f ca="1">Table1[[#This Row],[Car Value]]/Table1[[#This Row],[Cars]]</f>
        <v>21485.462127089355</v>
      </c>
      <c r="AY459" s="1"/>
      <c r="AZ459" s="2">
        <f ca="1">IF(Table1[[#This Row],[Value of debts ]]&gt;$BA$3,1,0)</f>
        <v>1</v>
      </c>
      <c r="BA459" s="1"/>
      <c r="BB459" s="1"/>
      <c r="BC459" s="15">
        <f ca="1">Table1[[#This Row],[Mortage Left]]/Table1[[#This Row],[Value of House]]</f>
        <v>0.19962015327225946</v>
      </c>
      <c r="BD459">
        <f t="shared" ca="1" si="279"/>
        <v>1</v>
      </c>
      <c r="BF459" s="1"/>
      <c r="BH459">
        <f ca="1">IF(Table1[[#This Row],[Area]]="Patna",Table1[[#This Row],[Income]],0)</f>
        <v>0</v>
      </c>
      <c r="BI459">
        <f ca="1">IF(Table1[[#This Row],[Area]]="Bangalore",Table1[[#This Row],[Income]],0)</f>
        <v>0</v>
      </c>
      <c r="BJ459">
        <f ca="1">IF(Table1[[#This Row],[Area]]="Lucknow",Table1[[#This Row],[Income]],0)</f>
        <v>0</v>
      </c>
      <c r="BK459">
        <f ca="1">IF(Table1[[#This Row],[Area]]="Hyderabad",Table1[[#This Row],[Income]],0)</f>
        <v>0</v>
      </c>
      <c r="BL459">
        <f ca="1">IF(Table1[[#This Row],[Area]]="Udaipur",Table1[[#This Row],[Income]],0)</f>
        <v>0</v>
      </c>
      <c r="BM459">
        <f ca="1">IF(Table1[[#This Row],[Area]]="Pune",Table1[[#This Row],[Income]],0)</f>
        <v>44622</v>
      </c>
      <c r="BN459">
        <f ca="1">IF(Table1[[#This Row],[Area]]="Kolkata",Table1[[#This Row],[Income]],0)</f>
        <v>0</v>
      </c>
      <c r="BO459">
        <f ca="1">IF(Table1[[#This Row],[Area]]="Ranchi",Table1[[#This Row],[Income]],0)</f>
        <v>0</v>
      </c>
      <c r="BP459">
        <f ca="1">IF(Table1[[#This Row],[Area]]="Dhanbad",Table1[[#This Row],[Income]],0)</f>
        <v>0</v>
      </c>
      <c r="BQ459">
        <f ca="1">IF(Table1[[#This Row],[Area]]="Agra",Table1[[#This Row],[Income]],0)</f>
        <v>0</v>
      </c>
      <c r="BR459">
        <f ca="1">IF(Table1[[#This Row],[Area]]="Mumbai",Table1[[#This Row],[Income]],0)</f>
        <v>0</v>
      </c>
      <c r="BS459">
        <f ca="1">IF(Table1[[#This Row],[Area]]="Srinagar",Table1[[#This Row],[Income]],0)</f>
        <v>0</v>
      </c>
      <c r="BT459">
        <f ca="1">IF(Table1[[#This Row],[Area]]="Delhi",Table1[[#This Row],[Income]],0)</f>
        <v>0</v>
      </c>
      <c r="BU459">
        <f ca="1">IF(Table1[[#This Row],[Area]]="Jaipur",Table1[[#This Row],[Income]],0)</f>
        <v>0</v>
      </c>
      <c r="BW459">
        <f ca="1">IF(Table1[[#This Row],[Field of Work]]="IT",Table1[[#This Row],[Income]],0)</f>
        <v>0</v>
      </c>
      <c r="BX459">
        <f ca="1">IF(Table1[[#This Row],[Field of Work]]="Healthcare",Table1[[#This Row],[Income]],0)</f>
        <v>0</v>
      </c>
      <c r="BY459">
        <f ca="1">IF(Table1[[#This Row],[Field of Work]]="Agriculture",Table1[[#This Row],[Income]],0)</f>
        <v>44622</v>
      </c>
      <c r="BZ459">
        <f ca="1">IF(Table1[[#This Row],[Field of Work]]="Teaching",Table1[[#This Row],[Income]],0)</f>
        <v>0</v>
      </c>
      <c r="CA459">
        <f ca="1">IF(Table1[[#This Row],[Field of Work]]="General Work",Table1[[#This Row],[Income]],0)</f>
        <v>0</v>
      </c>
      <c r="CB459">
        <f ca="1">IF(Table1[[#This Row],[Field of Work]]="Construction",Table1[[#This Row],[Income]],0)</f>
        <v>0</v>
      </c>
      <c r="CD459" s="2">
        <f ca="1">IF(Table1[[#This Row],[Value of debts ]]&gt;Table1[[#This Row],[Income]],1,0)</f>
        <v>1</v>
      </c>
      <c r="CE459" s="1"/>
      <c r="CG459">
        <f ca="1">IF(Table1[[#This Row],[Net worth of person]]&gt;$CH$3,Table1[[#This Row],[Age]],0)</f>
        <v>21</v>
      </c>
    </row>
    <row r="460" spans="1:85" x14ac:dyDescent="0.3">
      <c r="A460">
        <f t="shared" ca="1" si="280"/>
        <v>1</v>
      </c>
      <c r="B460" t="str">
        <f t="shared" ca="1" si="281"/>
        <v>Women</v>
      </c>
      <c r="C460">
        <f t="shared" ca="1" si="282"/>
        <v>29</v>
      </c>
      <c r="D460">
        <f t="shared" ca="1" si="283"/>
        <v>6</v>
      </c>
      <c r="E460" t="str">
        <f t="shared" ca="1" si="284"/>
        <v>General Work</v>
      </c>
      <c r="F460">
        <f t="shared" ca="1" si="285"/>
        <v>4</v>
      </c>
      <c r="G460" t="str">
        <f t="shared" ca="1" si="286"/>
        <v>Masters</v>
      </c>
      <c r="H460">
        <f t="shared" ca="1" si="287"/>
        <v>0</v>
      </c>
      <c r="I460">
        <f t="shared" ca="1" si="288"/>
        <v>3</v>
      </c>
      <c r="J460">
        <f t="shared" ca="1" si="289"/>
        <v>31582</v>
      </c>
      <c r="K460">
        <f t="shared" ca="1" si="290"/>
        <v>6</v>
      </c>
      <c r="L460" t="str">
        <f t="shared" ca="1" si="291"/>
        <v>Ranchi</v>
      </c>
      <c r="M460">
        <f t="shared" ca="1" si="292"/>
        <v>189492</v>
      </c>
      <c r="N460">
        <f t="shared" ca="1" si="293"/>
        <v>48405.80545268274</v>
      </c>
      <c r="O460">
        <f t="shared" ca="1" si="294"/>
        <v>58265.07886102076</v>
      </c>
      <c r="P460">
        <f t="shared" ca="1" si="295"/>
        <v>9482</v>
      </c>
      <c r="Q460">
        <f t="shared" ca="1" si="296"/>
        <v>32848.165797480207</v>
      </c>
      <c r="R460">
        <f t="shared" ca="1" si="297"/>
        <v>32123.617253661629</v>
      </c>
      <c r="S460">
        <f t="shared" ca="1" si="298"/>
        <v>279880.69611468242</v>
      </c>
      <c r="T460">
        <f t="shared" ca="1" si="299"/>
        <v>90735.971250162955</v>
      </c>
      <c r="U460">
        <f t="shared" ca="1" si="300"/>
        <v>189144.72486451946</v>
      </c>
      <c r="AF460" s="2">
        <f ca="1">IF(Table1[[#This Row],[Gender]]="Women",1,0)</f>
        <v>1</v>
      </c>
      <c r="AG460">
        <f ca="1">IF(Table1[[#This Row],[Gender]]="Men",1,0)</f>
        <v>0</v>
      </c>
      <c r="AI460" s="1"/>
      <c r="AK460" s="2">
        <f ca="1">IF(Table1[[#This Row],[Field of Work]]="IT",1,0)</f>
        <v>0</v>
      </c>
      <c r="AL460">
        <f ca="1">IF(Table1[[#This Row],[Field of Work]]="Agriculture",1,0)</f>
        <v>0</v>
      </c>
      <c r="AM460">
        <f ca="1">IF(Table1[[#This Row],[Field of Work]]="Construction",1,0)</f>
        <v>0</v>
      </c>
      <c r="AN460">
        <f ca="1">IF(Table1[[#This Row],[Field of Work]]="Healthcare",1,0)</f>
        <v>0</v>
      </c>
      <c r="AO460">
        <f ca="1">IF(Table1[[#This Row],[Field of Work]]="General Work",1,0)</f>
        <v>1</v>
      </c>
      <c r="AP460">
        <f ca="1">IF(Table1[[#This Row],[Field of Work]]="Teaching",1,0)</f>
        <v>0</v>
      </c>
      <c r="AV460" s="1"/>
      <c r="AX460" s="2">
        <f ca="1">Table1[[#This Row],[Car Value]]/Table1[[#This Row],[Cars]]</f>
        <v>19421.692953673588</v>
      </c>
      <c r="AY460" s="1"/>
      <c r="AZ460" s="2">
        <f ca="1">IF(Table1[[#This Row],[Value of debts ]]&gt;$BA$3,1,0)</f>
        <v>1</v>
      </c>
      <c r="BA460" s="1"/>
      <c r="BB460" s="1"/>
      <c r="BC460" s="15">
        <f ca="1">Table1[[#This Row],[Mortage Left]]/Table1[[#This Row],[Value of House]]</f>
        <v>0.25545039079582643</v>
      </c>
      <c r="BD460">
        <f t="shared" ca="1" si="279"/>
        <v>0</v>
      </c>
      <c r="BF460" s="1"/>
      <c r="BH460">
        <f ca="1">IF(Table1[[#This Row],[Area]]="Patna",Table1[[#This Row],[Income]],0)</f>
        <v>0</v>
      </c>
      <c r="BI460">
        <f ca="1">IF(Table1[[#This Row],[Area]]="Bangalore",Table1[[#This Row],[Income]],0)</f>
        <v>0</v>
      </c>
      <c r="BJ460">
        <f ca="1">IF(Table1[[#This Row],[Area]]="Lucknow",Table1[[#This Row],[Income]],0)</f>
        <v>0</v>
      </c>
      <c r="BK460">
        <f ca="1">IF(Table1[[#This Row],[Area]]="Hyderabad",Table1[[#This Row],[Income]],0)</f>
        <v>0</v>
      </c>
      <c r="BL460">
        <f ca="1">IF(Table1[[#This Row],[Area]]="Udaipur",Table1[[#This Row],[Income]],0)</f>
        <v>0</v>
      </c>
      <c r="BM460">
        <f ca="1">IF(Table1[[#This Row],[Area]]="Pune",Table1[[#This Row],[Income]],0)</f>
        <v>0</v>
      </c>
      <c r="BN460">
        <f ca="1">IF(Table1[[#This Row],[Area]]="Kolkata",Table1[[#This Row],[Income]],0)</f>
        <v>0</v>
      </c>
      <c r="BO460">
        <f ca="1">IF(Table1[[#This Row],[Area]]="Ranchi",Table1[[#This Row],[Income]],0)</f>
        <v>31582</v>
      </c>
      <c r="BP460">
        <f ca="1">IF(Table1[[#This Row],[Area]]="Dhanbad",Table1[[#This Row],[Income]],0)</f>
        <v>0</v>
      </c>
      <c r="BQ460">
        <f ca="1">IF(Table1[[#This Row],[Area]]="Agra",Table1[[#This Row],[Income]],0)</f>
        <v>0</v>
      </c>
      <c r="BR460">
        <f ca="1">IF(Table1[[#This Row],[Area]]="Mumbai",Table1[[#This Row],[Income]],0)</f>
        <v>0</v>
      </c>
      <c r="BS460">
        <f ca="1">IF(Table1[[#This Row],[Area]]="Srinagar",Table1[[#This Row],[Income]],0)</f>
        <v>0</v>
      </c>
      <c r="BT460">
        <f ca="1">IF(Table1[[#This Row],[Area]]="Delhi",Table1[[#This Row],[Income]],0)</f>
        <v>0</v>
      </c>
      <c r="BU460">
        <f ca="1">IF(Table1[[#This Row],[Area]]="Jaipur",Table1[[#This Row],[Income]],0)</f>
        <v>0</v>
      </c>
      <c r="BW460">
        <f ca="1">IF(Table1[[#This Row],[Field of Work]]="IT",Table1[[#This Row],[Income]],0)</f>
        <v>0</v>
      </c>
      <c r="BX460">
        <f ca="1">IF(Table1[[#This Row],[Field of Work]]="Healthcare",Table1[[#This Row],[Income]],0)</f>
        <v>0</v>
      </c>
      <c r="BY460">
        <f ca="1">IF(Table1[[#This Row],[Field of Work]]="Agriculture",Table1[[#This Row],[Income]],0)</f>
        <v>0</v>
      </c>
      <c r="BZ460">
        <f ca="1">IF(Table1[[#This Row],[Field of Work]]="Teaching",Table1[[#This Row],[Income]],0)</f>
        <v>0</v>
      </c>
      <c r="CA460">
        <f ca="1">IF(Table1[[#This Row],[Field of Work]]="General Work",Table1[[#This Row],[Income]],0)</f>
        <v>31582</v>
      </c>
      <c r="CB460">
        <f ca="1">IF(Table1[[#This Row],[Field of Work]]="Construction",Table1[[#This Row],[Income]],0)</f>
        <v>0</v>
      </c>
      <c r="CD460" s="2">
        <f ca="1">IF(Table1[[#This Row],[Value of debts ]]&gt;Table1[[#This Row],[Income]],1,0)</f>
        <v>1</v>
      </c>
      <c r="CE460" s="1"/>
      <c r="CG460">
        <f ca="1">IF(Table1[[#This Row],[Net worth of person]]&gt;$CH$3,Table1[[#This Row],[Age]],0)</f>
        <v>29</v>
      </c>
    </row>
    <row r="461" spans="1:85" x14ac:dyDescent="0.3">
      <c r="A461">
        <f t="shared" ca="1" si="280"/>
        <v>1</v>
      </c>
      <c r="B461" t="str">
        <f t="shared" ca="1" si="281"/>
        <v>Women</v>
      </c>
      <c r="C461">
        <f t="shared" ca="1" si="282"/>
        <v>21</v>
      </c>
      <c r="D461">
        <f t="shared" ca="1" si="283"/>
        <v>2</v>
      </c>
      <c r="E461" t="str">
        <f t="shared" ca="1" si="284"/>
        <v>Construction</v>
      </c>
      <c r="F461">
        <f t="shared" ca="1" si="285"/>
        <v>2</v>
      </c>
      <c r="G461" t="str">
        <f t="shared" ca="1" si="286"/>
        <v>12th</v>
      </c>
      <c r="H461">
        <f t="shared" ca="1" si="287"/>
        <v>0</v>
      </c>
      <c r="I461">
        <f t="shared" ca="1" si="288"/>
        <v>3</v>
      </c>
      <c r="J461">
        <f t="shared" ca="1" si="289"/>
        <v>82939</v>
      </c>
      <c r="K461">
        <f t="shared" ca="1" si="290"/>
        <v>9</v>
      </c>
      <c r="L461" t="str">
        <f t="shared" ca="1" si="291"/>
        <v>Pune</v>
      </c>
      <c r="M461">
        <f t="shared" ca="1" si="292"/>
        <v>248817</v>
      </c>
      <c r="N461">
        <f t="shared" ca="1" si="293"/>
        <v>234184.76977924528</v>
      </c>
      <c r="O461">
        <f t="shared" ca="1" si="294"/>
        <v>233080.64069262028</v>
      </c>
      <c r="P461">
        <f t="shared" ca="1" si="295"/>
        <v>36896</v>
      </c>
      <c r="Q461">
        <f t="shared" ca="1" si="296"/>
        <v>68585.786989283864</v>
      </c>
      <c r="R461">
        <f t="shared" ca="1" si="297"/>
        <v>109514.15567544922</v>
      </c>
      <c r="S461">
        <f t="shared" ca="1" si="298"/>
        <v>591411.79636806948</v>
      </c>
      <c r="T461">
        <f t="shared" ca="1" si="299"/>
        <v>339666.55676852912</v>
      </c>
      <c r="U461">
        <f t="shared" ca="1" si="300"/>
        <v>251745.23959954036</v>
      </c>
      <c r="AF461" s="2">
        <f ca="1">IF(Table1[[#This Row],[Gender]]="Women",1,0)</f>
        <v>1</v>
      </c>
      <c r="AG461">
        <f ca="1">IF(Table1[[#This Row],[Gender]]="Men",1,0)</f>
        <v>0</v>
      </c>
      <c r="AI461" s="1"/>
      <c r="AK461" s="2">
        <f ca="1">IF(Table1[[#This Row],[Field of Work]]="IT",1,0)</f>
        <v>0</v>
      </c>
      <c r="AL461">
        <f ca="1">IF(Table1[[#This Row],[Field of Work]]="Agriculture",1,0)</f>
        <v>0</v>
      </c>
      <c r="AM461">
        <f ca="1">IF(Table1[[#This Row],[Field of Work]]="Construction",1,0)</f>
        <v>1</v>
      </c>
      <c r="AN461">
        <f ca="1">IF(Table1[[#This Row],[Field of Work]]="Healthcare",1,0)</f>
        <v>0</v>
      </c>
      <c r="AO461">
        <f ca="1">IF(Table1[[#This Row],[Field of Work]]="General Work",1,0)</f>
        <v>0</v>
      </c>
      <c r="AP461">
        <f ca="1">IF(Table1[[#This Row],[Field of Work]]="Teaching",1,0)</f>
        <v>0</v>
      </c>
      <c r="AV461" s="1"/>
      <c r="AX461" s="2">
        <f ca="1">Table1[[#This Row],[Car Value]]/Table1[[#This Row],[Cars]]</f>
        <v>77693.546897540087</v>
      </c>
      <c r="AY461" s="1"/>
      <c r="AZ461" s="2">
        <f ca="1">IF(Table1[[#This Row],[Value of debts ]]&gt;$BA$3,1,0)</f>
        <v>1</v>
      </c>
      <c r="BA461" s="1"/>
      <c r="BB461" s="1"/>
      <c r="BC461" s="15">
        <f ca="1">Table1[[#This Row],[Mortage Left]]/Table1[[#This Row],[Value of House]]</f>
        <v>0.94119280346296785</v>
      </c>
      <c r="BD461">
        <f t="shared" ca="1" si="279"/>
        <v>0</v>
      </c>
      <c r="BF461" s="1"/>
      <c r="BH461">
        <f ca="1">IF(Table1[[#This Row],[Area]]="Patna",Table1[[#This Row],[Income]],0)</f>
        <v>0</v>
      </c>
      <c r="BI461">
        <f ca="1">IF(Table1[[#This Row],[Area]]="Bangalore",Table1[[#This Row],[Income]],0)</f>
        <v>0</v>
      </c>
      <c r="BJ461">
        <f ca="1">IF(Table1[[#This Row],[Area]]="Lucknow",Table1[[#This Row],[Income]],0)</f>
        <v>0</v>
      </c>
      <c r="BK461">
        <f ca="1">IF(Table1[[#This Row],[Area]]="Hyderabad",Table1[[#This Row],[Income]],0)</f>
        <v>0</v>
      </c>
      <c r="BL461">
        <f ca="1">IF(Table1[[#This Row],[Area]]="Udaipur",Table1[[#This Row],[Income]],0)</f>
        <v>0</v>
      </c>
      <c r="BM461">
        <f ca="1">IF(Table1[[#This Row],[Area]]="Pune",Table1[[#This Row],[Income]],0)</f>
        <v>82939</v>
      </c>
      <c r="BN461">
        <f ca="1">IF(Table1[[#This Row],[Area]]="Kolkata",Table1[[#This Row],[Income]],0)</f>
        <v>0</v>
      </c>
      <c r="BO461">
        <f ca="1">IF(Table1[[#This Row],[Area]]="Ranchi",Table1[[#This Row],[Income]],0)</f>
        <v>0</v>
      </c>
      <c r="BP461">
        <f ca="1">IF(Table1[[#This Row],[Area]]="Dhanbad",Table1[[#This Row],[Income]],0)</f>
        <v>0</v>
      </c>
      <c r="BQ461">
        <f ca="1">IF(Table1[[#This Row],[Area]]="Agra",Table1[[#This Row],[Income]],0)</f>
        <v>0</v>
      </c>
      <c r="BR461">
        <f ca="1">IF(Table1[[#This Row],[Area]]="Mumbai",Table1[[#This Row],[Income]],0)</f>
        <v>0</v>
      </c>
      <c r="BS461">
        <f ca="1">IF(Table1[[#This Row],[Area]]="Srinagar",Table1[[#This Row],[Income]],0)</f>
        <v>0</v>
      </c>
      <c r="BT461">
        <f ca="1">IF(Table1[[#This Row],[Area]]="Delhi",Table1[[#This Row],[Income]],0)</f>
        <v>0</v>
      </c>
      <c r="BU461">
        <f ca="1">IF(Table1[[#This Row],[Area]]="Jaipur",Table1[[#This Row],[Income]],0)</f>
        <v>0</v>
      </c>
      <c r="BW461">
        <f ca="1">IF(Table1[[#This Row],[Field of Work]]="IT",Table1[[#This Row],[Income]],0)</f>
        <v>0</v>
      </c>
      <c r="BX461">
        <f ca="1">IF(Table1[[#This Row],[Field of Work]]="Healthcare",Table1[[#This Row],[Income]],0)</f>
        <v>0</v>
      </c>
      <c r="BY461">
        <f ca="1">IF(Table1[[#This Row],[Field of Work]]="Agriculture",Table1[[#This Row],[Income]],0)</f>
        <v>0</v>
      </c>
      <c r="BZ461">
        <f ca="1">IF(Table1[[#This Row],[Field of Work]]="Teaching",Table1[[#This Row],[Income]],0)</f>
        <v>0</v>
      </c>
      <c r="CA461">
        <f ca="1">IF(Table1[[#This Row],[Field of Work]]="General Work",Table1[[#This Row],[Income]],0)</f>
        <v>0</v>
      </c>
      <c r="CB461">
        <f ca="1">IF(Table1[[#This Row],[Field of Work]]="Construction",Table1[[#This Row],[Income]],0)</f>
        <v>82939</v>
      </c>
      <c r="CD461" s="2">
        <f ca="1">IF(Table1[[#This Row],[Value of debts ]]&gt;Table1[[#This Row],[Income]],1,0)</f>
        <v>1</v>
      </c>
      <c r="CE461" s="1"/>
      <c r="CG461">
        <f ca="1">IF(Table1[[#This Row],[Net worth of person]]&gt;$CH$3,Table1[[#This Row],[Age]],0)</f>
        <v>21</v>
      </c>
    </row>
    <row r="462" spans="1:85" x14ac:dyDescent="0.3">
      <c r="A462">
        <f t="shared" ca="1" si="280"/>
        <v>2</v>
      </c>
      <c r="B462" t="str">
        <f t="shared" ca="1" si="281"/>
        <v>Men</v>
      </c>
      <c r="C462">
        <f t="shared" ca="1" si="282"/>
        <v>27</v>
      </c>
      <c r="D462">
        <f t="shared" ca="1" si="283"/>
        <v>6</v>
      </c>
      <c r="E462" t="str">
        <f t="shared" ca="1" si="284"/>
        <v>General Work</v>
      </c>
      <c r="F462">
        <f t="shared" ca="1" si="285"/>
        <v>1</v>
      </c>
      <c r="G462" t="str">
        <f t="shared" ca="1" si="286"/>
        <v>10th</v>
      </c>
      <c r="H462">
        <f t="shared" ca="1" si="287"/>
        <v>2</v>
      </c>
      <c r="I462">
        <f t="shared" ca="1" si="288"/>
        <v>2</v>
      </c>
      <c r="J462">
        <f t="shared" ca="1" si="289"/>
        <v>86430</v>
      </c>
      <c r="K462">
        <f t="shared" ca="1" si="290"/>
        <v>12</v>
      </c>
      <c r="L462" t="str">
        <f t="shared" ca="1" si="291"/>
        <v>Srinagar</v>
      </c>
      <c r="M462">
        <f t="shared" ca="1" si="292"/>
        <v>259290</v>
      </c>
      <c r="N462">
        <f t="shared" ca="1" si="293"/>
        <v>195868.11414650406</v>
      </c>
      <c r="O462">
        <f t="shared" ca="1" si="294"/>
        <v>108745.43733002729</v>
      </c>
      <c r="P462">
        <f t="shared" ca="1" si="295"/>
        <v>83459</v>
      </c>
      <c r="Q462">
        <f t="shared" ca="1" si="296"/>
        <v>95578.100947790503</v>
      </c>
      <c r="R462">
        <f t="shared" ca="1" si="297"/>
        <v>75609.120086907118</v>
      </c>
      <c r="S462">
        <f t="shared" ca="1" si="298"/>
        <v>443644.5574169344</v>
      </c>
      <c r="T462">
        <f t="shared" ca="1" si="299"/>
        <v>374905.21509429457</v>
      </c>
      <c r="U462">
        <f t="shared" ca="1" si="300"/>
        <v>68739.34232263983</v>
      </c>
      <c r="AF462" s="2">
        <f ca="1">IF(Table1[[#This Row],[Gender]]="Women",1,0)</f>
        <v>0</v>
      </c>
      <c r="AG462">
        <f ca="1">IF(Table1[[#This Row],[Gender]]="Men",1,0)</f>
        <v>1</v>
      </c>
      <c r="AI462" s="1"/>
      <c r="AK462" s="2">
        <f ca="1">IF(Table1[[#This Row],[Field of Work]]="IT",1,0)</f>
        <v>0</v>
      </c>
      <c r="AL462">
        <f ca="1">IF(Table1[[#This Row],[Field of Work]]="Agriculture",1,0)</f>
        <v>0</v>
      </c>
      <c r="AM462">
        <f ca="1">IF(Table1[[#This Row],[Field of Work]]="Construction",1,0)</f>
        <v>0</v>
      </c>
      <c r="AN462">
        <f ca="1">IF(Table1[[#This Row],[Field of Work]]="Healthcare",1,0)</f>
        <v>0</v>
      </c>
      <c r="AO462">
        <f ca="1">IF(Table1[[#This Row],[Field of Work]]="General Work",1,0)</f>
        <v>1</v>
      </c>
      <c r="AP462">
        <f ca="1">IF(Table1[[#This Row],[Field of Work]]="Teaching",1,0)</f>
        <v>0</v>
      </c>
      <c r="AV462" s="1"/>
      <c r="AX462" s="2">
        <f ca="1">Table1[[#This Row],[Car Value]]/Table1[[#This Row],[Cars]]</f>
        <v>54372.718665013643</v>
      </c>
      <c r="AY462" s="1"/>
      <c r="AZ462" s="2">
        <f ca="1">IF(Table1[[#This Row],[Value of debts ]]&gt;$BA$3,1,0)</f>
        <v>1</v>
      </c>
      <c r="BA462" s="1"/>
      <c r="BB462" s="1"/>
      <c r="BC462" s="15">
        <f ca="1">Table1[[#This Row],[Mortage Left]]/Table1[[#This Row],[Value of House]]</f>
        <v>0.75540172836015296</v>
      </c>
      <c r="BD462">
        <f t="shared" ca="1" si="279"/>
        <v>0</v>
      </c>
      <c r="BF462" s="1"/>
      <c r="BH462">
        <f ca="1">IF(Table1[[#This Row],[Area]]="Patna",Table1[[#This Row],[Income]],0)</f>
        <v>0</v>
      </c>
      <c r="BI462">
        <f ca="1">IF(Table1[[#This Row],[Area]]="Bangalore",Table1[[#This Row],[Income]],0)</f>
        <v>0</v>
      </c>
      <c r="BJ462">
        <f ca="1">IF(Table1[[#This Row],[Area]]="Lucknow",Table1[[#This Row],[Income]],0)</f>
        <v>0</v>
      </c>
      <c r="BK462">
        <f ca="1">IF(Table1[[#This Row],[Area]]="Hyderabad",Table1[[#This Row],[Income]],0)</f>
        <v>0</v>
      </c>
      <c r="BL462">
        <f ca="1">IF(Table1[[#This Row],[Area]]="Udaipur",Table1[[#This Row],[Income]],0)</f>
        <v>0</v>
      </c>
      <c r="BM462">
        <f ca="1">IF(Table1[[#This Row],[Area]]="Pune",Table1[[#This Row],[Income]],0)</f>
        <v>0</v>
      </c>
      <c r="BN462">
        <f ca="1">IF(Table1[[#This Row],[Area]]="Kolkata",Table1[[#This Row],[Income]],0)</f>
        <v>0</v>
      </c>
      <c r="BO462">
        <f ca="1">IF(Table1[[#This Row],[Area]]="Ranchi",Table1[[#This Row],[Income]],0)</f>
        <v>0</v>
      </c>
      <c r="BP462">
        <f ca="1">IF(Table1[[#This Row],[Area]]="Dhanbad",Table1[[#This Row],[Income]],0)</f>
        <v>0</v>
      </c>
      <c r="BQ462">
        <f ca="1">IF(Table1[[#This Row],[Area]]="Agra",Table1[[#This Row],[Income]],0)</f>
        <v>0</v>
      </c>
      <c r="BR462">
        <f ca="1">IF(Table1[[#This Row],[Area]]="Mumbai",Table1[[#This Row],[Income]],0)</f>
        <v>0</v>
      </c>
      <c r="BS462">
        <f ca="1">IF(Table1[[#This Row],[Area]]="Srinagar",Table1[[#This Row],[Income]],0)</f>
        <v>86430</v>
      </c>
      <c r="BT462">
        <f ca="1">IF(Table1[[#This Row],[Area]]="Delhi",Table1[[#This Row],[Income]],0)</f>
        <v>0</v>
      </c>
      <c r="BU462">
        <f ca="1">IF(Table1[[#This Row],[Area]]="Jaipur",Table1[[#This Row],[Income]],0)</f>
        <v>0</v>
      </c>
      <c r="BW462">
        <f ca="1">IF(Table1[[#This Row],[Field of Work]]="IT",Table1[[#This Row],[Income]],0)</f>
        <v>0</v>
      </c>
      <c r="BX462">
        <f ca="1">IF(Table1[[#This Row],[Field of Work]]="Healthcare",Table1[[#This Row],[Income]],0)</f>
        <v>0</v>
      </c>
      <c r="BY462">
        <f ca="1">IF(Table1[[#This Row],[Field of Work]]="Agriculture",Table1[[#This Row],[Income]],0)</f>
        <v>0</v>
      </c>
      <c r="BZ462">
        <f ca="1">IF(Table1[[#This Row],[Field of Work]]="Teaching",Table1[[#This Row],[Income]],0)</f>
        <v>0</v>
      </c>
      <c r="CA462">
        <f ca="1">IF(Table1[[#This Row],[Field of Work]]="General Work",Table1[[#This Row],[Income]],0)</f>
        <v>86430</v>
      </c>
      <c r="CB462">
        <f ca="1">IF(Table1[[#This Row],[Field of Work]]="Construction",Table1[[#This Row],[Income]],0)</f>
        <v>0</v>
      </c>
      <c r="CD462" s="2">
        <f ca="1">IF(Table1[[#This Row],[Value of debts ]]&gt;Table1[[#This Row],[Income]],1,0)</f>
        <v>1</v>
      </c>
      <c r="CE462" s="1"/>
      <c r="CG462">
        <f ca="1">IF(Table1[[#This Row],[Net worth of person]]&gt;$CH$3,Table1[[#This Row],[Age]],0)</f>
        <v>27</v>
      </c>
    </row>
    <row r="463" spans="1:85" x14ac:dyDescent="0.3">
      <c r="A463">
        <f t="shared" ca="1" si="280"/>
        <v>2</v>
      </c>
      <c r="B463" t="str">
        <f t="shared" ca="1" si="281"/>
        <v>Men</v>
      </c>
      <c r="C463">
        <f t="shared" ca="1" si="282"/>
        <v>38</v>
      </c>
      <c r="D463">
        <f t="shared" ca="1" si="283"/>
        <v>5</v>
      </c>
      <c r="E463" t="str">
        <f t="shared" ca="1" si="284"/>
        <v>Agriculture</v>
      </c>
      <c r="F463">
        <f t="shared" ca="1" si="285"/>
        <v>4</v>
      </c>
      <c r="G463" t="str">
        <f t="shared" ca="1" si="286"/>
        <v>Masters</v>
      </c>
      <c r="H463">
        <f t="shared" ca="1" si="287"/>
        <v>3</v>
      </c>
      <c r="I463">
        <f t="shared" ca="1" si="288"/>
        <v>2</v>
      </c>
      <c r="J463">
        <f t="shared" ca="1" si="289"/>
        <v>67011</v>
      </c>
      <c r="K463">
        <f t="shared" ca="1" si="290"/>
        <v>11</v>
      </c>
      <c r="L463" t="str">
        <f t="shared" ca="1" si="291"/>
        <v>Mumbai</v>
      </c>
      <c r="M463">
        <f t="shared" ca="1" si="292"/>
        <v>335055</v>
      </c>
      <c r="N463">
        <f t="shared" ca="1" si="293"/>
        <v>120535.34657913825</v>
      </c>
      <c r="O463">
        <f t="shared" ca="1" si="294"/>
        <v>62234.729707446349</v>
      </c>
      <c r="P463">
        <f t="shared" ca="1" si="295"/>
        <v>41062</v>
      </c>
      <c r="Q463">
        <f t="shared" ca="1" si="296"/>
        <v>25471.545444756328</v>
      </c>
      <c r="R463">
        <f t="shared" ca="1" si="297"/>
        <v>54773.02042732601</v>
      </c>
      <c r="S463">
        <f t="shared" ca="1" si="298"/>
        <v>452062.75013477239</v>
      </c>
      <c r="T463">
        <f t="shared" ca="1" si="299"/>
        <v>187068.89202389459</v>
      </c>
      <c r="U463">
        <f t="shared" ca="1" si="300"/>
        <v>264993.8581108778</v>
      </c>
      <c r="AF463" s="2">
        <f ca="1">IF(Table1[[#This Row],[Gender]]="Women",1,0)</f>
        <v>0</v>
      </c>
      <c r="AG463">
        <f ca="1">IF(Table1[[#This Row],[Gender]]="Men",1,0)</f>
        <v>1</v>
      </c>
      <c r="AI463" s="1"/>
      <c r="AK463" s="2">
        <f ca="1">IF(Table1[[#This Row],[Field of Work]]="IT",1,0)</f>
        <v>0</v>
      </c>
      <c r="AL463">
        <f ca="1">IF(Table1[[#This Row],[Field of Work]]="Agriculture",1,0)</f>
        <v>1</v>
      </c>
      <c r="AM463">
        <f ca="1">IF(Table1[[#This Row],[Field of Work]]="Construction",1,0)</f>
        <v>0</v>
      </c>
      <c r="AN463">
        <f ca="1">IF(Table1[[#This Row],[Field of Work]]="Healthcare",1,0)</f>
        <v>0</v>
      </c>
      <c r="AO463">
        <f ca="1">IF(Table1[[#This Row],[Field of Work]]="General Work",1,0)</f>
        <v>0</v>
      </c>
      <c r="AP463">
        <f ca="1">IF(Table1[[#This Row],[Field of Work]]="Teaching",1,0)</f>
        <v>0</v>
      </c>
      <c r="AV463" s="1"/>
      <c r="AX463" s="2">
        <f ca="1">Table1[[#This Row],[Car Value]]/Table1[[#This Row],[Cars]]</f>
        <v>31117.364853723175</v>
      </c>
      <c r="AY463" s="1"/>
      <c r="AZ463" s="2">
        <f ca="1">IF(Table1[[#This Row],[Value of debts ]]&gt;$BA$3,1,0)</f>
        <v>1</v>
      </c>
      <c r="BA463" s="1"/>
      <c r="BB463" s="1"/>
      <c r="BC463" s="15">
        <f ca="1">Table1[[#This Row],[Mortage Left]]/Table1[[#This Row],[Value of House]]</f>
        <v>0.35974794161895285</v>
      </c>
      <c r="BD463">
        <f t="shared" ca="1" si="279"/>
        <v>0</v>
      </c>
      <c r="BF463" s="1"/>
      <c r="BH463">
        <f ca="1">IF(Table1[[#This Row],[Area]]="Patna",Table1[[#This Row],[Income]],0)</f>
        <v>0</v>
      </c>
      <c r="BI463">
        <f ca="1">IF(Table1[[#This Row],[Area]]="Bangalore",Table1[[#This Row],[Income]],0)</f>
        <v>0</v>
      </c>
      <c r="BJ463">
        <f ca="1">IF(Table1[[#This Row],[Area]]="Lucknow",Table1[[#This Row],[Income]],0)</f>
        <v>0</v>
      </c>
      <c r="BK463">
        <f ca="1">IF(Table1[[#This Row],[Area]]="Hyderabad",Table1[[#This Row],[Income]],0)</f>
        <v>0</v>
      </c>
      <c r="BL463">
        <f ca="1">IF(Table1[[#This Row],[Area]]="Udaipur",Table1[[#This Row],[Income]],0)</f>
        <v>0</v>
      </c>
      <c r="BM463">
        <f ca="1">IF(Table1[[#This Row],[Area]]="Pune",Table1[[#This Row],[Income]],0)</f>
        <v>0</v>
      </c>
      <c r="BN463">
        <f ca="1">IF(Table1[[#This Row],[Area]]="Kolkata",Table1[[#This Row],[Income]],0)</f>
        <v>0</v>
      </c>
      <c r="BO463">
        <f ca="1">IF(Table1[[#This Row],[Area]]="Ranchi",Table1[[#This Row],[Income]],0)</f>
        <v>0</v>
      </c>
      <c r="BP463">
        <f ca="1">IF(Table1[[#This Row],[Area]]="Dhanbad",Table1[[#This Row],[Income]],0)</f>
        <v>0</v>
      </c>
      <c r="BQ463">
        <f ca="1">IF(Table1[[#This Row],[Area]]="Agra",Table1[[#This Row],[Income]],0)</f>
        <v>0</v>
      </c>
      <c r="BR463">
        <f ca="1">IF(Table1[[#This Row],[Area]]="Mumbai",Table1[[#This Row],[Income]],0)</f>
        <v>67011</v>
      </c>
      <c r="BS463">
        <f ca="1">IF(Table1[[#This Row],[Area]]="Srinagar",Table1[[#This Row],[Income]],0)</f>
        <v>0</v>
      </c>
      <c r="BT463">
        <f ca="1">IF(Table1[[#This Row],[Area]]="Delhi",Table1[[#This Row],[Income]],0)</f>
        <v>0</v>
      </c>
      <c r="BU463">
        <f ca="1">IF(Table1[[#This Row],[Area]]="Jaipur",Table1[[#This Row],[Income]],0)</f>
        <v>0</v>
      </c>
      <c r="BW463">
        <f ca="1">IF(Table1[[#This Row],[Field of Work]]="IT",Table1[[#This Row],[Income]],0)</f>
        <v>0</v>
      </c>
      <c r="BX463">
        <f ca="1">IF(Table1[[#This Row],[Field of Work]]="Healthcare",Table1[[#This Row],[Income]],0)</f>
        <v>0</v>
      </c>
      <c r="BY463">
        <f ca="1">IF(Table1[[#This Row],[Field of Work]]="Agriculture",Table1[[#This Row],[Income]],0)</f>
        <v>67011</v>
      </c>
      <c r="BZ463">
        <f ca="1">IF(Table1[[#This Row],[Field of Work]]="Teaching",Table1[[#This Row],[Income]],0)</f>
        <v>0</v>
      </c>
      <c r="CA463">
        <f ca="1">IF(Table1[[#This Row],[Field of Work]]="General Work",Table1[[#This Row],[Income]],0)</f>
        <v>0</v>
      </c>
      <c r="CB463">
        <f ca="1">IF(Table1[[#This Row],[Field of Work]]="Construction",Table1[[#This Row],[Income]],0)</f>
        <v>0</v>
      </c>
      <c r="CD463" s="2">
        <f ca="1">IF(Table1[[#This Row],[Value of debts ]]&gt;Table1[[#This Row],[Income]],1,0)</f>
        <v>1</v>
      </c>
      <c r="CE463" s="1"/>
      <c r="CG463">
        <f ca="1">IF(Table1[[#This Row],[Net worth of person]]&gt;$CH$3,Table1[[#This Row],[Age]],0)</f>
        <v>38</v>
      </c>
    </row>
    <row r="464" spans="1:85" x14ac:dyDescent="0.3">
      <c r="A464">
        <f ca="1">RANDBETWEEN(1,2)</f>
        <v>2</v>
      </c>
      <c r="B464" t="str">
        <f ca="1">IF(A464=1,"Women", "Men")</f>
        <v>Men</v>
      </c>
      <c r="C464">
        <f ca="1">RANDBETWEEN(20,40)</f>
        <v>39</v>
      </c>
      <c r="D464">
        <f ca="1">RANDBETWEEN(1,6)</f>
        <v>1</v>
      </c>
      <c r="E464" t="str">
        <f ca="1">VLOOKUP(D464,$V$4:$W$9,2)</f>
        <v>IT</v>
      </c>
      <c r="F464">
        <f ca="1">RANDBETWEEN(1,5)</f>
        <v>4</v>
      </c>
      <c r="G464" t="str">
        <f ca="1">VLOOKUP(F464,$Y$4:$Z$8,2)</f>
        <v>Masters</v>
      </c>
      <c r="H464">
        <f ca="1">RANDBETWEEN(0,4)</f>
        <v>2</v>
      </c>
      <c r="I464">
        <f ca="1">RANDBETWEEN(1,3)</f>
        <v>3</v>
      </c>
      <c r="J464">
        <f ca="1">RANDBETWEEN(25000,90000)</f>
        <v>60771</v>
      </c>
      <c r="K464">
        <f ca="1">RANDBETWEEN(1,14)</f>
        <v>1</v>
      </c>
      <c r="L464" t="str">
        <f ca="1">VLOOKUP(K464,$AB$4:$AC$17,2)</f>
        <v>Patna</v>
      </c>
      <c r="M464">
        <f ca="1">J464*RANDBETWEEN(3,6)</f>
        <v>182313</v>
      </c>
      <c r="N464">
        <f ca="1">RAND()*M464</f>
        <v>116491.13689740235</v>
      </c>
      <c r="O464">
        <f ca="1">I464*RAND()*J464</f>
        <v>24525.92116918333</v>
      </c>
      <c r="P464">
        <f ca="1">RANDBETWEEN(0,O464)</f>
        <v>7205</v>
      </c>
      <c r="Q464">
        <f ca="1">RAND()*J464*2</f>
        <v>74899.434875213774</v>
      </c>
      <c r="R464">
        <f ca="1">RAND()*J464*1.5</f>
        <v>6286.2993516113647</v>
      </c>
      <c r="S464">
        <f ca="1">M464+O464+R464</f>
        <v>213125.22052079471</v>
      </c>
      <c r="T464">
        <f ca="1">N464+P464+Q464</f>
        <v>198595.57177261612</v>
      </c>
      <c r="U464">
        <f ca="1">S464-T464</f>
        <v>14529.648748178588</v>
      </c>
      <c r="AF464" s="2">
        <f ca="1">IF(Table1[[#This Row],[Gender]]="Women",1,0)</f>
        <v>0</v>
      </c>
      <c r="AG464">
        <f ca="1">IF(Table1[[#This Row],[Gender]]="Men",1,0)</f>
        <v>1</v>
      </c>
      <c r="AI464" s="1"/>
      <c r="AK464" s="2">
        <f ca="1">IF(Table1[[#This Row],[Field of Work]]="IT",1,0)</f>
        <v>1</v>
      </c>
      <c r="AL464">
        <f ca="1">IF(Table1[[#This Row],[Field of Work]]="Agriculture",1,0)</f>
        <v>0</v>
      </c>
      <c r="AM464">
        <f ca="1">IF(Table1[[#This Row],[Field of Work]]="Construction",1,0)</f>
        <v>0</v>
      </c>
      <c r="AN464">
        <f ca="1">IF(Table1[[#This Row],[Field of Work]]="Healthcare",1,0)</f>
        <v>0</v>
      </c>
      <c r="AO464">
        <f ca="1">IF(Table1[[#This Row],[Field of Work]]="General Work",1,0)</f>
        <v>0</v>
      </c>
      <c r="AP464">
        <f ca="1">IF(Table1[[#This Row],[Field of Work]]="Teaching",1,0)</f>
        <v>0</v>
      </c>
      <c r="AV464" s="1"/>
      <c r="AX464" s="2">
        <f ca="1">Table1[[#This Row],[Car Value]]/Table1[[#This Row],[Cars]]</f>
        <v>8175.307056394443</v>
      </c>
      <c r="AY464" s="1"/>
      <c r="AZ464" s="2">
        <f ca="1">IF(Table1[[#This Row],[Value of debts ]]&gt;$BA$3,1,0)</f>
        <v>1</v>
      </c>
      <c r="BA464" s="1"/>
      <c r="BB464" s="1"/>
      <c r="BC464" s="15">
        <f ca="1">Table1[[#This Row],[Mortage Left]]/Table1[[#This Row],[Value of House]]</f>
        <v>0.63896231699002459</v>
      </c>
      <c r="BD464">
        <f t="shared" ca="1" si="279"/>
        <v>0</v>
      </c>
      <c r="BF464" s="1"/>
      <c r="BH464">
        <f ca="1">IF(Table1[[#This Row],[Area]]="Patna",Table1[[#This Row],[Income]],0)</f>
        <v>60771</v>
      </c>
      <c r="BI464">
        <f ca="1">IF(Table1[[#This Row],[Area]]="Bangalore",Table1[[#This Row],[Income]],0)</f>
        <v>0</v>
      </c>
      <c r="BJ464">
        <f ca="1">IF(Table1[[#This Row],[Area]]="Lucknow",Table1[[#This Row],[Income]],0)</f>
        <v>0</v>
      </c>
      <c r="BK464">
        <f ca="1">IF(Table1[[#This Row],[Area]]="Hyderabad",Table1[[#This Row],[Income]],0)</f>
        <v>0</v>
      </c>
      <c r="BL464">
        <f ca="1">IF(Table1[[#This Row],[Area]]="Udaipur",Table1[[#This Row],[Income]],0)</f>
        <v>0</v>
      </c>
      <c r="BM464">
        <f ca="1">IF(Table1[[#This Row],[Area]]="Pune",Table1[[#This Row],[Income]],0)</f>
        <v>0</v>
      </c>
      <c r="BN464">
        <f ca="1">IF(Table1[[#This Row],[Area]]="Kolkata",Table1[[#This Row],[Income]],0)</f>
        <v>0</v>
      </c>
      <c r="BO464">
        <f ca="1">IF(Table1[[#This Row],[Area]]="Ranchi",Table1[[#This Row],[Income]],0)</f>
        <v>0</v>
      </c>
      <c r="BP464">
        <f ca="1">IF(Table1[[#This Row],[Area]]="Dhanbad",Table1[[#This Row],[Income]],0)</f>
        <v>0</v>
      </c>
      <c r="BQ464">
        <f ca="1">IF(Table1[[#This Row],[Area]]="Agra",Table1[[#This Row],[Income]],0)</f>
        <v>0</v>
      </c>
      <c r="BR464">
        <f ca="1">IF(Table1[[#This Row],[Area]]="Mumbai",Table1[[#This Row],[Income]],0)</f>
        <v>0</v>
      </c>
      <c r="BS464">
        <f ca="1">IF(Table1[[#This Row],[Area]]="Srinagar",Table1[[#This Row],[Income]],0)</f>
        <v>0</v>
      </c>
      <c r="BT464">
        <f ca="1">IF(Table1[[#This Row],[Area]]="Delhi",Table1[[#This Row],[Income]],0)</f>
        <v>0</v>
      </c>
      <c r="BU464">
        <f ca="1">IF(Table1[[#This Row],[Area]]="Jaipur",Table1[[#This Row],[Income]],0)</f>
        <v>0</v>
      </c>
      <c r="BW464">
        <f ca="1">IF(Table1[[#This Row],[Field of Work]]="IT",Table1[[#This Row],[Income]],0)</f>
        <v>60771</v>
      </c>
      <c r="BX464">
        <f ca="1">IF(Table1[[#This Row],[Field of Work]]="Healthcare",Table1[[#This Row],[Income]],0)</f>
        <v>0</v>
      </c>
      <c r="BY464">
        <f ca="1">IF(Table1[[#This Row],[Field of Work]]="Agriculture",Table1[[#This Row],[Income]],0)</f>
        <v>0</v>
      </c>
      <c r="BZ464">
        <f ca="1">IF(Table1[[#This Row],[Field of Work]]="Teaching",Table1[[#This Row],[Income]],0)</f>
        <v>0</v>
      </c>
      <c r="CA464">
        <f ca="1">IF(Table1[[#This Row],[Field of Work]]="General Work",Table1[[#This Row],[Income]],0)</f>
        <v>0</v>
      </c>
      <c r="CB464">
        <f ca="1">IF(Table1[[#This Row],[Field of Work]]="Construction",Table1[[#This Row],[Income]],0)</f>
        <v>0</v>
      </c>
      <c r="CD464" s="2">
        <f ca="1">IF(Table1[[#This Row],[Value of debts ]]&gt;Table1[[#This Row],[Income]],1,0)</f>
        <v>1</v>
      </c>
      <c r="CE464" s="1"/>
      <c r="CG464">
        <f ca="1">IF(Table1[[#This Row],[Net worth of person]]&gt;$CH$3,Table1[[#This Row],[Age]],0)</f>
        <v>0</v>
      </c>
    </row>
    <row r="465" spans="1:85" x14ac:dyDescent="0.3">
      <c r="A465">
        <f t="shared" ref="A465:A475" ca="1" si="301">RANDBETWEEN(1,2)</f>
        <v>2</v>
      </c>
      <c r="B465" t="str">
        <f t="shared" ref="B465:B475" ca="1" si="302">IF(A465=1,"Women", "Men")</f>
        <v>Men</v>
      </c>
      <c r="C465">
        <f t="shared" ref="C465:C475" ca="1" si="303">RANDBETWEEN(20,40)</f>
        <v>21</v>
      </c>
      <c r="D465">
        <f t="shared" ref="D465:D475" ca="1" si="304">RANDBETWEEN(1,6)</f>
        <v>6</v>
      </c>
      <c r="E465" t="str">
        <f t="shared" ref="E465:E475" ca="1" si="305">VLOOKUP(D465,$V$4:$W$9,2)</f>
        <v>General Work</v>
      </c>
      <c r="F465">
        <f t="shared" ref="F465:F475" ca="1" si="306">RANDBETWEEN(1,5)</f>
        <v>3</v>
      </c>
      <c r="G465" t="str">
        <f t="shared" ref="G465:G475" ca="1" si="307">VLOOKUP(F465,$Y$4:$Z$8,2)</f>
        <v>Bachelors</v>
      </c>
      <c r="H465">
        <f t="shared" ref="H465:H475" ca="1" si="308">RANDBETWEEN(0,4)</f>
        <v>2</v>
      </c>
      <c r="I465">
        <f t="shared" ref="I465:I475" ca="1" si="309">RANDBETWEEN(1,3)</f>
        <v>1</v>
      </c>
      <c r="J465">
        <f t="shared" ref="J465:J475" ca="1" si="310">RANDBETWEEN(25000,90000)</f>
        <v>75354</v>
      </c>
      <c r="K465">
        <f t="shared" ref="K465:K475" ca="1" si="311">RANDBETWEEN(1,14)</f>
        <v>2</v>
      </c>
      <c r="L465" t="str">
        <f t="shared" ref="L465:L475" ca="1" si="312">VLOOKUP(K465,$AB$4:$AC$17,2)</f>
        <v>Bangalore</v>
      </c>
      <c r="M465">
        <f t="shared" ref="M465:M475" ca="1" si="313">J465*RANDBETWEEN(3,6)</f>
        <v>452124</v>
      </c>
      <c r="N465">
        <f t="shared" ref="N465:N475" ca="1" si="314">RAND()*M465</f>
        <v>411892.72339528851</v>
      </c>
      <c r="O465">
        <f t="shared" ref="O465:O475" ca="1" si="315">I465*RAND()*J465</f>
        <v>32948.176750431281</v>
      </c>
      <c r="P465">
        <f t="shared" ref="P465:P475" ca="1" si="316">RANDBETWEEN(0,O465)</f>
        <v>23281</v>
      </c>
      <c r="Q465">
        <f t="shared" ref="Q465:Q475" ca="1" si="317">RAND()*J465*2</f>
        <v>18229.782216835854</v>
      </c>
      <c r="R465">
        <f t="shared" ref="R465:R475" ca="1" si="318">RAND()*J465*1.5</f>
        <v>57027.931078128851</v>
      </c>
      <c r="S465">
        <f t="shared" ref="S465:S475" ca="1" si="319">M465+O465+R465</f>
        <v>542100.10782856017</v>
      </c>
      <c r="T465">
        <f t="shared" ref="T465:T475" ca="1" si="320">N465+P465+Q465</f>
        <v>453403.50561212434</v>
      </c>
      <c r="U465">
        <f t="shared" ref="U465:U475" ca="1" si="321">S465-T465</f>
        <v>88696.602216435829</v>
      </c>
      <c r="AF465" s="2">
        <f ca="1">IF(Table1[[#This Row],[Gender]]="Women",1,0)</f>
        <v>0</v>
      </c>
      <c r="AG465">
        <f ca="1">IF(Table1[[#This Row],[Gender]]="Men",1,0)</f>
        <v>1</v>
      </c>
      <c r="AI465" s="1"/>
      <c r="AK465" s="2">
        <f ca="1">IF(Table1[[#This Row],[Field of Work]]="IT",1,0)</f>
        <v>0</v>
      </c>
      <c r="AL465">
        <f ca="1">IF(Table1[[#This Row],[Field of Work]]="Agriculture",1,0)</f>
        <v>0</v>
      </c>
      <c r="AM465">
        <f ca="1">IF(Table1[[#This Row],[Field of Work]]="Construction",1,0)</f>
        <v>0</v>
      </c>
      <c r="AN465">
        <f ca="1">IF(Table1[[#This Row],[Field of Work]]="Healthcare",1,0)</f>
        <v>0</v>
      </c>
      <c r="AO465">
        <f ca="1">IF(Table1[[#This Row],[Field of Work]]="General Work",1,0)</f>
        <v>1</v>
      </c>
      <c r="AP465">
        <f ca="1">IF(Table1[[#This Row],[Field of Work]]="Teaching",1,0)</f>
        <v>0</v>
      </c>
      <c r="AV465" s="1"/>
      <c r="AX465" s="2">
        <f ca="1">Table1[[#This Row],[Car Value]]/Table1[[#This Row],[Cars]]</f>
        <v>32948.176750431281</v>
      </c>
      <c r="AY465" s="1"/>
      <c r="AZ465" s="2">
        <f ca="1">IF(Table1[[#This Row],[Value of debts ]]&gt;$BA$3,1,0)</f>
        <v>1</v>
      </c>
      <c r="BA465" s="1"/>
      <c r="BB465" s="1"/>
      <c r="BC465" s="15">
        <f ca="1">Table1[[#This Row],[Mortage Left]]/Table1[[#This Row],[Value of House]]</f>
        <v>0.91101716209555017</v>
      </c>
      <c r="BD465">
        <f t="shared" ca="1" si="279"/>
        <v>0</v>
      </c>
      <c r="BF465" s="1"/>
      <c r="BH465">
        <f ca="1">IF(Table1[[#This Row],[Area]]="Patna",Table1[[#This Row],[Income]],0)</f>
        <v>0</v>
      </c>
      <c r="BI465">
        <f ca="1">IF(Table1[[#This Row],[Area]]="Bangalore",Table1[[#This Row],[Income]],0)</f>
        <v>75354</v>
      </c>
      <c r="BJ465">
        <f ca="1">IF(Table1[[#This Row],[Area]]="Lucknow",Table1[[#This Row],[Income]],0)</f>
        <v>0</v>
      </c>
      <c r="BK465">
        <f ca="1">IF(Table1[[#This Row],[Area]]="Hyderabad",Table1[[#This Row],[Income]],0)</f>
        <v>0</v>
      </c>
      <c r="BL465">
        <f ca="1">IF(Table1[[#This Row],[Area]]="Udaipur",Table1[[#This Row],[Income]],0)</f>
        <v>0</v>
      </c>
      <c r="BM465">
        <f ca="1">IF(Table1[[#This Row],[Area]]="Pune",Table1[[#This Row],[Income]],0)</f>
        <v>0</v>
      </c>
      <c r="BN465">
        <f ca="1">IF(Table1[[#This Row],[Area]]="Kolkata",Table1[[#This Row],[Income]],0)</f>
        <v>0</v>
      </c>
      <c r="BO465">
        <f ca="1">IF(Table1[[#This Row],[Area]]="Ranchi",Table1[[#This Row],[Income]],0)</f>
        <v>0</v>
      </c>
      <c r="BP465">
        <f ca="1">IF(Table1[[#This Row],[Area]]="Dhanbad",Table1[[#This Row],[Income]],0)</f>
        <v>0</v>
      </c>
      <c r="BQ465">
        <f ca="1">IF(Table1[[#This Row],[Area]]="Agra",Table1[[#This Row],[Income]],0)</f>
        <v>0</v>
      </c>
      <c r="BR465">
        <f ca="1">IF(Table1[[#This Row],[Area]]="Mumbai",Table1[[#This Row],[Income]],0)</f>
        <v>0</v>
      </c>
      <c r="BS465">
        <f ca="1">IF(Table1[[#This Row],[Area]]="Srinagar",Table1[[#This Row],[Income]],0)</f>
        <v>0</v>
      </c>
      <c r="BT465">
        <f ca="1">IF(Table1[[#This Row],[Area]]="Delhi",Table1[[#This Row],[Income]],0)</f>
        <v>0</v>
      </c>
      <c r="BU465">
        <f ca="1">IF(Table1[[#This Row],[Area]]="Jaipur",Table1[[#This Row],[Income]],0)</f>
        <v>0</v>
      </c>
      <c r="BW465">
        <f ca="1">IF(Table1[[#This Row],[Field of Work]]="IT",Table1[[#This Row],[Income]],0)</f>
        <v>0</v>
      </c>
      <c r="BX465">
        <f ca="1">IF(Table1[[#This Row],[Field of Work]]="Healthcare",Table1[[#This Row],[Income]],0)</f>
        <v>0</v>
      </c>
      <c r="BY465">
        <f ca="1">IF(Table1[[#This Row],[Field of Work]]="Agriculture",Table1[[#This Row],[Income]],0)</f>
        <v>0</v>
      </c>
      <c r="BZ465">
        <f ca="1">IF(Table1[[#This Row],[Field of Work]]="Teaching",Table1[[#This Row],[Income]],0)</f>
        <v>0</v>
      </c>
      <c r="CA465">
        <f ca="1">IF(Table1[[#This Row],[Field of Work]]="General Work",Table1[[#This Row],[Income]],0)</f>
        <v>75354</v>
      </c>
      <c r="CB465">
        <f ca="1">IF(Table1[[#This Row],[Field of Work]]="Construction",Table1[[#This Row],[Income]],0)</f>
        <v>0</v>
      </c>
      <c r="CD465" s="2">
        <f ca="1">IF(Table1[[#This Row],[Value of debts ]]&gt;Table1[[#This Row],[Income]],1,0)</f>
        <v>1</v>
      </c>
      <c r="CE465" s="1"/>
      <c r="CG465">
        <f ca="1">IF(Table1[[#This Row],[Net worth of person]]&gt;$CH$3,Table1[[#This Row],[Age]],0)</f>
        <v>21</v>
      </c>
    </row>
    <row r="466" spans="1:85" x14ac:dyDescent="0.3">
      <c r="A466">
        <f t="shared" ca="1" si="301"/>
        <v>1</v>
      </c>
      <c r="B466" t="str">
        <f t="shared" ca="1" si="302"/>
        <v>Women</v>
      </c>
      <c r="C466">
        <f t="shared" ca="1" si="303"/>
        <v>27</v>
      </c>
      <c r="D466">
        <f t="shared" ca="1" si="304"/>
        <v>6</v>
      </c>
      <c r="E466" t="str">
        <f t="shared" ca="1" si="305"/>
        <v>General Work</v>
      </c>
      <c r="F466">
        <f t="shared" ca="1" si="306"/>
        <v>1</v>
      </c>
      <c r="G466" t="str">
        <f t="shared" ca="1" si="307"/>
        <v>10th</v>
      </c>
      <c r="H466">
        <f t="shared" ca="1" si="308"/>
        <v>3</v>
      </c>
      <c r="I466">
        <f t="shared" ca="1" si="309"/>
        <v>1</v>
      </c>
      <c r="J466">
        <f t="shared" ca="1" si="310"/>
        <v>77670</v>
      </c>
      <c r="K466">
        <f t="shared" ca="1" si="311"/>
        <v>13</v>
      </c>
      <c r="L466" t="str">
        <f t="shared" ca="1" si="312"/>
        <v>Hyderabad</v>
      </c>
      <c r="M466">
        <f t="shared" ca="1" si="313"/>
        <v>233010</v>
      </c>
      <c r="N466">
        <f t="shared" ca="1" si="314"/>
        <v>23197.134884325849</v>
      </c>
      <c r="O466">
        <f t="shared" ca="1" si="315"/>
        <v>70017.906148481881</v>
      </c>
      <c r="P466">
        <f t="shared" ca="1" si="316"/>
        <v>38275</v>
      </c>
      <c r="Q466">
        <f t="shared" ca="1" si="317"/>
        <v>19285.01804084684</v>
      </c>
      <c r="R466">
        <f t="shared" ca="1" si="318"/>
        <v>46502.776668543112</v>
      </c>
      <c r="S466">
        <f t="shared" ca="1" si="319"/>
        <v>349530.68281702499</v>
      </c>
      <c r="T466">
        <f t="shared" ca="1" si="320"/>
        <v>80757.15292517269</v>
      </c>
      <c r="U466">
        <f t="shared" ca="1" si="321"/>
        <v>268773.52989185229</v>
      </c>
      <c r="AF466" s="2">
        <f ca="1">IF(Table1[[#This Row],[Gender]]="Women",1,0)</f>
        <v>1</v>
      </c>
      <c r="AG466">
        <f ca="1">IF(Table1[[#This Row],[Gender]]="Men",1,0)</f>
        <v>0</v>
      </c>
      <c r="AI466" s="1"/>
      <c r="AK466" s="2">
        <f ca="1">IF(Table1[[#This Row],[Field of Work]]="IT",1,0)</f>
        <v>0</v>
      </c>
      <c r="AL466">
        <f ca="1">IF(Table1[[#This Row],[Field of Work]]="Agriculture",1,0)</f>
        <v>0</v>
      </c>
      <c r="AM466">
        <f ca="1">IF(Table1[[#This Row],[Field of Work]]="Construction",1,0)</f>
        <v>0</v>
      </c>
      <c r="AN466">
        <f ca="1">IF(Table1[[#This Row],[Field of Work]]="Healthcare",1,0)</f>
        <v>0</v>
      </c>
      <c r="AO466">
        <f ca="1">IF(Table1[[#This Row],[Field of Work]]="General Work",1,0)</f>
        <v>1</v>
      </c>
      <c r="AP466">
        <f ca="1">IF(Table1[[#This Row],[Field of Work]]="Teaching",1,0)</f>
        <v>0</v>
      </c>
      <c r="AV466" s="1"/>
      <c r="AX466" s="2">
        <f ca="1">Table1[[#This Row],[Car Value]]/Table1[[#This Row],[Cars]]</f>
        <v>70017.906148481881</v>
      </c>
      <c r="AY466" s="1"/>
      <c r="AZ466" s="2">
        <f ca="1">IF(Table1[[#This Row],[Value of debts ]]&gt;$BA$3,1,0)</f>
        <v>1</v>
      </c>
      <c r="BA466" s="1"/>
      <c r="BB466" s="1"/>
      <c r="BC466" s="15">
        <f ca="1">Table1[[#This Row],[Mortage Left]]/Table1[[#This Row],[Value of House]]</f>
        <v>9.9554246102424138E-2</v>
      </c>
      <c r="BD466">
        <f t="shared" ca="1" si="279"/>
        <v>1</v>
      </c>
      <c r="BF466" s="1"/>
      <c r="BH466">
        <f ca="1">IF(Table1[[#This Row],[Area]]="Patna",Table1[[#This Row],[Income]],0)</f>
        <v>0</v>
      </c>
      <c r="BI466">
        <f ca="1">IF(Table1[[#This Row],[Area]]="Bangalore",Table1[[#This Row],[Income]],0)</f>
        <v>0</v>
      </c>
      <c r="BJ466">
        <f ca="1">IF(Table1[[#This Row],[Area]]="Lucknow",Table1[[#This Row],[Income]],0)</f>
        <v>0</v>
      </c>
      <c r="BK466">
        <f ca="1">IF(Table1[[#This Row],[Area]]="Hyderabad",Table1[[#This Row],[Income]],0)</f>
        <v>77670</v>
      </c>
      <c r="BL466">
        <f ca="1">IF(Table1[[#This Row],[Area]]="Udaipur",Table1[[#This Row],[Income]],0)</f>
        <v>0</v>
      </c>
      <c r="BM466">
        <f ca="1">IF(Table1[[#This Row],[Area]]="Pune",Table1[[#This Row],[Income]],0)</f>
        <v>0</v>
      </c>
      <c r="BN466">
        <f ca="1">IF(Table1[[#This Row],[Area]]="Kolkata",Table1[[#This Row],[Income]],0)</f>
        <v>0</v>
      </c>
      <c r="BO466">
        <f ca="1">IF(Table1[[#This Row],[Area]]="Ranchi",Table1[[#This Row],[Income]],0)</f>
        <v>0</v>
      </c>
      <c r="BP466">
        <f ca="1">IF(Table1[[#This Row],[Area]]="Dhanbad",Table1[[#This Row],[Income]],0)</f>
        <v>0</v>
      </c>
      <c r="BQ466">
        <f ca="1">IF(Table1[[#This Row],[Area]]="Agra",Table1[[#This Row],[Income]],0)</f>
        <v>0</v>
      </c>
      <c r="BR466">
        <f ca="1">IF(Table1[[#This Row],[Area]]="Mumbai",Table1[[#This Row],[Income]],0)</f>
        <v>0</v>
      </c>
      <c r="BS466">
        <f ca="1">IF(Table1[[#This Row],[Area]]="Srinagar",Table1[[#This Row],[Income]],0)</f>
        <v>0</v>
      </c>
      <c r="BT466">
        <f ca="1">IF(Table1[[#This Row],[Area]]="Delhi",Table1[[#This Row],[Income]],0)</f>
        <v>0</v>
      </c>
      <c r="BU466">
        <f ca="1">IF(Table1[[#This Row],[Area]]="Jaipur",Table1[[#This Row],[Income]],0)</f>
        <v>0</v>
      </c>
      <c r="BW466">
        <f ca="1">IF(Table1[[#This Row],[Field of Work]]="IT",Table1[[#This Row],[Income]],0)</f>
        <v>0</v>
      </c>
      <c r="BX466">
        <f ca="1">IF(Table1[[#This Row],[Field of Work]]="Healthcare",Table1[[#This Row],[Income]],0)</f>
        <v>0</v>
      </c>
      <c r="BY466">
        <f ca="1">IF(Table1[[#This Row],[Field of Work]]="Agriculture",Table1[[#This Row],[Income]],0)</f>
        <v>0</v>
      </c>
      <c r="BZ466">
        <f ca="1">IF(Table1[[#This Row],[Field of Work]]="Teaching",Table1[[#This Row],[Income]],0)</f>
        <v>0</v>
      </c>
      <c r="CA466">
        <f ca="1">IF(Table1[[#This Row],[Field of Work]]="General Work",Table1[[#This Row],[Income]],0)</f>
        <v>77670</v>
      </c>
      <c r="CB466">
        <f ca="1">IF(Table1[[#This Row],[Field of Work]]="Construction",Table1[[#This Row],[Income]],0)</f>
        <v>0</v>
      </c>
      <c r="CD466" s="2">
        <f ca="1">IF(Table1[[#This Row],[Value of debts ]]&gt;Table1[[#This Row],[Income]],1,0)</f>
        <v>1</v>
      </c>
      <c r="CE466" s="1"/>
      <c r="CG466">
        <f ca="1">IF(Table1[[#This Row],[Net worth of person]]&gt;$CH$3,Table1[[#This Row],[Age]],0)</f>
        <v>27</v>
      </c>
    </row>
    <row r="467" spans="1:85" x14ac:dyDescent="0.3">
      <c r="A467">
        <f t="shared" ca="1" si="301"/>
        <v>2</v>
      </c>
      <c r="B467" t="str">
        <f t="shared" ca="1" si="302"/>
        <v>Men</v>
      </c>
      <c r="C467">
        <f t="shared" ca="1" si="303"/>
        <v>28</v>
      </c>
      <c r="D467">
        <f t="shared" ca="1" si="304"/>
        <v>1</v>
      </c>
      <c r="E467" t="str">
        <f t="shared" ca="1" si="305"/>
        <v>IT</v>
      </c>
      <c r="F467">
        <f t="shared" ca="1" si="306"/>
        <v>2</v>
      </c>
      <c r="G467" t="str">
        <f t="shared" ca="1" si="307"/>
        <v>12th</v>
      </c>
      <c r="H467">
        <f t="shared" ca="1" si="308"/>
        <v>3</v>
      </c>
      <c r="I467">
        <f t="shared" ca="1" si="309"/>
        <v>2</v>
      </c>
      <c r="J467">
        <f t="shared" ca="1" si="310"/>
        <v>34516</v>
      </c>
      <c r="K467">
        <f t="shared" ca="1" si="311"/>
        <v>11</v>
      </c>
      <c r="L467" t="str">
        <f t="shared" ca="1" si="312"/>
        <v>Mumbai</v>
      </c>
      <c r="M467">
        <f t="shared" ca="1" si="313"/>
        <v>207096</v>
      </c>
      <c r="N467">
        <f t="shared" ca="1" si="314"/>
        <v>128092.33793726942</v>
      </c>
      <c r="O467">
        <f t="shared" ca="1" si="315"/>
        <v>11745.297706347221</v>
      </c>
      <c r="P467">
        <f t="shared" ca="1" si="316"/>
        <v>4464</v>
      </c>
      <c r="Q467">
        <f t="shared" ca="1" si="317"/>
        <v>16772.360833826937</v>
      </c>
      <c r="R467">
        <f t="shared" ca="1" si="318"/>
        <v>31633.142212911873</v>
      </c>
      <c r="S467">
        <f t="shared" ca="1" si="319"/>
        <v>250474.43991925911</v>
      </c>
      <c r="T467">
        <f t="shared" ca="1" si="320"/>
        <v>149328.69877109636</v>
      </c>
      <c r="U467">
        <f t="shared" ca="1" si="321"/>
        <v>101145.74114816275</v>
      </c>
      <c r="AF467" s="2">
        <f ca="1">IF(Table1[[#This Row],[Gender]]="Women",1,0)</f>
        <v>0</v>
      </c>
      <c r="AG467">
        <f ca="1">IF(Table1[[#This Row],[Gender]]="Men",1,0)</f>
        <v>1</v>
      </c>
      <c r="AI467" s="1"/>
      <c r="AK467" s="2">
        <f ca="1">IF(Table1[[#This Row],[Field of Work]]="IT",1,0)</f>
        <v>1</v>
      </c>
      <c r="AL467">
        <f ca="1">IF(Table1[[#This Row],[Field of Work]]="Agriculture",1,0)</f>
        <v>0</v>
      </c>
      <c r="AM467">
        <f ca="1">IF(Table1[[#This Row],[Field of Work]]="Construction",1,0)</f>
        <v>0</v>
      </c>
      <c r="AN467">
        <f ca="1">IF(Table1[[#This Row],[Field of Work]]="Healthcare",1,0)</f>
        <v>0</v>
      </c>
      <c r="AO467">
        <f ca="1">IF(Table1[[#This Row],[Field of Work]]="General Work",1,0)</f>
        <v>0</v>
      </c>
      <c r="AP467">
        <f ca="1">IF(Table1[[#This Row],[Field of Work]]="Teaching",1,0)</f>
        <v>0</v>
      </c>
      <c r="AV467" s="1"/>
      <c r="AX467" s="2">
        <f ca="1">Table1[[#This Row],[Car Value]]/Table1[[#This Row],[Cars]]</f>
        <v>5872.6488531736104</v>
      </c>
      <c r="AY467" s="1"/>
      <c r="AZ467" s="2">
        <f ca="1">IF(Table1[[#This Row],[Value of debts ]]&gt;$BA$3,1,0)</f>
        <v>1</v>
      </c>
      <c r="BA467" s="1"/>
      <c r="BB467" s="1"/>
      <c r="BC467" s="15">
        <f ca="1">Table1[[#This Row],[Mortage Left]]/Table1[[#This Row],[Value of House]]</f>
        <v>0.61851671658201712</v>
      </c>
      <c r="BD467">
        <f t="shared" ca="1" si="279"/>
        <v>0</v>
      </c>
      <c r="BF467" s="1"/>
      <c r="BH467">
        <f ca="1">IF(Table1[[#This Row],[Area]]="Patna",Table1[[#This Row],[Income]],0)</f>
        <v>0</v>
      </c>
      <c r="BI467">
        <f ca="1">IF(Table1[[#This Row],[Area]]="Bangalore",Table1[[#This Row],[Income]],0)</f>
        <v>0</v>
      </c>
      <c r="BJ467">
        <f ca="1">IF(Table1[[#This Row],[Area]]="Lucknow",Table1[[#This Row],[Income]],0)</f>
        <v>0</v>
      </c>
      <c r="BK467">
        <f ca="1">IF(Table1[[#This Row],[Area]]="Hyderabad",Table1[[#This Row],[Income]],0)</f>
        <v>0</v>
      </c>
      <c r="BL467">
        <f ca="1">IF(Table1[[#This Row],[Area]]="Udaipur",Table1[[#This Row],[Income]],0)</f>
        <v>0</v>
      </c>
      <c r="BM467">
        <f ca="1">IF(Table1[[#This Row],[Area]]="Pune",Table1[[#This Row],[Income]],0)</f>
        <v>0</v>
      </c>
      <c r="BN467">
        <f ca="1">IF(Table1[[#This Row],[Area]]="Kolkata",Table1[[#This Row],[Income]],0)</f>
        <v>0</v>
      </c>
      <c r="BO467">
        <f ca="1">IF(Table1[[#This Row],[Area]]="Ranchi",Table1[[#This Row],[Income]],0)</f>
        <v>0</v>
      </c>
      <c r="BP467">
        <f ca="1">IF(Table1[[#This Row],[Area]]="Dhanbad",Table1[[#This Row],[Income]],0)</f>
        <v>0</v>
      </c>
      <c r="BQ467">
        <f ca="1">IF(Table1[[#This Row],[Area]]="Agra",Table1[[#This Row],[Income]],0)</f>
        <v>0</v>
      </c>
      <c r="BR467">
        <f ca="1">IF(Table1[[#This Row],[Area]]="Mumbai",Table1[[#This Row],[Income]],0)</f>
        <v>34516</v>
      </c>
      <c r="BS467">
        <f ca="1">IF(Table1[[#This Row],[Area]]="Srinagar",Table1[[#This Row],[Income]],0)</f>
        <v>0</v>
      </c>
      <c r="BT467">
        <f ca="1">IF(Table1[[#This Row],[Area]]="Delhi",Table1[[#This Row],[Income]],0)</f>
        <v>0</v>
      </c>
      <c r="BU467">
        <f ca="1">IF(Table1[[#This Row],[Area]]="Jaipur",Table1[[#This Row],[Income]],0)</f>
        <v>0</v>
      </c>
      <c r="BW467">
        <f ca="1">IF(Table1[[#This Row],[Field of Work]]="IT",Table1[[#This Row],[Income]],0)</f>
        <v>34516</v>
      </c>
      <c r="BX467">
        <f ca="1">IF(Table1[[#This Row],[Field of Work]]="Healthcare",Table1[[#This Row],[Income]],0)</f>
        <v>0</v>
      </c>
      <c r="BY467">
        <f ca="1">IF(Table1[[#This Row],[Field of Work]]="Agriculture",Table1[[#This Row],[Income]],0)</f>
        <v>0</v>
      </c>
      <c r="BZ467">
        <f ca="1">IF(Table1[[#This Row],[Field of Work]]="Teaching",Table1[[#This Row],[Income]],0)</f>
        <v>0</v>
      </c>
      <c r="CA467">
        <f ca="1">IF(Table1[[#This Row],[Field of Work]]="General Work",Table1[[#This Row],[Income]],0)</f>
        <v>0</v>
      </c>
      <c r="CB467">
        <f ca="1">IF(Table1[[#This Row],[Field of Work]]="Construction",Table1[[#This Row],[Income]],0)</f>
        <v>0</v>
      </c>
      <c r="CD467" s="2">
        <f ca="1">IF(Table1[[#This Row],[Value of debts ]]&gt;Table1[[#This Row],[Income]],1,0)</f>
        <v>1</v>
      </c>
      <c r="CE467" s="1"/>
      <c r="CG467">
        <f ca="1">IF(Table1[[#This Row],[Net worth of person]]&gt;$CH$3,Table1[[#This Row],[Age]],0)</f>
        <v>28</v>
      </c>
    </row>
    <row r="468" spans="1:85" x14ac:dyDescent="0.3">
      <c r="A468">
        <f t="shared" ca="1" si="301"/>
        <v>2</v>
      </c>
      <c r="B468" t="str">
        <f t="shared" ca="1" si="302"/>
        <v>Men</v>
      </c>
      <c r="C468">
        <f t="shared" ca="1" si="303"/>
        <v>32</v>
      </c>
      <c r="D468">
        <f t="shared" ca="1" si="304"/>
        <v>2</v>
      </c>
      <c r="E468" t="str">
        <f t="shared" ca="1" si="305"/>
        <v>Construction</v>
      </c>
      <c r="F468">
        <f t="shared" ca="1" si="306"/>
        <v>1</v>
      </c>
      <c r="G468" t="str">
        <f t="shared" ca="1" si="307"/>
        <v>10th</v>
      </c>
      <c r="H468">
        <f t="shared" ca="1" si="308"/>
        <v>0</v>
      </c>
      <c r="I468">
        <f t="shared" ca="1" si="309"/>
        <v>2</v>
      </c>
      <c r="J468">
        <f t="shared" ca="1" si="310"/>
        <v>56459</v>
      </c>
      <c r="K468">
        <f t="shared" ca="1" si="311"/>
        <v>11</v>
      </c>
      <c r="L468" t="str">
        <f t="shared" ca="1" si="312"/>
        <v>Mumbai</v>
      </c>
      <c r="M468">
        <f t="shared" ca="1" si="313"/>
        <v>338754</v>
      </c>
      <c r="N468">
        <f t="shared" ca="1" si="314"/>
        <v>255704.63681502402</v>
      </c>
      <c r="O468">
        <f t="shared" ca="1" si="315"/>
        <v>15496.696150247744</v>
      </c>
      <c r="P468">
        <f t="shared" ca="1" si="316"/>
        <v>11682</v>
      </c>
      <c r="Q468">
        <f t="shared" ca="1" si="317"/>
        <v>72600.832325266252</v>
      </c>
      <c r="R468">
        <f t="shared" ca="1" si="318"/>
        <v>41678.506149822068</v>
      </c>
      <c r="S468">
        <f t="shared" ca="1" si="319"/>
        <v>395929.20230006985</v>
      </c>
      <c r="T468">
        <f t="shared" ca="1" si="320"/>
        <v>339987.46914029028</v>
      </c>
      <c r="U468">
        <f t="shared" ca="1" si="321"/>
        <v>55941.733159779571</v>
      </c>
      <c r="AF468" s="2">
        <f ca="1">IF(Table1[[#This Row],[Gender]]="Women",1,0)</f>
        <v>0</v>
      </c>
      <c r="AG468">
        <f ca="1">IF(Table1[[#This Row],[Gender]]="Men",1,0)</f>
        <v>1</v>
      </c>
      <c r="AI468" s="1"/>
      <c r="AK468" s="2">
        <f ca="1">IF(Table1[[#This Row],[Field of Work]]="IT",1,0)</f>
        <v>0</v>
      </c>
      <c r="AL468">
        <f ca="1">IF(Table1[[#This Row],[Field of Work]]="Agriculture",1,0)</f>
        <v>0</v>
      </c>
      <c r="AM468">
        <f ca="1">IF(Table1[[#This Row],[Field of Work]]="Construction",1,0)</f>
        <v>1</v>
      </c>
      <c r="AN468">
        <f ca="1">IF(Table1[[#This Row],[Field of Work]]="Healthcare",1,0)</f>
        <v>0</v>
      </c>
      <c r="AO468">
        <f ca="1">IF(Table1[[#This Row],[Field of Work]]="General Work",1,0)</f>
        <v>0</v>
      </c>
      <c r="AP468">
        <f ca="1">IF(Table1[[#This Row],[Field of Work]]="Teaching",1,0)</f>
        <v>0</v>
      </c>
      <c r="AV468" s="1"/>
      <c r="AX468" s="2">
        <f ca="1">Table1[[#This Row],[Car Value]]/Table1[[#This Row],[Cars]]</f>
        <v>7748.3480751238721</v>
      </c>
      <c r="AY468" s="1"/>
      <c r="AZ468" s="2">
        <f ca="1">IF(Table1[[#This Row],[Value of debts ]]&gt;$BA$3,1,0)</f>
        <v>1</v>
      </c>
      <c r="BA468" s="1"/>
      <c r="BB468" s="1"/>
      <c r="BC468" s="15">
        <f ca="1">Table1[[#This Row],[Mortage Left]]/Table1[[#This Row],[Value of House]]</f>
        <v>0.75483872312953948</v>
      </c>
      <c r="BD468">
        <f t="shared" ca="1" si="279"/>
        <v>0</v>
      </c>
      <c r="BF468" s="1"/>
      <c r="BH468">
        <f ca="1">IF(Table1[[#This Row],[Area]]="Patna",Table1[[#This Row],[Income]],0)</f>
        <v>0</v>
      </c>
      <c r="BI468">
        <f ca="1">IF(Table1[[#This Row],[Area]]="Bangalore",Table1[[#This Row],[Income]],0)</f>
        <v>0</v>
      </c>
      <c r="BJ468">
        <f ca="1">IF(Table1[[#This Row],[Area]]="Lucknow",Table1[[#This Row],[Income]],0)</f>
        <v>0</v>
      </c>
      <c r="BK468">
        <f ca="1">IF(Table1[[#This Row],[Area]]="Hyderabad",Table1[[#This Row],[Income]],0)</f>
        <v>0</v>
      </c>
      <c r="BL468">
        <f ca="1">IF(Table1[[#This Row],[Area]]="Udaipur",Table1[[#This Row],[Income]],0)</f>
        <v>0</v>
      </c>
      <c r="BM468">
        <f ca="1">IF(Table1[[#This Row],[Area]]="Pune",Table1[[#This Row],[Income]],0)</f>
        <v>0</v>
      </c>
      <c r="BN468">
        <f ca="1">IF(Table1[[#This Row],[Area]]="Kolkata",Table1[[#This Row],[Income]],0)</f>
        <v>0</v>
      </c>
      <c r="BO468">
        <f ca="1">IF(Table1[[#This Row],[Area]]="Ranchi",Table1[[#This Row],[Income]],0)</f>
        <v>0</v>
      </c>
      <c r="BP468">
        <f ca="1">IF(Table1[[#This Row],[Area]]="Dhanbad",Table1[[#This Row],[Income]],0)</f>
        <v>0</v>
      </c>
      <c r="BQ468">
        <f ca="1">IF(Table1[[#This Row],[Area]]="Agra",Table1[[#This Row],[Income]],0)</f>
        <v>0</v>
      </c>
      <c r="BR468">
        <f ca="1">IF(Table1[[#This Row],[Area]]="Mumbai",Table1[[#This Row],[Income]],0)</f>
        <v>56459</v>
      </c>
      <c r="BS468">
        <f ca="1">IF(Table1[[#This Row],[Area]]="Srinagar",Table1[[#This Row],[Income]],0)</f>
        <v>0</v>
      </c>
      <c r="BT468">
        <f ca="1">IF(Table1[[#This Row],[Area]]="Delhi",Table1[[#This Row],[Income]],0)</f>
        <v>0</v>
      </c>
      <c r="BU468">
        <f ca="1">IF(Table1[[#This Row],[Area]]="Jaipur",Table1[[#This Row],[Income]],0)</f>
        <v>0</v>
      </c>
      <c r="BW468">
        <f ca="1">IF(Table1[[#This Row],[Field of Work]]="IT",Table1[[#This Row],[Income]],0)</f>
        <v>0</v>
      </c>
      <c r="BX468">
        <f ca="1">IF(Table1[[#This Row],[Field of Work]]="Healthcare",Table1[[#This Row],[Income]],0)</f>
        <v>0</v>
      </c>
      <c r="BY468">
        <f ca="1">IF(Table1[[#This Row],[Field of Work]]="Agriculture",Table1[[#This Row],[Income]],0)</f>
        <v>0</v>
      </c>
      <c r="BZ468">
        <f ca="1">IF(Table1[[#This Row],[Field of Work]]="Teaching",Table1[[#This Row],[Income]],0)</f>
        <v>0</v>
      </c>
      <c r="CA468">
        <f ca="1">IF(Table1[[#This Row],[Field of Work]]="General Work",Table1[[#This Row],[Income]],0)</f>
        <v>0</v>
      </c>
      <c r="CB468">
        <f ca="1">IF(Table1[[#This Row],[Field of Work]]="Construction",Table1[[#This Row],[Income]],0)</f>
        <v>56459</v>
      </c>
      <c r="CD468" s="2">
        <f ca="1">IF(Table1[[#This Row],[Value of debts ]]&gt;Table1[[#This Row],[Income]],1,0)</f>
        <v>1</v>
      </c>
      <c r="CE468" s="1"/>
      <c r="CG468">
        <f ca="1">IF(Table1[[#This Row],[Net worth of person]]&gt;$CH$3,Table1[[#This Row],[Age]],0)</f>
        <v>0</v>
      </c>
    </row>
    <row r="469" spans="1:85" x14ac:dyDescent="0.3">
      <c r="A469">
        <f t="shared" ca="1" si="301"/>
        <v>2</v>
      </c>
      <c r="B469" t="str">
        <f t="shared" ca="1" si="302"/>
        <v>Men</v>
      </c>
      <c r="C469">
        <f t="shared" ca="1" si="303"/>
        <v>30</v>
      </c>
      <c r="D469">
        <f t="shared" ca="1" si="304"/>
        <v>2</v>
      </c>
      <c r="E469" t="str">
        <f t="shared" ca="1" si="305"/>
        <v>Construction</v>
      </c>
      <c r="F469">
        <f t="shared" ca="1" si="306"/>
        <v>4</v>
      </c>
      <c r="G469" t="str">
        <f t="shared" ca="1" si="307"/>
        <v>Masters</v>
      </c>
      <c r="H469">
        <f t="shared" ca="1" si="308"/>
        <v>1</v>
      </c>
      <c r="I469">
        <f t="shared" ca="1" si="309"/>
        <v>1</v>
      </c>
      <c r="J469">
        <f t="shared" ca="1" si="310"/>
        <v>64987</v>
      </c>
      <c r="K469">
        <f t="shared" ca="1" si="311"/>
        <v>4</v>
      </c>
      <c r="L469" t="str">
        <f t="shared" ca="1" si="312"/>
        <v>Dhanbad</v>
      </c>
      <c r="M469">
        <f t="shared" ca="1" si="313"/>
        <v>324935</v>
      </c>
      <c r="N469">
        <f t="shared" ca="1" si="314"/>
        <v>271217.56072878983</v>
      </c>
      <c r="O469">
        <f t="shared" ca="1" si="315"/>
        <v>51759.313419586273</v>
      </c>
      <c r="P469">
        <f t="shared" ca="1" si="316"/>
        <v>26440</v>
      </c>
      <c r="Q469">
        <f t="shared" ca="1" si="317"/>
        <v>1525.6393231178445</v>
      </c>
      <c r="R469">
        <f t="shared" ca="1" si="318"/>
        <v>86380.054699872388</v>
      </c>
      <c r="S469">
        <f t="shared" ca="1" si="319"/>
        <v>463074.36811945867</v>
      </c>
      <c r="T469">
        <f t="shared" ca="1" si="320"/>
        <v>299183.20005190768</v>
      </c>
      <c r="U469">
        <f t="shared" ca="1" si="321"/>
        <v>163891.16806755099</v>
      </c>
      <c r="AF469" s="2">
        <f ca="1">IF(Table1[[#This Row],[Gender]]="Women",1,0)</f>
        <v>0</v>
      </c>
      <c r="AG469">
        <f ca="1">IF(Table1[[#This Row],[Gender]]="Men",1,0)</f>
        <v>1</v>
      </c>
      <c r="AI469" s="1"/>
      <c r="AK469" s="2">
        <f ca="1">IF(Table1[[#This Row],[Field of Work]]="IT",1,0)</f>
        <v>0</v>
      </c>
      <c r="AL469">
        <f ca="1">IF(Table1[[#This Row],[Field of Work]]="Agriculture",1,0)</f>
        <v>0</v>
      </c>
      <c r="AM469">
        <f ca="1">IF(Table1[[#This Row],[Field of Work]]="Construction",1,0)</f>
        <v>1</v>
      </c>
      <c r="AN469">
        <f ca="1">IF(Table1[[#This Row],[Field of Work]]="Healthcare",1,0)</f>
        <v>0</v>
      </c>
      <c r="AO469">
        <f ca="1">IF(Table1[[#This Row],[Field of Work]]="General Work",1,0)</f>
        <v>0</v>
      </c>
      <c r="AP469">
        <f ca="1">IF(Table1[[#This Row],[Field of Work]]="Teaching",1,0)</f>
        <v>0</v>
      </c>
      <c r="AV469" s="1"/>
      <c r="AX469" s="2">
        <f ca="1">Table1[[#This Row],[Car Value]]/Table1[[#This Row],[Cars]]</f>
        <v>51759.313419586273</v>
      </c>
      <c r="AY469" s="1"/>
      <c r="AZ469" s="2">
        <f ca="1">IF(Table1[[#This Row],[Value of debts ]]&gt;$BA$3,1,0)</f>
        <v>1</v>
      </c>
      <c r="BA469" s="1"/>
      <c r="BB469" s="1"/>
      <c r="BC469" s="15">
        <f ca="1">Table1[[#This Row],[Mortage Left]]/Table1[[#This Row],[Value of House]]</f>
        <v>0.83468250797479449</v>
      </c>
      <c r="BD469">
        <f t="shared" ca="1" si="279"/>
        <v>0</v>
      </c>
      <c r="BF469" s="1"/>
      <c r="BH469">
        <f ca="1">IF(Table1[[#This Row],[Area]]="Patna",Table1[[#This Row],[Income]],0)</f>
        <v>0</v>
      </c>
      <c r="BI469">
        <f ca="1">IF(Table1[[#This Row],[Area]]="Bangalore",Table1[[#This Row],[Income]],0)</f>
        <v>0</v>
      </c>
      <c r="BJ469">
        <f ca="1">IF(Table1[[#This Row],[Area]]="Lucknow",Table1[[#This Row],[Income]],0)</f>
        <v>0</v>
      </c>
      <c r="BK469">
        <f ca="1">IF(Table1[[#This Row],[Area]]="Hyderabad",Table1[[#This Row],[Income]],0)</f>
        <v>0</v>
      </c>
      <c r="BL469">
        <f ca="1">IF(Table1[[#This Row],[Area]]="Udaipur",Table1[[#This Row],[Income]],0)</f>
        <v>0</v>
      </c>
      <c r="BM469">
        <f ca="1">IF(Table1[[#This Row],[Area]]="Pune",Table1[[#This Row],[Income]],0)</f>
        <v>0</v>
      </c>
      <c r="BN469">
        <f ca="1">IF(Table1[[#This Row],[Area]]="Kolkata",Table1[[#This Row],[Income]],0)</f>
        <v>0</v>
      </c>
      <c r="BO469">
        <f ca="1">IF(Table1[[#This Row],[Area]]="Ranchi",Table1[[#This Row],[Income]],0)</f>
        <v>0</v>
      </c>
      <c r="BP469">
        <f ca="1">IF(Table1[[#This Row],[Area]]="Dhanbad",Table1[[#This Row],[Income]],0)</f>
        <v>64987</v>
      </c>
      <c r="BQ469">
        <f ca="1">IF(Table1[[#This Row],[Area]]="Agra",Table1[[#This Row],[Income]],0)</f>
        <v>0</v>
      </c>
      <c r="BR469">
        <f ca="1">IF(Table1[[#This Row],[Area]]="Mumbai",Table1[[#This Row],[Income]],0)</f>
        <v>0</v>
      </c>
      <c r="BS469">
        <f ca="1">IF(Table1[[#This Row],[Area]]="Srinagar",Table1[[#This Row],[Income]],0)</f>
        <v>0</v>
      </c>
      <c r="BT469">
        <f ca="1">IF(Table1[[#This Row],[Area]]="Delhi",Table1[[#This Row],[Income]],0)</f>
        <v>0</v>
      </c>
      <c r="BU469">
        <f ca="1">IF(Table1[[#This Row],[Area]]="Jaipur",Table1[[#This Row],[Income]],0)</f>
        <v>0</v>
      </c>
      <c r="BW469">
        <f ca="1">IF(Table1[[#This Row],[Field of Work]]="IT",Table1[[#This Row],[Income]],0)</f>
        <v>0</v>
      </c>
      <c r="BX469">
        <f ca="1">IF(Table1[[#This Row],[Field of Work]]="Healthcare",Table1[[#This Row],[Income]],0)</f>
        <v>0</v>
      </c>
      <c r="BY469">
        <f ca="1">IF(Table1[[#This Row],[Field of Work]]="Agriculture",Table1[[#This Row],[Income]],0)</f>
        <v>0</v>
      </c>
      <c r="BZ469">
        <f ca="1">IF(Table1[[#This Row],[Field of Work]]="Teaching",Table1[[#This Row],[Income]],0)</f>
        <v>0</v>
      </c>
      <c r="CA469">
        <f ca="1">IF(Table1[[#This Row],[Field of Work]]="General Work",Table1[[#This Row],[Income]],0)</f>
        <v>0</v>
      </c>
      <c r="CB469">
        <f ca="1">IF(Table1[[#This Row],[Field of Work]]="Construction",Table1[[#This Row],[Income]],0)</f>
        <v>64987</v>
      </c>
      <c r="CD469" s="2">
        <f ca="1">IF(Table1[[#This Row],[Value of debts ]]&gt;Table1[[#This Row],[Income]],1,0)</f>
        <v>1</v>
      </c>
      <c r="CE469" s="1"/>
      <c r="CG469">
        <f ca="1">IF(Table1[[#This Row],[Net worth of person]]&gt;$CH$3,Table1[[#This Row],[Age]],0)</f>
        <v>30</v>
      </c>
    </row>
    <row r="470" spans="1:85" x14ac:dyDescent="0.3">
      <c r="A470">
        <f t="shared" ca="1" si="301"/>
        <v>2</v>
      </c>
      <c r="B470" t="str">
        <f t="shared" ca="1" si="302"/>
        <v>Men</v>
      </c>
      <c r="C470">
        <f t="shared" ca="1" si="303"/>
        <v>21</v>
      </c>
      <c r="D470">
        <f t="shared" ca="1" si="304"/>
        <v>6</v>
      </c>
      <c r="E470" t="str">
        <f t="shared" ca="1" si="305"/>
        <v>General Work</v>
      </c>
      <c r="F470">
        <f t="shared" ca="1" si="306"/>
        <v>1</v>
      </c>
      <c r="G470" t="str">
        <f t="shared" ca="1" si="307"/>
        <v>10th</v>
      </c>
      <c r="H470">
        <f t="shared" ca="1" si="308"/>
        <v>0</v>
      </c>
      <c r="I470">
        <f t="shared" ca="1" si="309"/>
        <v>1</v>
      </c>
      <c r="J470">
        <f t="shared" ca="1" si="310"/>
        <v>48923</v>
      </c>
      <c r="K470">
        <f t="shared" ca="1" si="311"/>
        <v>13</v>
      </c>
      <c r="L470" t="str">
        <f t="shared" ca="1" si="312"/>
        <v>Hyderabad</v>
      </c>
      <c r="M470">
        <f t="shared" ca="1" si="313"/>
        <v>293538</v>
      </c>
      <c r="N470">
        <f t="shared" ca="1" si="314"/>
        <v>190881.98269980983</v>
      </c>
      <c r="O470">
        <f t="shared" ca="1" si="315"/>
        <v>38874.702897034804</v>
      </c>
      <c r="P470">
        <f t="shared" ca="1" si="316"/>
        <v>9563</v>
      </c>
      <c r="Q470">
        <f t="shared" ca="1" si="317"/>
        <v>83219.050108493</v>
      </c>
      <c r="R470">
        <f t="shared" ca="1" si="318"/>
        <v>27551.470976043354</v>
      </c>
      <c r="S470">
        <f t="shared" ca="1" si="319"/>
        <v>359964.17387307819</v>
      </c>
      <c r="T470">
        <f t="shared" ca="1" si="320"/>
        <v>283664.03280830284</v>
      </c>
      <c r="U470">
        <f t="shared" ca="1" si="321"/>
        <v>76300.141064775351</v>
      </c>
      <c r="AF470" s="2">
        <f ca="1">IF(Table1[[#This Row],[Gender]]="Women",1,0)</f>
        <v>0</v>
      </c>
      <c r="AG470">
        <f ca="1">IF(Table1[[#This Row],[Gender]]="Men",1,0)</f>
        <v>1</v>
      </c>
      <c r="AI470" s="1"/>
      <c r="AK470" s="2">
        <f ca="1">IF(Table1[[#This Row],[Field of Work]]="IT",1,0)</f>
        <v>0</v>
      </c>
      <c r="AL470">
        <f ca="1">IF(Table1[[#This Row],[Field of Work]]="Agriculture",1,0)</f>
        <v>0</v>
      </c>
      <c r="AM470">
        <f ca="1">IF(Table1[[#This Row],[Field of Work]]="Construction",1,0)</f>
        <v>0</v>
      </c>
      <c r="AN470">
        <f ca="1">IF(Table1[[#This Row],[Field of Work]]="Healthcare",1,0)</f>
        <v>0</v>
      </c>
      <c r="AO470">
        <f ca="1">IF(Table1[[#This Row],[Field of Work]]="General Work",1,0)</f>
        <v>1</v>
      </c>
      <c r="AP470">
        <f ca="1">IF(Table1[[#This Row],[Field of Work]]="Teaching",1,0)</f>
        <v>0</v>
      </c>
      <c r="AV470" s="1"/>
      <c r="AX470" s="2">
        <f ca="1">Table1[[#This Row],[Car Value]]/Table1[[#This Row],[Cars]]</f>
        <v>38874.702897034804</v>
      </c>
      <c r="AY470" s="1"/>
      <c r="AZ470" s="2">
        <f ca="1">IF(Table1[[#This Row],[Value of debts ]]&gt;$BA$3,1,0)</f>
        <v>1</v>
      </c>
      <c r="BA470" s="1"/>
      <c r="BB470" s="1"/>
      <c r="BC470" s="15">
        <f ca="1">Table1[[#This Row],[Mortage Left]]/Table1[[#This Row],[Value of House]]</f>
        <v>0.65028031362143857</v>
      </c>
      <c r="BD470">
        <f t="shared" ca="1" si="279"/>
        <v>0</v>
      </c>
      <c r="BF470" s="1"/>
      <c r="BH470">
        <f ca="1">IF(Table1[[#This Row],[Area]]="Patna",Table1[[#This Row],[Income]],0)</f>
        <v>0</v>
      </c>
      <c r="BI470">
        <f ca="1">IF(Table1[[#This Row],[Area]]="Bangalore",Table1[[#This Row],[Income]],0)</f>
        <v>0</v>
      </c>
      <c r="BJ470">
        <f ca="1">IF(Table1[[#This Row],[Area]]="Lucknow",Table1[[#This Row],[Income]],0)</f>
        <v>0</v>
      </c>
      <c r="BK470">
        <f ca="1">IF(Table1[[#This Row],[Area]]="Hyderabad",Table1[[#This Row],[Income]],0)</f>
        <v>48923</v>
      </c>
      <c r="BL470">
        <f ca="1">IF(Table1[[#This Row],[Area]]="Udaipur",Table1[[#This Row],[Income]],0)</f>
        <v>0</v>
      </c>
      <c r="BM470">
        <f ca="1">IF(Table1[[#This Row],[Area]]="Pune",Table1[[#This Row],[Income]],0)</f>
        <v>0</v>
      </c>
      <c r="BN470">
        <f ca="1">IF(Table1[[#This Row],[Area]]="Kolkata",Table1[[#This Row],[Income]],0)</f>
        <v>0</v>
      </c>
      <c r="BO470">
        <f ca="1">IF(Table1[[#This Row],[Area]]="Ranchi",Table1[[#This Row],[Income]],0)</f>
        <v>0</v>
      </c>
      <c r="BP470">
        <f ca="1">IF(Table1[[#This Row],[Area]]="Dhanbad",Table1[[#This Row],[Income]],0)</f>
        <v>0</v>
      </c>
      <c r="BQ470">
        <f ca="1">IF(Table1[[#This Row],[Area]]="Agra",Table1[[#This Row],[Income]],0)</f>
        <v>0</v>
      </c>
      <c r="BR470">
        <f ca="1">IF(Table1[[#This Row],[Area]]="Mumbai",Table1[[#This Row],[Income]],0)</f>
        <v>0</v>
      </c>
      <c r="BS470">
        <f ca="1">IF(Table1[[#This Row],[Area]]="Srinagar",Table1[[#This Row],[Income]],0)</f>
        <v>0</v>
      </c>
      <c r="BT470">
        <f ca="1">IF(Table1[[#This Row],[Area]]="Delhi",Table1[[#This Row],[Income]],0)</f>
        <v>0</v>
      </c>
      <c r="BU470">
        <f ca="1">IF(Table1[[#This Row],[Area]]="Jaipur",Table1[[#This Row],[Income]],0)</f>
        <v>0</v>
      </c>
      <c r="BW470">
        <f ca="1">IF(Table1[[#This Row],[Field of Work]]="IT",Table1[[#This Row],[Income]],0)</f>
        <v>0</v>
      </c>
      <c r="BX470">
        <f ca="1">IF(Table1[[#This Row],[Field of Work]]="Healthcare",Table1[[#This Row],[Income]],0)</f>
        <v>0</v>
      </c>
      <c r="BY470">
        <f ca="1">IF(Table1[[#This Row],[Field of Work]]="Agriculture",Table1[[#This Row],[Income]],0)</f>
        <v>0</v>
      </c>
      <c r="BZ470">
        <f ca="1">IF(Table1[[#This Row],[Field of Work]]="Teaching",Table1[[#This Row],[Income]],0)</f>
        <v>0</v>
      </c>
      <c r="CA470">
        <f ca="1">IF(Table1[[#This Row],[Field of Work]]="General Work",Table1[[#This Row],[Income]],0)</f>
        <v>48923</v>
      </c>
      <c r="CB470">
        <f ca="1">IF(Table1[[#This Row],[Field of Work]]="Construction",Table1[[#This Row],[Income]],0)</f>
        <v>0</v>
      </c>
      <c r="CD470" s="2">
        <f ca="1">IF(Table1[[#This Row],[Value of debts ]]&gt;Table1[[#This Row],[Income]],1,0)</f>
        <v>1</v>
      </c>
      <c r="CE470" s="1"/>
      <c r="CG470">
        <f ca="1">IF(Table1[[#This Row],[Net worth of person]]&gt;$CH$3,Table1[[#This Row],[Age]],0)</f>
        <v>21</v>
      </c>
    </row>
    <row r="471" spans="1:85" x14ac:dyDescent="0.3">
      <c r="A471">
        <f t="shared" ca="1" si="301"/>
        <v>1</v>
      </c>
      <c r="B471" t="str">
        <f t="shared" ca="1" si="302"/>
        <v>Women</v>
      </c>
      <c r="C471">
        <f t="shared" ca="1" si="303"/>
        <v>31</v>
      </c>
      <c r="D471">
        <f t="shared" ca="1" si="304"/>
        <v>1</v>
      </c>
      <c r="E471" t="str">
        <f t="shared" ca="1" si="305"/>
        <v>IT</v>
      </c>
      <c r="F471">
        <f t="shared" ca="1" si="306"/>
        <v>4</v>
      </c>
      <c r="G471" t="str">
        <f t="shared" ca="1" si="307"/>
        <v>Masters</v>
      </c>
      <c r="H471">
        <f t="shared" ca="1" si="308"/>
        <v>4</v>
      </c>
      <c r="I471">
        <f t="shared" ca="1" si="309"/>
        <v>2</v>
      </c>
      <c r="J471">
        <f t="shared" ca="1" si="310"/>
        <v>68777</v>
      </c>
      <c r="K471">
        <f t="shared" ca="1" si="311"/>
        <v>6</v>
      </c>
      <c r="L471" t="str">
        <f t="shared" ca="1" si="312"/>
        <v>Ranchi</v>
      </c>
      <c r="M471">
        <f t="shared" ca="1" si="313"/>
        <v>412662</v>
      </c>
      <c r="N471">
        <f t="shared" ca="1" si="314"/>
        <v>121955.00214734484</v>
      </c>
      <c r="O471">
        <f t="shared" ca="1" si="315"/>
        <v>106275.33926364125</v>
      </c>
      <c r="P471">
        <f t="shared" ca="1" si="316"/>
        <v>37566</v>
      </c>
      <c r="Q471">
        <f t="shared" ca="1" si="317"/>
        <v>72952.729389332861</v>
      </c>
      <c r="R471">
        <f t="shared" ca="1" si="318"/>
        <v>73361.173434175013</v>
      </c>
      <c r="S471">
        <f t="shared" ca="1" si="319"/>
        <v>592298.51269781624</v>
      </c>
      <c r="T471">
        <f t="shared" ca="1" si="320"/>
        <v>232473.73153667769</v>
      </c>
      <c r="U471">
        <f t="shared" ca="1" si="321"/>
        <v>359824.78116113856</v>
      </c>
      <c r="AF471" s="2">
        <f ca="1">IF(Table1[[#This Row],[Gender]]="Women",1,0)</f>
        <v>1</v>
      </c>
      <c r="AG471">
        <f ca="1">IF(Table1[[#This Row],[Gender]]="Men",1,0)</f>
        <v>0</v>
      </c>
      <c r="AI471" s="1"/>
      <c r="AK471" s="2">
        <f ca="1">IF(Table1[[#This Row],[Field of Work]]="IT",1,0)</f>
        <v>1</v>
      </c>
      <c r="AL471">
        <f ca="1">IF(Table1[[#This Row],[Field of Work]]="Agriculture",1,0)</f>
        <v>0</v>
      </c>
      <c r="AM471">
        <f ca="1">IF(Table1[[#This Row],[Field of Work]]="Construction",1,0)</f>
        <v>0</v>
      </c>
      <c r="AN471">
        <f ca="1">IF(Table1[[#This Row],[Field of Work]]="Healthcare",1,0)</f>
        <v>0</v>
      </c>
      <c r="AO471">
        <f ca="1">IF(Table1[[#This Row],[Field of Work]]="General Work",1,0)</f>
        <v>0</v>
      </c>
      <c r="AP471">
        <f ca="1">IF(Table1[[#This Row],[Field of Work]]="Teaching",1,0)</f>
        <v>0</v>
      </c>
      <c r="AV471" s="1"/>
      <c r="AX471" s="2">
        <f ca="1">Table1[[#This Row],[Car Value]]/Table1[[#This Row],[Cars]]</f>
        <v>53137.669631820623</v>
      </c>
      <c r="AY471" s="1"/>
      <c r="AZ471" s="2">
        <f ca="1">IF(Table1[[#This Row],[Value of debts ]]&gt;$BA$3,1,0)</f>
        <v>1</v>
      </c>
      <c r="BA471" s="1"/>
      <c r="BB471" s="1"/>
      <c r="BC471" s="15">
        <f ca="1">Table1[[#This Row],[Mortage Left]]/Table1[[#This Row],[Value of House]]</f>
        <v>0.29553242641034272</v>
      </c>
      <c r="BD471">
        <f t="shared" ca="1" si="279"/>
        <v>0</v>
      </c>
      <c r="BF471" s="1"/>
      <c r="BH471">
        <f ca="1">IF(Table1[[#This Row],[Area]]="Patna",Table1[[#This Row],[Income]],0)</f>
        <v>0</v>
      </c>
      <c r="BI471">
        <f ca="1">IF(Table1[[#This Row],[Area]]="Bangalore",Table1[[#This Row],[Income]],0)</f>
        <v>0</v>
      </c>
      <c r="BJ471">
        <f ca="1">IF(Table1[[#This Row],[Area]]="Lucknow",Table1[[#This Row],[Income]],0)</f>
        <v>0</v>
      </c>
      <c r="BK471">
        <f ca="1">IF(Table1[[#This Row],[Area]]="Hyderabad",Table1[[#This Row],[Income]],0)</f>
        <v>0</v>
      </c>
      <c r="BL471">
        <f ca="1">IF(Table1[[#This Row],[Area]]="Udaipur",Table1[[#This Row],[Income]],0)</f>
        <v>0</v>
      </c>
      <c r="BM471">
        <f ca="1">IF(Table1[[#This Row],[Area]]="Pune",Table1[[#This Row],[Income]],0)</f>
        <v>0</v>
      </c>
      <c r="BN471">
        <f ca="1">IF(Table1[[#This Row],[Area]]="Kolkata",Table1[[#This Row],[Income]],0)</f>
        <v>0</v>
      </c>
      <c r="BO471">
        <f ca="1">IF(Table1[[#This Row],[Area]]="Ranchi",Table1[[#This Row],[Income]],0)</f>
        <v>68777</v>
      </c>
      <c r="BP471">
        <f ca="1">IF(Table1[[#This Row],[Area]]="Dhanbad",Table1[[#This Row],[Income]],0)</f>
        <v>0</v>
      </c>
      <c r="BQ471">
        <f ca="1">IF(Table1[[#This Row],[Area]]="Agra",Table1[[#This Row],[Income]],0)</f>
        <v>0</v>
      </c>
      <c r="BR471">
        <f ca="1">IF(Table1[[#This Row],[Area]]="Mumbai",Table1[[#This Row],[Income]],0)</f>
        <v>0</v>
      </c>
      <c r="BS471">
        <f ca="1">IF(Table1[[#This Row],[Area]]="Srinagar",Table1[[#This Row],[Income]],0)</f>
        <v>0</v>
      </c>
      <c r="BT471">
        <f ca="1">IF(Table1[[#This Row],[Area]]="Delhi",Table1[[#This Row],[Income]],0)</f>
        <v>0</v>
      </c>
      <c r="BU471">
        <f ca="1">IF(Table1[[#This Row],[Area]]="Jaipur",Table1[[#This Row],[Income]],0)</f>
        <v>0</v>
      </c>
      <c r="BW471">
        <f ca="1">IF(Table1[[#This Row],[Field of Work]]="IT",Table1[[#This Row],[Income]],0)</f>
        <v>68777</v>
      </c>
      <c r="BX471">
        <f ca="1">IF(Table1[[#This Row],[Field of Work]]="Healthcare",Table1[[#This Row],[Income]],0)</f>
        <v>0</v>
      </c>
      <c r="BY471">
        <f ca="1">IF(Table1[[#This Row],[Field of Work]]="Agriculture",Table1[[#This Row],[Income]],0)</f>
        <v>0</v>
      </c>
      <c r="BZ471">
        <f ca="1">IF(Table1[[#This Row],[Field of Work]]="Teaching",Table1[[#This Row],[Income]],0)</f>
        <v>0</v>
      </c>
      <c r="CA471">
        <f ca="1">IF(Table1[[#This Row],[Field of Work]]="General Work",Table1[[#This Row],[Income]],0)</f>
        <v>0</v>
      </c>
      <c r="CB471">
        <f ca="1">IF(Table1[[#This Row],[Field of Work]]="Construction",Table1[[#This Row],[Income]],0)</f>
        <v>0</v>
      </c>
      <c r="CD471" s="2">
        <f ca="1">IF(Table1[[#This Row],[Value of debts ]]&gt;Table1[[#This Row],[Income]],1,0)</f>
        <v>1</v>
      </c>
      <c r="CE471" s="1"/>
      <c r="CG471">
        <f ca="1">IF(Table1[[#This Row],[Net worth of person]]&gt;$CH$3,Table1[[#This Row],[Age]],0)</f>
        <v>31</v>
      </c>
    </row>
    <row r="472" spans="1:85" x14ac:dyDescent="0.3">
      <c r="A472">
        <f t="shared" ca="1" si="301"/>
        <v>2</v>
      </c>
      <c r="B472" t="str">
        <f t="shared" ca="1" si="302"/>
        <v>Men</v>
      </c>
      <c r="C472">
        <f t="shared" ca="1" si="303"/>
        <v>33</v>
      </c>
      <c r="D472">
        <f t="shared" ca="1" si="304"/>
        <v>1</v>
      </c>
      <c r="E472" t="str">
        <f t="shared" ca="1" si="305"/>
        <v>IT</v>
      </c>
      <c r="F472">
        <f t="shared" ca="1" si="306"/>
        <v>3</v>
      </c>
      <c r="G472" t="str">
        <f t="shared" ca="1" si="307"/>
        <v>Bachelors</v>
      </c>
      <c r="H472">
        <f t="shared" ca="1" si="308"/>
        <v>0</v>
      </c>
      <c r="I472">
        <f t="shared" ca="1" si="309"/>
        <v>2</v>
      </c>
      <c r="J472">
        <f t="shared" ca="1" si="310"/>
        <v>28892</v>
      </c>
      <c r="K472">
        <f t="shared" ca="1" si="311"/>
        <v>11</v>
      </c>
      <c r="L472" t="str">
        <f t="shared" ca="1" si="312"/>
        <v>Mumbai</v>
      </c>
      <c r="M472">
        <f t="shared" ca="1" si="313"/>
        <v>173352</v>
      </c>
      <c r="N472">
        <f t="shared" ca="1" si="314"/>
        <v>45940.104908832778</v>
      </c>
      <c r="O472">
        <f t="shared" ca="1" si="315"/>
        <v>41465.35592980629</v>
      </c>
      <c r="P472">
        <f t="shared" ca="1" si="316"/>
        <v>4944</v>
      </c>
      <c r="Q472">
        <f t="shared" ca="1" si="317"/>
        <v>17494.256523735065</v>
      </c>
      <c r="R472">
        <f t="shared" ca="1" si="318"/>
        <v>32020.205603620241</v>
      </c>
      <c r="S472">
        <f t="shared" ca="1" si="319"/>
        <v>246837.56153342655</v>
      </c>
      <c r="T472">
        <f t="shared" ca="1" si="320"/>
        <v>68378.36143256785</v>
      </c>
      <c r="U472">
        <f t="shared" ca="1" si="321"/>
        <v>178459.2001008587</v>
      </c>
      <c r="AF472" s="2">
        <f ca="1">IF(Table1[[#This Row],[Gender]]="Women",1,0)</f>
        <v>0</v>
      </c>
      <c r="AG472">
        <f ca="1">IF(Table1[[#This Row],[Gender]]="Men",1,0)</f>
        <v>1</v>
      </c>
      <c r="AI472" s="1"/>
      <c r="AK472" s="2">
        <f ca="1">IF(Table1[[#This Row],[Field of Work]]="IT",1,0)</f>
        <v>1</v>
      </c>
      <c r="AL472">
        <f ca="1">IF(Table1[[#This Row],[Field of Work]]="Agriculture",1,0)</f>
        <v>0</v>
      </c>
      <c r="AM472">
        <f ca="1">IF(Table1[[#This Row],[Field of Work]]="Construction",1,0)</f>
        <v>0</v>
      </c>
      <c r="AN472">
        <f ca="1">IF(Table1[[#This Row],[Field of Work]]="Healthcare",1,0)</f>
        <v>0</v>
      </c>
      <c r="AO472">
        <f ca="1">IF(Table1[[#This Row],[Field of Work]]="General Work",1,0)</f>
        <v>0</v>
      </c>
      <c r="AP472">
        <f ca="1">IF(Table1[[#This Row],[Field of Work]]="Teaching",1,0)</f>
        <v>0</v>
      </c>
      <c r="AV472" s="1"/>
      <c r="AX472" s="2">
        <f ca="1">Table1[[#This Row],[Car Value]]/Table1[[#This Row],[Cars]]</f>
        <v>20732.677964903145</v>
      </c>
      <c r="AY472" s="1"/>
      <c r="AZ472" s="2">
        <f ca="1">IF(Table1[[#This Row],[Value of debts ]]&gt;$BA$3,1,0)</f>
        <v>1</v>
      </c>
      <c r="BA472" s="1"/>
      <c r="BB472" s="1"/>
      <c r="BC472" s="15">
        <f ca="1">Table1[[#This Row],[Mortage Left]]/Table1[[#This Row],[Value of House]]</f>
        <v>0.2650105271864921</v>
      </c>
      <c r="BD472">
        <f t="shared" ca="1" si="279"/>
        <v>0</v>
      </c>
      <c r="BF472" s="1"/>
      <c r="BH472">
        <f ca="1">IF(Table1[[#This Row],[Area]]="Patna",Table1[[#This Row],[Income]],0)</f>
        <v>0</v>
      </c>
      <c r="BI472">
        <f ca="1">IF(Table1[[#This Row],[Area]]="Bangalore",Table1[[#This Row],[Income]],0)</f>
        <v>0</v>
      </c>
      <c r="BJ472">
        <f ca="1">IF(Table1[[#This Row],[Area]]="Lucknow",Table1[[#This Row],[Income]],0)</f>
        <v>0</v>
      </c>
      <c r="BK472">
        <f ca="1">IF(Table1[[#This Row],[Area]]="Hyderabad",Table1[[#This Row],[Income]],0)</f>
        <v>0</v>
      </c>
      <c r="BL472">
        <f ca="1">IF(Table1[[#This Row],[Area]]="Udaipur",Table1[[#This Row],[Income]],0)</f>
        <v>0</v>
      </c>
      <c r="BM472">
        <f ca="1">IF(Table1[[#This Row],[Area]]="Pune",Table1[[#This Row],[Income]],0)</f>
        <v>0</v>
      </c>
      <c r="BN472">
        <f ca="1">IF(Table1[[#This Row],[Area]]="Kolkata",Table1[[#This Row],[Income]],0)</f>
        <v>0</v>
      </c>
      <c r="BO472">
        <f ca="1">IF(Table1[[#This Row],[Area]]="Ranchi",Table1[[#This Row],[Income]],0)</f>
        <v>0</v>
      </c>
      <c r="BP472">
        <f ca="1">IF(Table1[[#This Row],[Area]]="Dhanbad",Table1[[#This Row],[Income]],0)</f>
        <v>0</v>
      </c>
      <c r="BQ472">
        <f ca="1">IF(Table1[[#This Row],[Area]]="Agra",Table1[[#This Row],[Income]],0)</f>
        <v>0</v>
      </c>
      <c r="BR472">
        <f ca="1">IF(Table1[[#This Row],[Area]]="Mumbai",Table1[[#This Row],[Income]],0)</f>
        <v>28892</v>
      </c>
      <c r="BS472">
        <f ca="1">IF(Table1[[#This Row],[Area]]="Srinagar",Table1[[#This Row],[Income]],0)</f>
        <v>0</v>
      </c>
      <c r="BT472">
        <f ca="1">IF(Table1[[#This Row],[Area]]="Delhi",Table1[[#This Row],[Income]],0)</f>
        <v>0</v>
      </c>
      <c r="BU472">
        <f ca="1">IF(Table1[[#This Row],[Area]]="Jaipur",Table1[[#This Row],[Income]],0)</f>
        <v>0</v>
      </c>
      <c r="BW472">
        <f ca="1">IF(Table1[[#This Row],[Field of Work]]="IT",Table1[[#This Row],[Income]],0)</f>
        <v>28892</v>
      </c>
      <c r="BX472">
        <f ca="1">IF(Table1[[#This Row],[Field of Work]]="Healthcare",Table1[[#This Row],[Income]],0)</f>
        <v>0</v>
      </c>
      <c r="BY472">
        <f ca="1">IF(Table1[[#This Row],[Field of Work]]="Agriculture",Table1[[#This Row],[Income]],0)</f>
        <v>0</v>
      </c>
      <c r="BZ472">
        <f ca="1">IF(Table1[[#This Row],[Field of Work]]="Teaching",Table1[[#This Row],[Income]],0)</f>
        <v>0</v>
      </c>
      <c r="CA472">
        <f ca="1">IF(Table1[[#This Row],[Field of Work]]="General Work",Table1[[#This Row],[Income]],0)</f>
        <v>0</v>
      </c>
      <c r="CB472">
        <f ca="1">IF(Table1[[#This Row],[Field of Work]]="Construction",Table1[[#This Row],[Income]],0)</f>
        <v>0</v>
      </c>
      <c r="CD472" s="2">
        <f ca="1">IF(Table1[[#This Row],[Value of debts ]]&gt;Table1[[#This Row],[Income]],1,0)</f>
        <v>1</v>
      </c>
      <c r="CE472" s="1"/>
      <c r="CG472">
        <f ca="1">IF(Table1[[#This Row],[Net worth of person]]&gt;$CH$3,Table1[[#This Row],[Age]],0)</f>
        <v>33</v>
      </c>
    </row>
    <row r="473" spans="1:85" x14ac:dyDescent="0.3">
      <c r="A473">
        <f t="shared" ca="1" si="301"/>
        <v>2</v>
      </c>
      <c r="B473" t="str">
        <f t="shared" ca="1" si="302"/>
        <v>Men</v>
      </c>
      <c r="C473">
        <f t="shared" ca="1" si="303"/>
        <v>23</v>
      </c>
      <c r="D473">
        <f t="shared" ca="1" si="304"/>
        <v>5</v>
      </c>
      <c r="E473" t="str">
        <f t="shared" ca="1" si="305"/>
        <v>Agriculture</v>
      </c>
      <c r="F473">
        <f t="shared" ca="1" si="306"/>
        <v>1</v>
      </c>
      <c r="G473" t="str">
        <f t="shared" ca="1" si="307"/>
        <v>10th</v>
      </c>
      <c r="H473">
        <f t="shared" ca="1" si="308"/>
        <v>4</v>
      </c>
      <c r="I473">
        <f t="shared" ca="1" si="309"/>
        <v>2</v>
      </c>
      <c r="J473">
        <f t="shared" ca="1" si="310"/>
        <v>72113</v>
      </c>
      <c r="K473">
        <f t="shared" ca="1" si="311"/>
        <v>13</v>
      </c>
      <c r="L473" t="str">
        <f t="shared" ca="1" si="312"/>
        <v>Hyderabad</v>
      </c>
      <c r="M473">
        <f t="shared" ca="1" si="313"/>
        <v>360565</v>
      </c>
      <c r="N473">
        <f t="shared" ca="1" si="314"/>
        <v>90611.200371007595</v>
      </c>
      <c r="O473">
        <f t="shared" ca="1" si="315"/>
        <v>35705.279017248045</v>
      </c>
      <c r="P473">
        <f t="shared" ca="1" si="316"/>
        <v>1401</v>
      </c>
      <c r="Q473">
        <f t="shared" ca="1" si="317"/>
        <v>44670.41312377448</v>
      </c>
      <c r="R473">
        <f t="shared" ca="1" si="318"/>
        <v>51300.452422106959</v>
      </c>
      <c r="S473">
        <f t="shared" ca="1" si="319"/>
        <v>447570.73143935506</v>
      </c>
      <c r="T473">
        <f t="shared" ca="1" si="320"/>
        <v>136682.61349478207</v>
      </c>
      <c r="U473">
        <f t="shared" ca="1" si="321"/>
        <v>310888.11794457299</v>
      </c>
      <c r="AF473" s="2">
        <f ca="1">IF(Table1[[#This Row],[Gender]]="Women",1,0)</f>
        <v>0</v>
      </c>
      <c r="AG473">
        <f ca="1">IF(Table1[[#This Row],[Gender]]="Men",1,0)</f>
        <v>1</v>
      </c>
      <c r="AI473" s="1"/>
      <c r="AK473" s="2">
        <f ca="1">IF(Table1[[#This Row],[Field of Work]]="IT",1,0)</f>
        <v>0</v>
      </c>
      <c r="AL473">
        <f ca="1">IF(Table1[[#This Row],[Field of Work]]="Agriculture",1,0)</f>
        <v>1</v>
      </c>
      <c r="AM473">
        <f ca="1">IF(Table1[[#This Row],[Field of Work]]="Construction",1,0)</f>
        <v>0</v>
      </c>
      <c r="AN473">
        <f ca="1">IF(Table1[[#This Row],[Field of Work]]="Healthcare",1,0)</f>
        <v>0</v>
      </c>
      <c r="AO473">
        <f ca="1">IF(Table1[[#This Row],[Field of Work]]="General Work",1,0)</f>
        <v>0</v>
      </c>
      <c r="AP473">
        <f ca="1">IF(Table1[[#This Row],[Field of Work]]="Teaching",1,0)</f>
        <v>0</v>
      </c>
      <c r="AV473" s="1"/>
      <c r="AX473" s="2">
        <f ca="1">Table1[[#This Row],[Car Value]]/Table1[[#This Row],[Cars]]</f>
        <v>17852.639508624023</v>
      </c>
      <c r="AY473" s="1"/>
      <c r="AZ473" s="2">
        <f ca="1">IF(Table1[[#This Row],[Value of debts ]]&gt;$BA$3,1,0)</f>
        <v>1</v>
      </c>
      <c r="BA473" s="1"/>
      <c r="BB473" s="1"/>
      <c r="BC473" s="15">
        <f ca="1">Table1[[#This Row],[Mortage Left]]/Table1[[#This Row],[Value of House]]</f>
        <v>0.25130337212709941</v>
      </c>
      <c r="BD473">
        <f t="shared" ca="1" si="279"/>
        <v>0</v>
      </c>
      <c r="BF473" s="1"/>
      <c r="BH473">
        <f ca="1">IF(Table1[[#This Row],[Area]]="Patna",Table1[[#This Row],[Income]],0)</f>
        <v>0</v>
      </c>
      <c r="BI473">
        <f ca="1">IF(Table1[[#This Row],[Area]]="Bangalore",Table1[[#This Row],[Income]],0)</f>
        <v>0</v>
      </c>
      <c r="BJ473">
        <f ca="1">IF(Table1[[#This Row],[Area]]="Lucknow",Table1[[#This Row],[Income]],0)</f>
        <v>0</v>
      </c>
      <c r="BK473">
        <f ca="1">IF(Table1[[#This Row],[Area]]="Hyderabad",Table1[[#This Row],[Income]],0)</f>
        <v>72113</v>
      </c>
      <c r="BL473">
        <f ca="1">IF(Table1[[#This Row],[Area]]="Udaipur",Table1[[#This Row],[Income]],0)</f>
        <v>0</v>
      </c>
      <c r="BM473">
        <f ca="1">IF(Table1[[#This Row],[Area]]="Pune",Table1[[#This Row],[Income]],0)</f>
        <v>0</v>
      </c>
      <c r="BN473">
        <f ca="1">IF(Table1[[#This Row],[Area]]="Kolkata",Table1[[#This Row],[Income]],0)</f>
        <v>0</v>
      </c>
      <c r="BO473">
        <f ca="1">IF(Table1[[#This Row],[Area]]="Ranchi",Table1[[#This Row],[Income]],0)</f>
        <v>0</v>
      </c>
      <c r="BP473">
        <f ca="1">IF(Table1[[#This Row],[Area]]="Dhanbad",Table1[[#This Row],[Income]],0)</f>
        <v>0</v>
      </c>
      <c r="BQ473">
        <f ca="1">IF(Table1[[#This Row],[Area]]="Agra",Table1[[#This Row],[Income]],0)</f>
        <v>0</v>
      </c>
      <c r="BR473">
        <f ca="1">IF(Table1[[#This Row],[Area]]="Mumbai",Table1[[#This Row],[Income]],0)</f>
        <v>0</v>
      </c>
      <c r="BS473">
        <f ca="1">IF(Table1[[#This Row],[Area]]="Srinagar",Table1[[#This Row],[Income]],0)</f>
        <v>0</v>
      </c>
      <c r="BT473">
        <f ca="1">IF(Table1[[#This Row],[Area]]="Delhi",Table1[[#This Row],[Income]],0)</f>
        <v>0</v>
      </c>
      <c r="BU473">
        <f ca="1">IF(Table1[[#This Row],[Area]]="Jaipur",Table1[[#This Row],[Income]],0)</f>
        <v>0</v>
      </c>
      <c r="BW473">
        <f ca="1">IF(Table1[[#This Row],[Field of Work]]="IT",Table1[[#This Row],[Income]],0)</f>
        <v>0</v>
      </c>
      <c r="BX473">
        <f ca="1">IF(Table1[[#This Row],[Field of Work]]="Healthcare",Table1[[#This Row],[Income]],0)</f>
        <v>0</v>
      </c>
      <c r="BY473">
        <f ca="1">IF(Table1[[#This Row],[Field of Work]]="Agriculture",Table1[[#This Row],[Income]],0)</f>
        <v>72113</v>
      </c>
      <c r="BZ473">
        <f ca="1">IF(Table1[[#This Row],[Field of Work]]="Teaching",Table1[[#This Row],[Income]],0)</f>
        <v>0</v>
      </c>
      <c r="CA473">
        <f ca="1">IF(Table1[[#This Row],[Field of Work]]="General Work",Table1[[#This Row],[Income]],0)</f>
        <v>0</v>
      </c>
      <c r="CB473">
        <f ca="1">IF(Table1[[#This Row],[Field of Work]]="Construction",Table1[[#This Row],[Income]],0)</f>
        <v>0</v>
      </c>
      <c r="CD473" s="2">
        <f ca="1">IF(Table1[[#This Row],[Value of debts ]]&gt;Table1[[#This Row],[Income]],1,0)</f>
        <v>1</v>
      </c>
      <c r="CE473" s="1"/>
      <c r="CG473">
        <f ca="1">IF(Table1[[#This Row],[Net worth of person]]&gt;$CH$3,Table1[[#This Row],[Age]],0)</f>
        <v>23</v>
      </c>
    </row>
    <row r="474" spans="1:85" x14ac:dyDescent="0.3">
      <c r="A474">
        <f t="shared" ca="1" si="301"/>
        <v>2</v>
      </c>
      <c r="B474" t="str">
        <f t="shared" ca="1" si="302"/>
        <v>Men</v>
      </c>
      <c r="C474">
        <f t="shared" ca="1" si="303"/>
        <v>26</v>
      </c>
      <c r="D474">
        <f t="shared" ca="1" si="304"/>
        <v>6</v>
      </c>
      <c r="E474" t="str">
        <f t="shared" ca="1" si="305"/>
        <v>General Work</v>
      </c>
      <c r="F474">
        <f t="shared" ca="1" si="306"/>
        <v>4</v>
      </c>
      <c r="G474" t="str">
        <f t="shared" ca="1" si="307"/>
        <v>Masters</v>
      </c>
      <c r="H474">
        <f t="shared" ca="1" si="308"/>
        <v>2</v>
      </c>
      <c r="I474">
        <f t="shared" ca="1" si="309"/>
        <v>3</v>
      </c>
      <c r="J474">
        <f t="shared" ca="1" si="310"/>
        <v>37091</v>
      </c>
      <c r="K474">
        <f t="shared" ca="1" si="311"/>
        <v>2</v>
      </c>
      <c r="L474" t="str">
        <f t="shared" ca="1" si="312"/>
        <v>Bangalore</v>
      </c>
      <c r="M474">
        <f t="shared" ca="1" si="313"/>
        <v>111273</v>
      </c>
      <c r="N474">
        <f t="shared" ca="1" si="314"/>
        <v>17029.561240764309</v>
      </c>
      <c r="O474">
        <f t="shared" ca="1" si="315"/>
        <v>108259.86428854284</v>
      </c>
      <c r="P474">
        <f t="shared" ca="1" si="316"/>
        <v>88835</v>
      </c>
      <c r="Q474">
        <f t="shared" ca="1" si="317"/>
        <v>51715.408552398214</v>
      </c>
      <c r="R474">
        <f t="shared" ca="1" si="318"/>
        <v>45159.090037971706</v>
      </c>
      <c r="S474">
        <f t="shared" ca="1" si="319"/>
        <v>264691.9543265145</v>
      </c>
      <c r="T474">
        <f t="shared" ca="1" si="320"/>
        <v>157579.96979316251</v>
      </c>
      <c r="U474">
        <f t="shared" ca="1" si="321"/>
        <v>107111.98453335199</v>
      </c>
      <c r="AF474" s="2">
        <f ca="1">IF(Table1[[#This Row],[Gender]]="Women",1,0)</f>
        <v>0</v>
      </c>
      <c r="AG474">
        <f ca="1">IF(Table1[[#This Row],[Gender]]="Men",1,0)</f>
        <v>1</v>
      </c>
      <c r="AI474" s="1"/>
      <c r="AK474" s="2">
        <f ca="1">IF(Table1[[#This Row],[Field of Work]]="IT",1,0)</f>
        <v>0</v>
      </c>
      <c r="AL474">
        <f ca="1">IF(Table1[[#This Row],[Field of Work]]="Agriculture",1,0)</f>
        <v>0</v>
      </c>
      <c r="AM474">
        <f ca="1">IF(Table1[[#This Row],[Field of Work]]="Construction",1,0)</f>
        <v>0</v>
      </c>
      <c r="AN474">
        <f ca="1">IF(Table1[[#This Row],[Field of Work]]="Healthcare",1,0)</f>
        <v>0</v>
      </c>
      <c r="AO474">
        <f ca="1">IF(Table1[[#This Row],[Field of Work]]="General Work",1,0)</f>
        <v>1</v>
      </c>
      <c r="AP474">
        <f ca="1">IF(Table1[[#This Row],[Field of Work]]="Teaching",1,0)</f>
        <v>0</v>
      </c>
      <c r="AV474" s="1"/>
      <c r="AX474" s="2">
        <f ca="1">Table1[[#This Row],[Car Value]]/Table1[[#This Row],[Cars]]</f>
        <v>36086.621429514278</v>
      </c>
      <c r="AY474" s="1"/>
      <c r="AZ474" s="2">
        <f ca="1">IF(Table1[[#This Row],[Value of debts ]]&gt;$BA$3,1,0)</f>
        <v>1</v>
      </c>
      <c r="BA474" s="1"/>
      <c r="BB474" s="1"/>
      <c r="BC474" s="15">
        <f ca="1">Table1[[#This Row],[Mortage Left]]/Table1[[#This Row],[Value of House]]</f>
        <v>0.15304306741765128</v>
      </c>
      <c r="BD474">
        <f t="shared" ca="1" si="279"/>
        <v>1</v>
      </c>
      <c r="BF474" s="1"/>
      <c r="BH474">
        <f ca="1">IF(Table1[[#This Row],[Area]]="Patna",Table1[[#This Row],[Income]],0)</f>
        <v>0</v>
      </c>
      <c r="BI474">
        <f ca="1">IF(Table1[[#This Row],[Area]]="Bangalore",Table1[[#This Row],[Income]],0)</f>
        <v>37091</v>
      </c>
      <c r="BJ474">
        <f ca="1">IF(Table1[[#This Row],[Area]]="Lucknow",Table1[[#This Row],[Income]],0)</f>
        <v>0</v>
      </c>
      <c r="BK474">
        <f ca="1">IF(Table1[[#This Row],[Area]]="Hyderabad",Table1[[#This Row],[Income]],0)</f>
        <v>0</v>
      </c>
      <c r="BL474">
        <f ca="1">IF(Table1[[#This Row],[Area]]="Udaipur",Table1[[#This Row],[Income]],0)</f>
        <v>0</v>
      </c>
      <c r="BM474">
        <f ca="1">IF(Table1[[#This Row],[Area]]="Pune",Table1[[#This Row],[Income]],0)</f>
        <v>0</v>
      </c>
      <c r="BN474">
        <f ca="1">IF(Table1[[#This Row],[Area]]="Kolkata",Table1[[#This Row],[Income]],0)</f>
        <v>0</v>
      </c>
      <c r="BO474">
        <f ca="1">IF(Table1[[#This Row],[Area]]="Ranchi",Table1[[#This Row],[Income]],0)</f>
        <v>0</v>
      </c>
      <c r="BP474">
        <f ca="1">IF(Table1[[#This Row],[Area]]="Dhanbad",Table1[[#This Row],[Income]],0)</f>
        <v>0</v>
      </c>
      <c r="BQ474">
        <f ca="1">IF(Table1[[#This Row],[Area]]="Agra",Table1[[#This Row],[Income]],0)</f>
        <v>0</v>
      </c>
      <c r="BR474">
        <f ca="1">IF(Table1[[#This Row],[Area]]="Mumbai",Table1[[#This Row],[Income]],0)</f>
        <v>0</v>
      </c>
      <c r="BS474">
        <f ca="1">IF(Table1[[#This Row],[Area]]="Srinagar",Table1[[#This Row],[Income]],0)</f>
        <v>0</v>
      </c>
      <c r="BT474">
        <f ca="1">IF(Table1[[#This Row],[Area]]="Delhi",Table1[[#This Row],[Income]],0)</f>
        <v>0</v>
      </c>
      <c r="BU474">
        <f ca="1">IF(Table1[[#This Row],[Area]]="Jaipur",Table1[[#This Row],[Income]],0)</f>
        <v>0</v>
      </c>
      <c r="BW474">
        <f ca="1">IF(Table1[[#This Row],[Field of Work]]="IT",Table1[[#This Row],[Income]],0)</f>
        <v>0</v>
      </c>
      <c r="BX474">
        <f ca="1">IF(Table1[[#This Row],[Field of Work]]="Healthcare",Table1[[#This Row],[Income]],0)</f>
        <v>0</v>
      </c>
      <c r="BY474">
        <f ca="1">IF(Table1[[#This Row],[Field of Work]]="Agriculture",Table1[[#This Row],[Income]],0)</f>
        <v>0</v>
      </c>
      <c r="BZ474">
        <f ca="1">IF(Table1[[#This Row],[Field of Work]]="Teaching",Table1[[#This Row],[Income]],0)</f>
        <v>0</v>
      </c>
      <c r="CA474">
        <f ca="1">IF(Table1[[#This Row],[Field of Work]]="General Work",Table1[[#This Row],[Income]],0)</f>
        <v>37091</v>
      </c>
      <c r="CB474">
        <f ca="1">IF(Table1[[#This Row],[Field of Work]]="Construction",Table1[[#This Row],[Income]],0)</f>
        <v>0</v>
      </c>
      <c r="CD474" s="2">
        <f ca="1">IF(Table1[[#This Row],[Value of debts ]]&gt;Table1[[#This Row],[Income]],1,0)</f>
        <v>1</v>
      </c>
      <c r="CE474" s="1"/>
      <c r="CG474">
        <f ca="1">IF(Table1[[#This Row],[Net worth of person]]&gt;$CH$3,Table1[[#This Row],[Age]],0)</f>
        <v>26</v>
      </c>
    </row>
    <row r="475" spans="1:85" x14ac:dyDescent="0.3">
      <c r="A475">
        <f t="shared" ca="1" si="301"/>
        <v>1</v>
      </c>
      <c r="B475" t="str">
        <f t="shared" ca="1" si="302"/>
        <v>Women</v>
      </c>
      <c r="C475">
        <f t="shared" ca="1" si="303"/>
        <v>28</v>
      </c>
      <c r="D475">
        <f t="shared" ca="1" si="304"/>
        <v>4</v>
      </c>
      <c r="E475" t="str">
        <f t="shared" ca="1" si="305"/>
        <v>Teaching</v>
      </c>
      <c r="F475">
        <f t="shared" ca="1" si="306"/>
        <v>2</v>
      </c>
      <c r="G475" t="str">
        <f t="shared" ca="1" si="307"/>
        <v>12th</v>
      </c>
      <c r="H475">
        <f t="shared" ca="1" si="308"/>
        <v>3</v>
      </c>
      <c r="I475">
        <f t="shared" ca="1" si="309"/>
        <v>3</v>
      </c>
      <c r="J475">
        <f t="shared" ca="1" si="310"/>
        <v>66495</v>
      </c>
      <c r="K475">
        <f t="shared" ca="1" si="311"/>
        <v>12</v>
      </c>
      <c r="L475" t="str">
        <f t="shared" ca="1" si="312"/>
        <v>Srinagar</v>
      </c>
      <c r="M475">
        <f t="shared" ca="1" si="313"/>
        <v>199485</v>
      </c>
      <c r="N475">
        <f t="shared" ca="1" si="314"/>
        <v>168413.3416638108</v>
      </c>
      <c r="O475">
        <f t="shared" ca="1" si="315"/>
        <v>28988.086723649096</v>
      </c>
      <c r="P475">
        <f t="shared" ca="1" si="316"/>
        <v>13457</v>
      </c>
      <c r="Q475">
        <f t="shared" ca="1" si="317"/>
        <v>56836.593254646868</v>
      </c>
      <c r="R475">
        <f t="shared" ca="1" si="318"/>
        <v>97416.99266290947</v>
      </c>
      <c r="S475">
        <f t="shared" ca="1" si="319"/>
        <v>325890.07938655856</v>
      </c>
      <c r="T475">
        <f t="shared" ca="1" si="320"/>
        <v>238706.93491845767</v>
      </c>
      <c r="U475">
        <f t="shared" ca="1" si="321"/>
        <v>87183.144468100887</v>
      </c>
      <c r="AF475" s="2">
        <f ca="1">IF(Table1[[#This Row],[Gender]]="Women",1,0)</f>
        <v>1</v>
      </c>
      <c r="AG475">
        <f ca="1">IF(Table1[[#This Row],[Gender]]="Men",1,0)</f>
        <v>0</v>
      </c>
      <c r="AI475" s="1"/>
      <c r="AK475" s="2">
        <f ca="1">IF(Table1[[#This Row],[Field of Work]]="IT",1,0)</f>
        <v>0</v>
      </c>
      <c r="AL475">
        <f ca="1">IF(Table1[[#This Row],[Field of Work]]="Agriculture",1,0)</f>
        <v>0</v>
      </c>
      <c r="AM475">
        <f ca="1">IF(Table1[[#This Row],[Field of Work]]="Construction",1,0)</f>
        <v>0</v>
      </c>
      <c r="AN475">
        <f ca="1">IF(Table1[[#This Row],[Field of Work]]="Healthcare",1,0)</f>
        <v>0</v>
      </c>
      <c r="AO475">
        <f ca="1">IF(Table1[[#This Row],[Field of Work]]="General Work",1,0)</f>
        <v>0</v>
      </c>
      <c r="AP475">
        <f ca="1">IF(Table1[[#This Row],[Field of Work]]="Teaching",1,0)</f>
        <v>1</v>
      </c>
      <c r="AV475" s="1"/>
      <c r="AX475" s="2">
        <f ca="1">Table1[[#This Row],[Car Value]]/Table1[[#This Row],[Cars]]</f>
        <v>9662.695574549698</v>
      </c>
      <c r="AY475" s="1"/>
      <c r="AZ475" s="2">
        <f ca="1">IF(Table1[[#This Row],[Value of debts ]]&gt;$BA$3,1,0)</f>
        <v>1</v>
      </c>
      <c r="BA475" s="1"/>
      <c r="BB475" s="1"/>
      <c r="BC475" s="15">
        <f ca="1">Table1[[#This Row],[Mortage Left]]/Table1[[#This Row],[Value of House]]</f>
        <v>0.8442406279359892</v>
      </c>
      <c r="BD475">
        <f t="shared" ca="1" si="279"/>
        <v>0</v>
      </c>
      <c r="BF475" s="1"/>
      <c r="BH475">
        <f ca="1">IF(Table1[[#This Row],[Area]]="Patna",Table1[[#This Row],[Income]],0)</f>
        <v>0</v>
      </c>
      <c r="BI475">
        <f ca="1">IF(Table1[[#This Row],[Area]]="Bangalore",Table1[[#This Row],[Income]],0)</f>
        <v>0</v>
      </c>
      <c r="BJ475">
        <f ca="1">IF(Table1[[#This Row],[Area]]="Lucknow",Table1[[#This Row],[Income]],0)</f>
        <v>0</v>
      </c>
      <c r="BK475">
        <f ca="1">IF(Table1[[#This Row],[Area]]="Hyderabad",Table1[[#This Row],[Income]],0)</f>
        <v>0</v>
      </c>
      <c r="BL475">
        <f ca="1">IF(Table1[[#This Row],[Area]]="Udaipur",Table1[[#This Row],[Income]],0)</f>
        <v>0</v>
      </c>
      <c r="BM475">
        <f ca="1">IF(Table1[[#This Row],[Area]]="Pune",Table1[[#This Row],[Income]],0)</f>
        <v>0</v>
      </c>
      <c r="BN475">
        <f ca="1">IF(Table1[[#This Row],[Area]]="Kolkata",Table1[[#This Row],[Income]],0)</f>
        <v>0</v>
      </c>
      <c r="BO475">
        <f ca="1">IF(Table1[[#This Row],[Area]]="Ranchi",Table1[[#This Row],[Income]],0)</f>
        <v>0</v>
      </c>
      <c r="BP475">
        <f ca="1">IF(Table1[[#This Row],[Area]]="Dhanbad",Table1[[#This Row],[Income]],0)</f>
        <v>0</v>
      </c>
      <c r="BQ475">
        <f ca="1">IF(Table1[[#This Row],[Area]]="Agra",Table1[[#This Row],[Income]],0)</f>
        <v>0</v>
      </c>
      <c r="BR475">
        <f ca="1">IF(Table1[[#This Row],[Area]]="Mumbai",Table1[[#This Row],[Income]],0)</f>
        <v>0</v>
      </c>
      <c r="BS475">
        <f ca="1">IF(Table1[[#This Row],[Area]]="Srinagar",Table1[[#This Row],[Income]],0)</f>
        <v>66495</v>
      </c>
      <c r="BT475">
        <f ca="1">IF(Table1[[#This Row],[Area]]="Delhi",Table1[[#This Row],[Income]],0)</f>
        <v>0</v>
      </c>
      <c r="BU475">
        <f ca="1">IF(Table1[[#This Row],[Area]]="Jaipur",Table1[[#This Row],[Income]],0)</f>
        <v>0</v>
      </c>
      <c r="BW475">
        <f ca="1">IF(Table1[[#This Row],[Field of Work]]="IT",Table1[[#This Row],[Income]],0)</f>
        <v>0</v>
      </c>
      <c r="BX475">
        <f ca="1">IF(Table1[[#This Row],[Field of Work]]="Healthcare",Table1[[#This Row],[Income]],0)</f>
        <v>0</v>
      </c>
      <c r="BY475">
        <f ca="1">IF(Table1[[#This Row],[Field of Work]]="Agriculture",Table1[[#This Row],[Income]],0)</f>
        <v>0</v>
      </c>
      <c r="BZ475">
        <f ca="1">IF(Table1[[#This Row],[Field of Work]]="Teaching",Table1[[#This Row],[Income]],0)</f>
        <v>66495</v>
      </c>
      <c r="CA475">
        <f ca="1">IF(Table1[[#This Row],[Field of Work]]="General Work",Table1[[#This Row],[Income]],0)</f>
        <v>0</v>
      </c>
      <c r="CB475">
        <f ca="1">IF(Table1[[#This Row],[Field of Work]]="Construction",Table1[[#This Row],[Income]],0)</f>
        <v>0</v>
      </c>
      <c r="CD475" s="2">
        <f ca="1">IF(Table1[[#This Row],[Value of debts ]]&gt;Table1[[#This Row],[Income]],1,0)</f>
        <v>1</v>
      </c>
      <c r="CE475" s="1"/>
      <c r="CG475">
        <f ca="1">IF(Table1[[#This Row],[Net worth of person]]&gt;$CH$3,Table1[[#This Row],[Age]],0)</f>
        <v>28</v>
      </c>
    </row>
    <row r="476" spans="1:85" x14ac:dyDescent="0.3">
      <c r="A476">
        <f ca="1">RANDBETWEEN(1,2)</f>
        <v>2</v>
      </c>
      <c r="B476" t="str">
        <f ca="1">IF(A476=1,"Women", "Men")</f>
        <v>Men</v>
      </c>
      <c r="C476">
        <f ca="1">RANDBETWEEN(20,40)</f>
        <v>39</v>
      </c>
      <c r="D476">
        <f ca="1">RANDBETWEEN(1,6)</f>
        <v>6</v>
      </c>
      <c r="E476" t="str">
        <f ca="1">VLOOKUP(D476,$V$4:$W$9,2)</f>
        <v>General Work</v>
      </c>
      <c r="F476">
        <f ca="1">RANDBETWEEN(1,5)</f>
        <v>2</v>
      </c>
      <c r="G476" t="str">
        <f ca="1">VLOOKUP(F476,$Y$4:$Z$8,2)</f>
        <v>12th</v>
      </c>
      <c r="H476">
        <f ca="1">RANDBETWEEN(0,4)</f>
        <v>2</v>
      </c>
      <c r="I476">
        <f ca="1">RANDBETWEEN(1,3)</f>
        <v>3</v>
      </c>
      <c r="J476">
        <f ca="1">RANDBETWEEN(25000,90000)</f>
        <v>52178</v>
      </c>
      <c r="K476">
        <f ca="1">RANDBETWEEN(1,14)</f>
        <v>1</v>
      </c>
      <c r="L476" t="str">
        <f ca="1">VLOOKUP(K476,$AB$4:$AC$17,2)</f>
        <v>Patna</v>
      </c>
      <c r="M476">
        <f ca="1">J476*RANDBETWEEN(3,6)</f>
        <v>313068</v>
      </c>
      <c r="N476">
        <f ca="1">RAND()*M476</f>
        <v>272421.98161384335</v>
      </c>
      <c r="O476">
        <f ca="1">I476*RAND()*J476</f>
        <v>20059.490824275901</v>
      </c>
      <c r="P476">
        <f ca="1">RANDBETWEEN(0,O476)</f>
        <v>15430</v>
      </c>
      <c r="Q476">
        <f ca="1">RAND()*J476*2</f>
        <v>6983.1205579452544</v>
      </c>
      <c r="R476">
        <f ca="1">RAND()*J476*1.5</f>
        <v>11995.884436426817</v>
      </c>
      <c r="S476">
        <f ca="1">M476+O476+R476</f>
        <v>345123.37526070268</v>
      </c>
      <c r="T476">
        <f ca="1">N476+P476+Q476</f>
        <v>294835.10217178863</v>
      </c>
      <c r="U476">
        <f ca="1">S476-T476</f>
        <v>50288.273088914051</v>
      </c>
      <c r="AF476" s="2">
        <f ca="1">IF(Table1[[#This Row],[Gender]]="Women",1,0)</f>
        <v>0</v>
      </c>
      <c r="AG476">
        <f ca="1">IF(Table1[[#This Row],[Gender]]="Men",1,0)</f>
        <v>1</v>
      </c>
      <c r="AI476" s="1"/>
      <c r="AK476" s="2">
        <f ca="1">IF(Table1[[#This Row],[Field of Work]]="IT",1,0)</f>
        <v>0</v>
      </c>
      <c r="AL476">
        <f ca="1">IF(Table1[[#This Row],[Field of Work]]="Agriculture",1,0)</f>
        <v>0</v>
      </c>
      <c r="AM476">
        <f ca="1">IF(Table1[[#This Row],[Field of Work]]="Construction",1,0)</f>
        <v>0</v>
      </c>
      <c r="AN476">
        <f ca="1">IF(Table1[[#This Row],[Field of Work]]="Healthcare",1,0)</f>
        <v>0</v>
      </c>
      <c r="AO476">
        <f ca="1">IF(Table1[[#This Row],[Field of Work]]="General Work",1,0)</f>
        <v>1</v>
      </c>
      <c r="AP476">
        <f ca="1">IF(Table1[[#This Row],[Field of Work]]="Teaching",1,0)</f>
        <v>0</v>
      </c>
      <c r="AV476" s="1"/>
      <c r="AX476" s="2">
        <f ca="1">Table1[[#This Row],[Car Value]]/Table1[[#This Row],[Cars]]</f>
        <v>6686.4969414253001</v>
      </c>
      <c r="AY476" s="1"/>
      <c r="AZ476" s="2">
        <f ca="1">IF(Table1[[#This Row],[Value of debts ]]&gt;$BA$3,1,0)</f>
        <v>1</v>
      </c>
      <c r="BA476" s="1"/>
      <c r="BB476" s="1"/>
      <c r="BC476" s="15">
        <f ca="1">Table1[[#This Row],[Mortage Left]]/Table1[[#This Row],[Value of House]]</f>
        <v>0.87016872249429311</v>
      </c>
      <c r="BD476">
        <f t="shared" ca="1" si="279"/>
        <v>0</v>
      </c>
      <c r="BF476" s="1"/>
      <c r="BH476">
        <f ca="1">IF(Table1[[#This Row],[Area]]="Patna",Table1[[#This Row],[Income]],0)</f>
        <v>52178</v>
      </c>
      <c r="BI476">
        <f ca="1">IF(Table1[[#This Row],[Area]]="Bangalore",Table1[[#This Row],[Income]],0)</f>
        <v>0</v>
      </c>
      <c r="BJ476">
        <f ca="1">IF(Table1[[#This Row],[Area]]="Lucknow",Table1[[#This Row],[Income]],0)</f>
        <v>0</v>
      </c>
      <c r="BK476">
        <f ca="1">IF(Table1[[#This Row],[Area]]="Hyderabad",Table1[[#This Row],[Income]],0)</f>
        <v>0</v>
      </c>
      <c r="BL476">
        <f ca="1">IF(Table1[[#This Row],[Area]]="Udaipur",Table1[[#This Row],[Income]],0)</f>
        <v>0</v>
      </c>
      <c r="BM476">
        <f ca="1">IF(Table1[[#This Row],[Area]]="Pune",Table1[[#This Row],[Income]],0)</f>
        <v>0</v>
      </c>
      <c r="BN476">
        <f ca="1">IF(Table1[[#This Row],[Area]]="Kolkata",Table1[[#This Row],[Income]],0)</f>
        <v>0</v>
      </c>
      <c r="BO476">
        <f ca="1">IF(Table1[[#This Row],[Area]]="Ranchi",Table1[[#This Row],[Income]],0)</f>
        <v>0</v>
      </c>
      <c r="BP476">
        <f ca="1">IF(Table1[[#This Row],[Area]]="Dhanbad",Table1[[#This Row],[Income]],0)</f>
        <v>0</v>
      </c>
      <c r="BQ476">
        <f ca="1">IF(Table1[[#This Row],[Area]]="Agra",Table1[[#This Row],[Income]],0)</f>
        <v>0</v>
      </c>
      <c r="BR476">
        <f ca="1">IF(Table1[[#This Row],[Area]]="Mumbai",Table1[[#This Row],[Income]],0)</f>
        <v>0</v>
      </c>
      <c r="BS476">
        <f ca="1">IF(Table1[[#This Row],[Area]]="Srinagar",Table1[[#This Row],[Income]],0)</f>
        <v>0</v>
      </c>
      <c r="BT476">
        <f ca="1">IF(Table1[[#This Row],[Area]]="Delhi",Table1[[#This Row],[Income]],0)</f>
        <v>0</v>
      </c>
      <c r="BU476">
        <f ca="1">IF(Table1[[#This Row],[Area]]="Jaipur",Table1[[#This Row],[Income]],0)</f>
        <v>0</v>
      </c>
      <c r="BW476">
        <f ca="1">IF(Table1[[#This Row],[Field of Work]]="IT",Table1[[#This Row],[Income]],0)</f>
        <v>0</v>
      </c>
      <c r="BX476">
        <f ca="1">IF(Table1[[#This Row],[Field of Work]]="Healthcare",Table1[[#This Row],[Income]],0)</f>
        <v>0</v>
      </c>
      <c r="BY476">
        <f ca="1">IF(Table1[[#This Row],[Field of Work]]="Agriculture",Table1[[#This Row],[Income]],0)</f>
        <v>0</v>
      </c>
      <c r="BZ476">
        <f ca="1">IF(Table1[[#This Row],[Field of Work]]="Teaching",Table1[[#This Row],[Income]],0)</f>
        <v>0</v>
      </c>
      <c r="CA476">
        <f ca="1">IF(Table1[[#This Row],[Field of Work]]="General Work",Table1[[#This Row],[Income]],0)</f>
        <v>52178</v>
      </c>
      <c r="CB476">
        <f ca="1">IF(Table1[[#This Row],[Field of Work]]="Construction",Table1[[#This Row],[Income]],0)</f>
        <v>0</v>
      </c>
      <c r="CD476" s="2">
        <f ca="1">IF(Table1[[#This Row],[Value of debts ]]&gt;Table1[[#This Row],[Income]],1,0)</f>
        <v>1</v>
      </c>
      <c r="CE476" s="1"/>
      <c r="CG476">
        <f ca="1">IF(Table1[[#This Row],[Net worth of person]]&gt;$CH$3,Table1[[#This Row],[Age]],0)</f>
        <v>0</v>
      </c>
    </row>
    <row r="477" spans="1:85" x14ac:dyDescent="0.3">
      <c r="A477">
        <f t="shared" ref="A477" ca="1" si="322">RANDBETWEEN(1,2)</f>
        <v>2</v>
      </c>
      <c r="B477" t="str">
        <f t="shared" ref="B477" ca="1" si="323">IF(A477=1,"Women", "Men")</f>
        <v>Men</v>
      </c>
      <c r="C477">
        <f t="shared" ref="C477" ca="1" si="324">RANDBETWEEN(20,40)</f>
        <v>37</v>
      </c>
      <c r="D477">
        <f t="shared" ref="D477" ca="1" si="325">RANDBETWEEN(1,6)</f>
        <v>6</v>
      </c>
      <c r="E477" t="str">
        <f t="shared" ref="E477" ca="1" si="326">VLOOKUP(D477,$V$4:$W$9,2)</f>
        <v>General Work</v>
      </c>
      <c r="F477">
        <f t="shared" ref="F477" ca="1" si="327">RANDBETWEEN(1,5)</f>
        <v>4</v>
      </c>
      <c r="G477" t="str">
        <f t="shared" ref="G477" ca="1" si="328">VLOOKUP(F477,$Y$4:$Z$8,2)</f>
        <v>Masters</v>
      </c>
      <c r="H477">
        <f t="shared" ref="H477" ca="1" si="329">RANDBETWEEN(0,4)</f>
        <v>2</v>
      </c>
      <c r="I477">
        <f t="shared" ref="I477" ca="1" si="330">RANDBETWEEN(1,3)</f>
        <v>2</v>
      </c>
      <c r="J477">
        <f t="shared" ref="J477" ca="1" si="331">RANDBETWEEN(25000,90000)</f>
        <v>50190</v>
      </c>
      <c r="K477">
        <f t="shared" ref="K477" ca="1" si="332">RANDBETWEEN(1,14)</f>
        <v>6</v>
      </c>
      <c r="L477" t="str">
        <f t="shared" ref="L477" ca="1" si="333">VLOOKUP(K477,$AB$4:$AC$17,2)</f>
        <v>Ranchi</v>
      </c>
      <c r="M477">
        <f t="shared" ref="M477" ca="1" si="334">J477*RANDBETWEEN(3,6)</f>
        <v>250950</v>
      </c>
      <c r="N477">
        <f t="shared" ref="N477" ca="1" si="335">RAND()*M477</f>
        <v>184208.0887431993</v>
      </c>
      <c r="O477">
        <f t="shared" ref="O477" ca="1" si="336">I477*RAND()*J477</f>
        <v>72582.291402832881</v>
      </c>
      <c r="P477">
        <f t="shared" ref="P477" ca="1" si="337">RANDBETWEEN(0,O477)</f>
        <v>31302</v>
      </c>
      <c r="Q477">
        <f t="shared" ref="Q477" ca="1" si="338">RAND()*J477*2</f>
        <v>46178.531827460822</v>
      </c>
      <c r="R477">
        <f t="shared" ref="R477" ca="1" si="339">RAND()*J477*1.5</f>
        <v>6812.7483808083834</v>
      </c>
      <c r="S477">
        <f t="shared" ref="S477" ca="1" si="340">M477+O477+R477</f>
        <v>330345.03978364129</v>
      </c>
      <c r="T477">
        <f t="shared" ref="T477" ca="1" si="341">N477+P477+Q477</f>
        <v>261688.62057066013</v>
      </c>
      <c r="U477">
        <f t="shared" ref="U477" ca="1" si="342">S477-T477</f>
        <v>68656.419212981156</v>
      </c>
      <c r="AF477" s="2">
        <f ca="1">IF(Table1[[#This Row],[Gender]]="Women",1,0)</f>
        <v>0</v>
      </c>
      <c r="AG477">
        <f ca="1">IF(Table1[[#This Row],[Gender]]="Men",1,0)</f>
        <v>1</v>
      </c>
      <c r="AI477" s="1"/>
      <c r="AK477" s="2">
        <f ca="1">IF(Table1[[#This Row],[Field of Work]]="IT",1,0)</f>
        <v>0</v>
      </c>
      <c r="AL477">
        <f ca="1">IF(Table1[[#This Row],[Field of Work]]="Agriculture",1,0)</f>
        <v>0</v>
      </c>
      <c r="AM477">
        <f ca="1">IF(Table1[[#This Row],[Field of Work]]="Construction",1,0)</f>
        <v>0</v>
      </c>
      <c r="AN477">
        <f ca="1">IF(Table1[[#This Row],[Field of Work]]="Healthcare",1,0)</f>
        <v>0</v>
      </c>
      <c r="AO477">
        <f ca="1">IF(Table1[[#This Row],[Field of Work]]="General Work",1,0)</f>
        <v>1</v>
      </c>
      <c r="AP477">
        <f ca="1">IF(Table1[[#This Row],[Field of Work]]="Teaching",1,0)</f>
        <v>0</v>
      </c>
      <c r="AV477" s="1"/>
      <c r="AX477" s="2">
        <f ca="1">Table1[[#This Row],[Car Value]]/Table1[[#This Row],[Cars]]</f>
        <v>36291.145701416441</v>
      </c>
      <c r="AY477" s="1"/>
      <c r="AZ477" s="2">
        <f ca="1">IF(Table1[[#This Row],[Value of debts ]]&gt;$BA$3,1,0)</f>
        <v>1</v>
      </c>
      <c r="BA477" s="1"/>
      <c r="BB477" s="1"/>
      <c r="BC477" s="15">
        <f ca="1">Table1[[#This Row],[Mortage Left]]/Table1[[#This Row],[Value of House]]</f>
        <v>0.73404299160469932</v>
      </c>
      <c r="BD477">
        <f t="shared" ca="1" si="279"/>
        <v>0</v>
      </c>
      <c r="BF477" s="1"/>
      <c r="BH477">
        <f ca="1">IF(Table1[[#This Row],[Area]]="Patna",Table1[[#This Row],[Income]],0)</f>
        <v>0</v>
      </c>
      <c r="BI477">
        <f ca="1">IF(Table1[[#This Row],[Area]]="Bangalore",Table1[[#This Row],[Income]],0)</f>
        <v>0</v>
      </c>
      <c r="BJ477">
        <f ca="1">IF(Table1[[#This Row],[Area]]="Lucknow",Table1[[#This Row],[Income]],0)</f>
        <v>0</v>
      </c>
      <c r="BK477">
        <f ca="1">IF(Table1[[#This Row],[Area]]="Hyderabad",Table1[[#This Row],[Income]],0)</f>
        <v>0</v>
      </c>
      <c r="BL477">
        <f ca="1">IF(Table1[[#This Row],[Area]]="Udaipur",Table1[[#This Row],[Income]],0)</f>
        <v>0</v>
      </c>
      <c r="BM477">
        <f ca="1">IF(Table1[[#This Row],[Area]]="Pune",Table1[[#This Row],[Income]],0)</f>
        <v>0</v>
      </c>
      <c r="BN477">
        <f ca="1">IF(Table1[[#This Row],[Area]]="Kolkata",Table1[[#This Row],[Income]],0)</f>
        <v>0</v>
      </c>
      <c r="BO477">
        <f ca="1">IF(Table1[[#This Row],[Area]]="Ranchi",Table1[[#This Row],[Income]],0)</f>
        <v>50190</v>
      </c>
      <c r="BP477">
        <f ca="1">IF(Table1[[#This Row],[Area]]="Dhanbad",Table1[[#This Row],[Income]],0)</f>
        <v>0</v>
      </c>
      <c r="BQ477">
        <f ca="1">IF(Table1[[#This Row],[Area]]="Agra",Table1[[#This Row],[Income]],0)</f>
        <v>0</v>
      </c>
      <c r="BR477">
        <f ca="1">IF(Table1[[#This Row],[Area]]="Mumbai",Table1[[#This Row],[Income]],0)</f>
        <v>0</v>
      </c>
      <c r="BS477">
        <f ca="1">IF(Table1[[#This Row],[Area]]="Srinagar",Table1[[#This Row],[Income]],0)</f>
        <v>0</v>
      </c>
      <c r="BT477">
        <f ca="1">IF(Table1[[#This Row],[Area]]="Delhi",Table1[[#This Row],[Income]],0)</f>
        <v>0</v>
      </c>
      <c r="BU477">
        <f ca="1">IF(Table1[[#This Row],[Area]]="Jaipur",Table1[[#This Row],[Income]],0)</f>
        <v>0</v>
      </c>
      <c r="BW477">
        <f ca="1">IF(Table1[[#This Row],[Field of Work]]="IT",Table1[[#This Row],[Income]],0)</f>
        <v>0</v>
      </c>
      <c r="BX477">
        <f ca="1">IF(Table1[[#This Row],[Field of Work]]="Healthcare",Table1[[#This Row],[Income]],0)</f>
        <v>0</v>
      </c>
      <c r="BY477">
        <f ca="1">IF(Table1[[#This Row],[Field of Work]]="Agriculture",Table1[[#This Row],[Income]],0)</f>
        <v>0</v>
      </c>
      <c r="BZ477">
        <f ca="1">IF(Table1[[#This Row],[Field of Work]]="Teaching",Table1[[#This Row],[Income]],0)</f>
        <v>0</v>
      </c>
      <c r="CA477">
        <f ca="1">IF(Table1[[#This Row],[Field of Work]]="General Work",Table1[[#This Row],[Income]],0)</f>
        <v>50190</v>
      </c>
      <c r="CB477">
        <f ca="1">IF(Table1[[#This Row],[Field of Work]]="Construction",Table1[[#This Row],[Income]],0)</f>
        <v>0</v>
      </c>
      <c r="CD477" s="2">
        <f ca="1">IF(Table1[[#This Row],[Value of debts ]]&gt;Table1[[#This Row],[Income]],1,0)</f>
        <v>1</v>
      </c>
      <c r="CE477" s="1"/>
      <c r="CG477">
        <f ca="1">IF(Table1[[#This Row],[Net worth of person]]&gt;$CH$3,Table1[[#This Row],[Age]],0)</f>
        <v>37</v>
      </c>
    </row>
    <row r="478" spans="1:85" x14ac:dyDescent="0.3">
      <c r="A478">
        <f ca="1">RANDBETWEEN(1,2)</f>
        <v>2</v>
      </c>
      <c r="B478" t="str">
        <f ca="1">IF(A478=1,"Women", "Men")</f>
        <v>Men</v>
      </c>
      <c r="C478">
        <f ca="1">RANDBETWEEN(20,40)</f>
        <v>29</v>
      </c>
      <c r="D478">
        <f ca="1">RANDBETWEEN(1,6)</f>
        <v>4</v>
      </c>
      <c r="E478" t="str">
        <f ca="1">VLOOKUP(D478,$V$4:$W$9,2)</f>
        <v>Teaching</v>
      </c>
      <c r="F478">
        <f ca="1">RANDBETWEEN(1,5)</f>
        <v>5</v>
      </c>
      <c r="G478" t="str">
        <f ca="1">VLOOKUP(F478,$Y$4:$Z$8,2)</f>
        <v>Others</v>
      </c>
      <c r="H478">
        <f ca="1">RANDBETWEEN(0,4)</f>
        <v>3</v>
      </c>
      <c r="I478">
        <f ca="1">RANDBETWEEN(1,3)</f>
        <v>2</v>
      </c>
      <c r="J478">
        <f ca="1">RANDBETWEEN(25000,90000)</f>
        <v>47847</v>
      </c>
      <c r="K478">
        <f ca="1">RANDBETWEEN(1,14)</f>
        <v>9</v>
      </c>
      <c r="L478" t="str">
        <f ca="1">VLOOKUP(K478,$AB$4:$AC$17,2)</f>
        <v>Pune</v>
      </c>
      <c r="M478">
        <f ca="1">J478*RANDBETWEEN(3,6)</f>
        <v>287082</v>
      </c>
      <c r="N478">
        <f ca="1">RAND()*M478</f>
        <v>158702.03970886124</v>
      </c>
      <c r="O478">
        <f ca="1">I478*RAND()*J478</f>
        <v>17284.508939919084</v>
      </c>
      <c r="P478">
        <f ca="1">RANDBETWEEN(0,O478)</f>
        <v>2774</v>
      </c>
      <c r="Q478">
        <f ca="1">RAND()*J478*2</f>
        <v>179.78047542710885</v>
      </c>
      <c r="R478">
        <f ca="1">RAND()*J478*1.5</f>
        <v>777.73694090264394</v>
      </c>
      <c r="S478">
        <f ca="1">M478+O478+R478</f>
        <v>305144.24588082172</v>
      </c>
      <c r="T478">
        <f ca="1">N478+P478+Q478</f>
        <v>161655.82018428834</v>
      </c>
      <c r="U478">
        <f ca="1">S478-T478</f>
        <v>143488.42569653338</v>
      </c>
      <c r="AF478" s="2">
        <f ca="1">IF(Table1[[#This Row],[Gender]]="Women",1,0)</f>
        <v>0</v>
      </c>
      <c r="AG478">
        <f ca="1">IF(Table1[[#This Row],[Gender]]="Men",1,0)</f>
        <v>1</v>
      </c>
      <c r="AI478" s="1"/>
      <c r="AK478" s="2">
        <f ca="1">IF(Table1[[#This Row],[Field of Work]]="IT",1,0)</f>
        <v>0</v>
      </c>
      <c r="AL478">
        <f ca="1">IF(Table1[[#This Row],[Field of Work]]="Agriculture",1,0)</f>
        <v>0</v>
      </c>
      <c r="AM478">
        <f ca="1">IF(Table1[[#This Row],[Field of Work]]="Construction",1,0)</f>
        <v>0</v>
      </c>
      <c r="AN478">
        <f ca="1">IF(Table1[[#This Row],[Field of Work]]="Healthcare",1,0)</f>
        <v>0</v>
      </c>
      <c r="AO478">
        <f ca="1">IF(Table1[[#This Row],[Field of Work]]="General Work",1,0)</f>
        <v>0</v>
      </c>
      <c r="AP478">
        <f ca="1">IF(Table1[[#This Row],[Field of Work]]="Teaching",1,0)</f>
        <v>1</v>
      </c>
      <c r="AV478" s="1"/>
      <c r="AX478" s="2">
        <f ca="1">Table1[[#This Row],[Car Value]]/Table1[[#This Row],[Cars]]</f>
        <v>8642.2544699595419</v>
      </c>
      <c r="AY478" s="1"/>
      <c r="AZ478" s="2">
        <f ca="1">IF(Table1[[#This Row],[Value of debts ]]&gt;$BA$3,1,0)</f>
        <v>1</v>
      </c>
      <c r="BA478" s="1"/>
      <c r="BB478" s="1"/>
      <c r="BC478" s="15">
        <f ca="1">Table1[[#This Row],[Mortage Left]]/Table1[[#This Row],[Value of House]]</f>
        <v>0.55281083352094951</v>
      </c>
      <c r="BD478">
        <f t="shared" ca="1" si="279"/>
        <v>0</v>
      </c>
      <c r="BF478" s="1"/>
      <c r="BH478">
        <f ca="1">IF(Table1[[#This Row],[Area]]="Patna",Table1[[#This Row],[Income]],0)</f>
        <v>0</v>
      </c>
      <c r="BI478">
        <f ca="1">IF(Table1[[#This Row],[Area]]="Bangalore",Table1[[#This Row],[Income]],0)</f>
        <v>0</v>
      </c>
      <c r="BJ478">
        <f ca="1">IF(Table1[[#This Row],[Area]]="Lucknow",Table1[[#This Row],[Income]],0)</f>
        <v>0</v>
      </c>
      <c r="BK478">
        <f ca="1">IF(Table1[[#This Row],[Area]]="Hyderabad",Table1[[#This Row],[Income]],0)</f>
        <v>0</v>
      </c>
      <c r="BL478">
        <f ca="1">IF(Table1[[#This Row],[Area]]="Udaipur",Table1[[#This Row],[Income]],0)</f>
        <v>0</v>
      </c>
      <c r="BM478">
        <f ca="1">IF(Table1[[#This Row],[Area]]="Pune",Table1[[#This Row],[Income]],0)</f>
        <v>47847</v>
      </c>
      <c r="BN478">
        <f ca="1">IF(Table1[[#This Row],[Area]]="Kolkata",Table1[[#This Row],[Income]],0)</f>
        <v>0</v>
      </c>
      <c r="BO478">
        <f ca="1">IF(Table1[[#This Row],[Area]]="Ranchi",Table1[[#This Row],[Income]],0)</f>
        <v>0</v>
      </c>
      <c r="BP478">
        <f ca="1">IF(Table1[[#This Row],[Area]]="Dhanbad",Table1[[#This Row],[Income]],0)</f>
        <v>0</v>
      </c>
      <c r="BQ478">
        <f ca="1">IF(Table1[[#This Row],[Area]]="Agra",Table1[[#This Row],[Income]],0)</f>
        <v>0</v>
      </c>
      <c r="BR478">
        <f ca="1">IF(Table1[[#This Row],[Area]]="Mumbai",Table1[[#This Row],[Income]],0)</f>
        <v>0</v>
      </c>
      <c r="BS478">
        <f ca="1">IF(Table1[[#This Row],[Area]]="Srinagar",Table1[[#This Row],[Income]],0)</f>
        <v>0</v>
      </c>
      <c r="BT478">
        <f ca="1">IF(Table1[[#This Row],[Area]]="Delhi",Table1[[#This Row],[Income]],0)</f>
        <v>0</v>
      </c>
      <c r="BU478">
        <f ca="1">IF(Table1[[#This Row],[Area]]="Jaipur",Table1[[#This Row],[Income]],0)</f>
        <v>0</v>
      </c>
      <c r="BW478">
        <f ca="1">IF(Table1[[#This Row],[Field of Work]]="IT",Table1[[#This Row],[Income]],0)</f>
        <v>0</v>
      </c>
      <c r="BX478">
        <f ca="1">IF(Table1[[#This Row],[Field of Work]]="Healthcare",Table1[[#This Row],[Income]],0)</f>
        <v>0</v>
      </c>
      <c r="BY478">
        <f ca="1">IF(Table1[[#This Row],[Field of Work]]="Agriculture",Table1[[#This Row],[Income]],0)</f>
        <v>0</v>
      </c>
      <c r="BZ478">
        <f ca="1">IF(Table1[[#This Row],[Field of Work]]="Teaching",Table1[[#This Row],[Income]],0)</f>
        <v>47847</v>
      </c>
      <c r="CA478">
        <f ca="1">IF(Table1[[#This Row],[Field of Work]]="General Work",Table1[[#This Row],[Income]],0)</f>
        <v>0</v>
      </c>
      <c r="CB478">
        <f ca="1">IF(Table1[[#This Row],[Field of Work]]="Construction",Table1[[#This Row],[Income]],0)</f>
        <v>0</v>
      </c>
      <c r="CD478" s="2">
        <f ca="1">IF(Table1[[#This Row],[Value of debts ]]&gt;Table1[[#This Row],[Income]],1,0)</f>
        <v>1</v>
      </c>
      <c r="CE478" s="1"/>
      <c r="CG478">
        <f ca="1">IF(Table1[[#This Row],[Net worth of person]]&gt;$CH$3,Table1[[#This Row],[Age]],0)</f>
        <v>29</v>
      </c>
    </row>
    <row r="479" spans="1:85" x14ac:dyDescent="0.3">
      <c r="A479">
        <f t="shared" ref="A479" ca="1" si="343">RANDBETWEEN(1,2)</f>
        <v>2</v>
      </c>
      <c r="B479" t="str">
        <f t="shared" ref="B479" ca="1" si="344">IF(A479=1,"Women", "Men")</f>
        <v>Men</v>
      </c>
      <c r="C479">
        <f t="shared" ref="C479" ca="1" si="345">RANDBETWEEN(20,40)</f>
        <v>23</v>
      </c>
      <c r="D479">
        <f t="shared" ref="D479" ca="1" si="346">RANDBETWEEN(1,6)</f>
        <v>5</v>
      </c>
      <c r="E479" t="str">
        <f t="shared" ref="E479" ca="1" si="347">VLOOKUP(D479,$V$4:$W$9,2)</f>
        <v>Agriculture</v>
      </c>
      <c r="F479">
        <f t="shared" ref="F479" ca="1" si="348">RANDBETWEEN(1,5)</f>
        <v>2</v>
      </c>
      <c r="G479" t="str">
        <f t="shared" ref="G479" ca="1" si="349">VLOOKUP(F479,$Y$4:$Z$8,2)</f>
        <v>12th</v>
      </c>
      <c r="H479">
        <f t="shared" ref="H479" ca="1" si="350">RANDBETWEEN(0,4)</f>
        <v>3</v>
      </c>
      <c r="I479">
        <f t="shared" ref="I479" ca="1" si="351">RANDBETWEEN(1,3)</f>
        <v>1</v>
      </c>
      <c r="J479">
        <f t="shared" ref="J479" ca="1" si="352">RANDBETWEEN(25000,90000)</f>
        <v>33612</v>
      </c>
      <c r="K479">
        <f t="shared" ref="K479" ca="1" si="353">RANDBETWEEN(1,14)</f>
        <v>6</v>
      </c>
      <c r="L479" t="str">
        <f t="shared" ref="L479" ca="1" si="354">VLOOKUP(K479,$AB$4:$AC$17,2)</f>
        <v>Ranchi</v>
      </c>
      <c r="M479">
        <f t="shared" ref="M479" ca="1" si="355">J479*RANDBETWEEN(3,6)</f>
        <v>134448</v>
      </c>
      <c r="N479">
        <f t="shared" ref="N479" ca="1" si="356">RAND()*M479</f>
        <v>116726.38606787035</v>
      </c>
      <c r="O479">
        <f t="shared" ref="O479" ca="1" si="357">I479*RAND()*J479</f>
        <v>28527.076670456579</v>
      </c>
      <c r="P479">
        <f t="shared" ref="P479" ca="1" si="358">RANDBETWEEN(0,O479)</f>
        <v>8844</v>
      </c>
      <c r="Q479">
        <f t="shared" ref="Q479" ca="1" si="359">RAND()*J479*2</f>
        <v>48722.156736299941</v>
      </c>
      <c r="R479">
        <f t="shared" ref="R479" ca="1" si="360">RAND()*J479*1.5</f>
        <v>11636.341531027552</v>
      </c>
      <c r="S479">
        <f t="shared" ref="S479" ca="1" si="361">M479+O479+R479</f>
        <v>174611.41820148414</v>
      </c>
      <c r="T479">
        <f t="shared" ref="T479" ca="1" si="362">N479+P479+Q479</f>
        <v>174292.54280417028</v>
      </c>
      <c r="U479">
        <f t="shared" ref="U479" ca="1" si="363">S479-T479</f>
        <v>318.87539731385186</v>
      </c>
      <c r="AF479" s="2">
        <f ca="1">IF(Table1[[#This Row],[Gender]]="Women",1,0)</f>
        <v>0</v>
      </c>
      <c r="AG479">
        <f ca="1">IF(Table1[[#This Row],[Gender]]="Men",1,0)</f>
        <v>1</v>
      </c>
      <c r="AI479" s="1"/>
      <c r="AK479" s="2">
        <f ca="1">IF(Table1[[#This Row],[Field of Work]]="IT",1,0)</f>
        <v>0</v>
      </c>
      <c r="AL479">
        <f ca="1">IF(Table1[[#This Row],[Field of Work]]="Agriculture",1,0)</f>
        <v>1</v>
      </c>
      <c r="AM479">
        <f ca="1">IF(Table1[[#This Row],[Field of Work]]="Construction",1,0)</f>
        <v>0</v>
      </c>
      <c r="AN479">
        <f ca="1">IF(Table1[[#This Row],[Field of Work]]="Healthcare",1,0)</f>
        <v>0</v>
      </c>
      <c r="AO479">
        <f ca="1">IF(Table1[[#This Row],[Field of Work]]="General Work",1,0)</f>
        <v>0</v>
      </c>
      <c r="AP479">
        <f ca="1">IF(Table1[[#This Row],[Field of Work]]="Teaching",1,0)</f>
        <v>0</v>
      </c>
      <c r="AV479" s="1"/>
      <c r="AX479" s="2">
        <f ca="1">Table1[[#This Row],[Car Value]]/Table1[[#This Row],[Cars]]</f>
        <v>28527.076670456579</v>
      </c>
      <c r="AY479" s="1"/>
      <c r="AZ479" s="2">
        <f ca="1">IF(Table1[[#This Row],[Value of debts ]]&gt;$BA$3,1,0)</f>
        <v>1</v>
      </c>
      <c r="BA479" s="1"/>
      <c r="BB479" s="1"/>
      <c r="BC479" s="15">
        <f ca="1">Table1[[#This Row],[Mortage Left]]/Table1[[#This Row],[Value of House]]</f>
        <v>0.868189828542413</v>
      </c>
      <c r="BD479">
        <f t="shared" ca="1" si="279"/>
        <v>0</v>
      </c>
      <c r="BF479" s="1"/>
      <c r="BH479">
        <f ca="1">IF(Table1[[#This Row],[Area]]="Patna",Table1[[#This Row],[Income]],0)</f>
        <v>0</v>
      </c>
      <c r="BI479">
        <f ca="1">IF(Table1[[#This Row],[Area]]="Bangalore",Table1[[#This Row],[Income]],0)</f>
        <v>0</v>
      </c>
      <c r="BJ479">
        <f ca="1">IF(Table1[[#This Row],[Area]]="Lucknow",Table1[[#This Row],[Income]],0)</f>
        <v>0</v>
      </c>
      <c r="BK479">
        <f ca="1">IF(Table1[[#This Row],[Area]]="Hyderabad",Table1[[#This Row],[Income]],0)</f>
        <v>0</v>
      </c>
      <c r="BL479">
        <f ca="1">IF(Table1[[#This Row],[Area]]="Udaipur",Table1[[#This Row],[Income]],0)</f>
        <v>0</v>
      </c>
      <c r="BM479">
        <f ca="1">IF(Table1[[#This Row],[Area]]="Pune",Table1[[#This Row],[Income]],0)</f>
        <v>0</v>
      </c>
      <c r="BN479">
        <f ca="1">IF(Table1[[#This Row],[Area]]="Kolkata",Table1[[#This Row],[Income]],0)</f>
        <v>0</v>
      </c>
      <c r="BO479">
        <f ca="1">IF(Table1[[#This Row],[Area]]="Ranchi",Table1[[#This Row],[Income]],0)</f>
        <v>33612</v>
      </c>
      <c r="BP479">
        <f ca="1">IF(Table1[[#This Row],[Area]]="Dhanbad",Table1[[#This Row],[Income]],0)</f>
        <v>0</v>
      </c>
      <c r="BQ479">
        <f ca="1">IF(Table1[[#This Row],[Area]]="Agra",Table1[[#This Row],[Income]],0)</f>
        <v>0</v>
      </c>
      <c r="BR479">
        <f ca="1">IF(Table1[[#This Row],[Area]]="Mumbai",Table1[[#This Row],[Income]],0)</f>
        <v>0</v>
      </c>
      <c r="BS479">
        <f ca="1">IF(Table1[[#This Row],[Area]]="Srinagar",Table1[[#This Row],[Income]],0)</f>
        <v>0</v>
      </c>
      <c r="BT479">
        <f ca="1">IF(Table1[[#This Row],[Area]]="Delhi",Table1[[#This Row],[Income]],0)</f>
        <v>0</v>
      </c>
      <c r="BU479">
        <f ca="1">IF(Table1[[#This Row],[Area]]="Jaipur",Table1[[#This Row],[Income]],0)</f>
        <v>0</v>
      </c>
      <c r="BW479">
        <f ca="1">IF(Table1[[#This Row],[Field of Work]]="IT",Table1[[#This Row],[Income]],0)</f>
        <v>0</v>
      </c>
      <c r="BX479">
        <f ca="1">IF(Table1[[#This Row],[Field of Work]]="Healthcare",Table1[[#This Row],[Income]],0)</f>
        <v>0</v>
      </c>
      <c r="BY479">
        <f ca="1">IF(Table1[[#This Row],[Field of Work]]="Agriculture",Table1[[#This Row],[Income]],0)</f>
        <v>33612</v>
      </c>
      <c r="BZ479">
        <f ca="1">IF(Table1[[#This Row],[Field of Work]]="Teaching",Table1[[#This Row],[Income]],0)</f>
        <v>0</v>
      </c>
      <c r="CA479">
        <f ca="1">IF(Table1[[#This Row],[Field of Work]]="General Work",Table1[[#This Row],[Income]],0)</f>
        <v>0</v>
      </c>
      <c r="CB479">
        <f ca="1">IF(Table1[[#This Row],[Field of Work]]="Construction",Table1[[#This Row],[Income]],0)</f>
        <v>0</v>
      </c>
      <c r="CD479" s="2">
        <f ca="1">IF(Table1[[#This Row],[Value of debts ]]&gt;Table1[[#This Row],[Income]],1,0)</f>
        <v>1</v>
      </c>
      <c r="CE479" s="1"/>
      <c r="CG479">
        <f ca="1">IF(Table1[[#This Row],[Net worth of person]]&gt;$CH$3,Table1[[#This Row],[Age]],0)</f>
        <v>0</v>
      </c>
    </row>
    <row r="480" spans="1:85" ht="15" thickBot="1" x14ac:dyDescent="0.35">
      <c r="A480">
        <f ca="1">RANDBETWEEN(1,2)</f>
        <v>1</v>
      </c>
      <c r="B480" t="str">
        <f ca="1">IF(A480=1,"Women", "Men")</f>
        <v>Women</v>
      </c>
      <c r="C480">
        <f ca="1">RANDBETWEEN(20,40)</f>
        <v>22</v>
      </c>
      <c r="D480">
        <f ca="1">RANDBETWEEN(1,6)</f>
        <v>4</v>
      </c>
      <c r="E480" t="str">
        <f ca="1">VLOOKUP(D480,$V$4:$W$9,2)</f>
        <v>Teaching</v>
      </c>
      <c r="F480">
        <f ca="1">RANDBETWEEN(1,5)</f>
        <v>3</v>
      </c>
      <c r="G480" t="str">
        <f ca="1">VLOOKUP(F480,$Y$4:$Z$8,2)</f>
        <v>Bachelors</v>
      </c>
      <c r="H480">
        <f ca="1">RANDBETWEEN(0,4)</f>
        <v>4</v>
      </c>
      <c r="I480">
        <f ca="1">RANDBETWEEN(1,3)</f>
        <v>1</v>
      </c>
      <c r="J480">
        <f ca="1">RANDBETWEEN(25000,90000)</f>
        <v>34787</v>
      </c>
      <c r="K480">
        <f ca="1">RANDBETWEEN(1,14)</f>
        <v>4</v>
      </c>
      <c r="L480" t="str">
        <f ca="1">VLOOKUP(K480,$AB$4:$AC$17,2)</f>
        <v>Dhanbad</v>
      </c>
      <c r="M480">
        <f ca="1">J480*RANDBETWEEN(3,6)</f>
        <v>104361</v>
      </c>
      <c r="N480">
        <f ca="1">RAND()*M480</f>
        <v>88775.59563243945</v>
      </c>
      <c r="O480">
        <f ca="1">I480*RAND()*J480</f>
        <v>15426.768499998432</v>
      </c>
      <c r="P480">
        <f ca="1">RANDBETWEEN(0,O480)</f>
        <v>2776</v>
      </c>
      <c r="Q480">
        <f ca="1">RAND()*J480*2</f>
        <v>52886.466271195059</v>
      </c>
      <c r="R480">
        <f ca="1">RAND()*J480*1.5</f>
        <v>34442.20202396762</v>
      </c>
      <c r="S480">
        <f ca="1">M480+O480+R480</f>
        <v>154229.97052396607</v>
      </c>
      <c r="T480">
        <f ca="1">N480+P480+Q480</f>
        <v>144438.06190363452</v>
      </c>
      <c r="U480">
        <f ca="1">S480-T480</f>
        <v>9791.9086203315528</v>
      </c>
      <c r="AF480" s="3">
        <f ca="1">IF(Table1[[#This Row],[Gender]]="Women",1,0)</f>
        <v>1</v>
      </c>
      <c r="AG480" s="4">
        <f ca="1">IF(Table1[[#This Row],[Gender]]="Men",1,0)</f>
        <v>0</v>
      </c>
      <c r="AH480" s="4"/>
      <c r="AI480" s="5"/>
      <c r="AK480" s="3">
        <f ca="1">IF(Table1[[#This Row],[Field of Work]]="IT",1,0)</f>
        <v>0</v>
      </c>
      <c r="AL480" s="4">
        <f ca="1">IF(Table1[[#This Row],[Field of Work]]="Agriculture",1,0)</f>
        <v>0</v>
      </c>
      <c r="AM480" s="4">
        <f ca="1">IF(Table1[[#This Row],[Field of Work]]="Construction",1,0)</f>
        <v>0</v>
      </c>
      <c r="AN480" s="4">
        <f ca="1">IF(Table1[[#This Row],[Field of Work]]="Healthcare",1,0)</f>
        <v>0</v>
      </c>
      <c r="AO480" s="4">
        <f ca="1">IF(Table1[[#This Row],[Field of Work]]="General Work",1,0)</f>
        <v>0</v>
      </c>
      <c r="AP480" s="4">
        <f ca="1">IF(Table1[[#This Row],[Field of Work]]="Teaching",1,0)</f>
        <v>1</v>
      </c>
      <c r="AQ480" s="4"/>
      <c r="AR480" s="4"/>
      <c r="AS480" s="4"/>
      <c r="AT480" s="4"/>
      <c r="AU480" s="4"/>
      <c r="AV480" s="5"/>
      <c r="AX480" s="3">
        <f ca="1">Table1[[#This Row],[Car Value]]/Table1[[#This Row],[Cars]]</f>
        <v>15426.768499998432</v>
      </c>
      <c r="AY480" s="5"/>
      <c r="AZ480" s="3">
        <f ca="1">IF(Table1[[#This Row],[Value of debts ]]&gt;$BA$3,1,0)</f>
        <v>1</v>
      </c>
      <c r="BA480" s="5"/>
      <c r="BB480" s="5"/>
      <c r="BC480" s="16">
        <f ca="1">Table1[[#This Row],[Mortage Left]]/Table1[[#This Row],[Value of House]]</f>
        <v>0.85065872914632334</v>
      </c>
      <c r="BD480" s="4">
        <f t="shared" ca="1" si="279"/>
        <v>0</v>
      </c>
      <c r="BE480" s="4"/>
      <c r="BF480" s="5"/>
      <c r="BH480">
        <f ca="1">IF(Table1[[#This Row],[Area]]="Patna",Table1[[#This Row],[Income]],0)</f>
        <v>0</v>
      </c>
      <c r="BI480">
        <f ca="1">IF(Table1[[#This Row],[Area]]="Bangalore",Table1[[#This Row],[Income]],0)</f>
        <v>0</v>
      </c>
      <c r="BJ480">
        <f ca="1">IF(Table1[[#This Row],[Area]]="Lucknow",Table1[[#This Row],[Income]],0)</f>
        <v>0</v>
      </c>
      <c r="BK480">
        <f ca="1">IF(Table1[[#This Row],[Area]]="Hyderabad",Table1[[#This Row],[Income]],0)</f>
        <v>0</v>
      </c>
      <c r="BL480">
        <f ca="1">IF(Table1[[#This Row],[Area]]="Udaipur",Table1[[#This Row],[Income]],0)</f>
        <v>0</v>
      </c>
      <c r="BM480">
        <f ca="1">IF(Table1[[#This Row],[Area]]="Pune",Table1[[#This Row],[Income]],0)</f>
        <v>0</v>
      </c>
      <c r="BN480">
        <f ca="1">IF(Table1[[#This Row],[Area]]="Kolkata",Table1[[#This Row],[Income]],0)</f>
        <v>0</v>
      </c>
      <c r="BO480">
        <f ca="1">IF(Table1[[#This Row],[Area]]="Ranchi",Table1[[#This Row],[Income]],0)</f>
        <v>0</v>
      </c>
      <c r="BP480">
        <f ca="1">IF(Table1[[#This Row],[Area]]="Dhanbad",Table1[[#This Row],[Income]],0)</f>
        <v>34787</v>
      </c>
      <c r="BQ480">
        <f ca="1">IF(Table1[[#This Row],[Area]]="Agra",Table1[[#This Row],[Income]],0)</f>
        <v>0</v>
      </c>
      <c r="BR480">
        <f ca="1">IF(Table1[[#This Row],[Area]]="Mumbai",Table1[[#This Row],[Income]],0)</f>
        <v>0</v>
      </c>
      <c r="BS480">
        <f ca="1">IF(Table1[[#This Row],[Area]]="Srinagar",Table1[[#This Row],[Income]],0)</f>
        <v>0</v>
      </c>
      <c r="BT480">
        <f ca="1">IF(Table1[[#This Row],[Area]]="Delhi",Table1[[#This Row],[Income]],0)</f>
        <v>0</v>
      </c>
      <c r="BU480">
        <f ca="1">IF(Table1[[#This Row],[Area]]="Jaipur",Table1[[#This Row],[Income]],0)</f>
        <v>0</v>
      </c>
      <c r="BW480">
        <f ca="1">IF(Table1[[#This Row],[Field of Work]]="IT",Table1[[#This Row],[Income]],0)</f>
        <v>0</v>
      </c>
      <c r="BX480">
        <f ca="1">IF(Table1[[#This Row],[Field of Work]]="Healthcare",Table1[[#This Row],[Income]],0)</f>
        <v>0</v>
      </c>
      <c r="BY480">
        <f ca="1">IF(Table1[[#This Row],[Field of Work]]="Agriculture",Table1[[#This Row],[Income]],0)</f>
        <v>0</v>
      </c>
      <c r="BZ480">
        <f ca="1">IF(Table1[[#This Row],[Field of Work]]="Teaching",Table1[[#This Row],[Income]],0)</f>
        <v>34787</v>
      </c>
      <c r="CA480">
        <f ca="1">IF(Table1[[#This Row],[Field of Work]]="General Work",Table1[[#This Row],[Income]],0)</f>
        <v>0</v>
      </c>
      <c r="CB480">
        <f ca="1">IF(Table1[[#This Row],[Field of Work]]="Construction",Table1[[#This Row],[Income]],0)</f>
        <v>0</v>
      </c>
      <c r="CD480" s="3">
        <f ca="1">IF(Table1[[#This Row],[Value of debts ]]&gt;Table1[[#This Row],[Income]],1,0)</f>
        <v>1</v>
      </c>
      <c r="CE480" s="5"/>
      <c r="CG480">
        <f ca="1">IF(Table1[[#This Row],[Net worth of person]]&gt;$CH$3,Table1[[#This Row],[Age]],0)</f>
        <v>0</v>
      </c>
    </row>
    <row r="481" spans="60:80" x14ac:dyDescent="0.3">
      <c r="BH481">
        <f t="shared" ref="BH481:BU481" ca="1" si="364">AVERAGEIF(BH4:BH480,"&lt;&gt;0")</f>
        <v>58950.53125</v>
      </c>
      <c r="BI481">
        <f t="shared" ca="1" si="364"/>
        <v>55625.525000000001</v>
      </c>
      <c r="BJ481">
        <f t="shared" ca="1" si="364"/>
        <v>62766.896551724138</v>
      </c>
      <c r="BK481">
        <f t="shared" ca="1" si="364"/>
        <v>61523.035714285717</v>
      </c>
      <c r="BL481">
        <f t="shared" ca="1" si="364"/>
        <v>58450.846153846156</v>
      </c>
      <c r="BM481">
        <f t="shared" ca="1" si="364"/>
        <v>59136.62162162162</v>
      </c>
      <c r="BN481">
        <f t="shared" ca="1" si="364"/>
        <v>60372.305555555555</v>
      </c>
      <c r="BO481">
        <f t="shared" ca="1" si="364"/>
        <v>60005.37142857143</v>
      </c>
      <c r="BP481">
        <f t="shared" ca="1" si="364"/>
        <v>55155.392857142855</v>
      </c>
      <c r="BQ481">
        <f t="shared" ca="1" si="364"/>
        <v>55183.8</v>
      </c>
      <c r="BR481">
        <f t="shared" ca="1" si="364"/>
        <v>53876.315789473687</v>
      </c>
      <c r="BS481">
        <f t="shared" ca="1" si="364"/>
        <v>63602.289473684214</v>
      </c>
      <c r="BT481">
        <f t="shared" ca="1" si="364"/>
        <v>65259.73333333333</v>
      </c>
      <c r="BU481">
        <f t="shared" ca="1" si="364"/>
        <v>57032.025000000001</v>
      </c>
      <c r="BW481">
        <f t="shared" ref="BW481:CB481" ca="1" si="365">AVERAGEIF(BW4:BW480,"&lt;&gt;0")</f>
        <v>59331.44</v>
      </c>
      <c r="BX481">
        <f t="shared" ca="1" si="365"/>
        <v>62349.2</v>
      </c>
      <c r="BY481">
        <f t="shared" ca="1" si="365"/>
        <v>60073.141176470592</v>
      </c>
      <c r="BZ481">
        <f t="shared" ca="1" si="365"/>
        <v>56235.857142857145</v>
      </c>
      <c r="CA481">
        <f t="shared" ca="1" si="365"/>
        <v>60355.486486486487</v>
      </c>
      <c r="CB481">
        <f t="shared" ca="1" si="365"/>
        <v>56295.351063829788</v>
      </c>
    </row>
  </sheetData>
  <mergeCells count="2">
    <mergeCell ref="AF3:AG3"/>
    <mergeCell ref="AF2:AI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9EED-94E0-4872-B853-E4E9E318F71B}">
  <dimension ref="C1:AD58"/>
  <sheetViews>
    <sheetView topLeftCell="G4" zoomScale="94" zoomScaleNormal="94" workbookViewId="0">
      <selection activeCell="AD13" sqref="AD13"/>
    </sheetView>
  </sheetViews>
  <sheetFormatPr defaultRowHeight="14.4" x14ac:dyDescent="0.3"/>
  <sheetData>
    <row r="1" spans="3:28" ht="15" thickBot="1" x14ac:dyDescent="0.35"/>
    <row r="2" spans="3:28" ht="16.2" thickBot="1" x14ac:dyDescent="0.35">
      <c r="C2" s="34" t="s">
        <v>63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3:28" ht="21.6" customHeight="1" thickBot="1" x14ac:dyDescent="0.5">
      <c r="C3" s="75" t="s">
        <v>67</v>
      </c>
      <c r="D3" s="76"/>
      <c r="E3" s="76"/>
      <c r="F3" s="76"/>
      <c r="G3" s="70" t="s">
        <v>68</v>
      </c>
      <c r="H3" s="70"/>
      <c r="I3" s="70"/>
      <c r="J3" s="70"/>
      <c r="K3" s="79" t="s">
        <v>69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3:28" ht="15" customHeight="1" thickBot="1" x14ac:dyDescent="0.35">
      <c r="C4" s="77"/>
      <c r="D4" s="78"/>
      <c r="E4" s="78"/>
      <c r="F4" s="78"/>
      <c r="G4" s="72"/>
      <c r="H4" s="72"/>
      <c r="I4" s="72"/>
      <c r="J4" s="72"/>
      <c r="K4" s="88" t="s">
        <v>3</v>
      </c>
      <c r="L4" s="89"/>
      <c r="M4" s="89" t="s">
        <v>6</v>
      </c>
      <c r="N4" s="89"/>
      <c r="O4" s="89" t="s">
        <v>7</v>
      </c>
      <c r="P4" s="89"/>
      <c r="Q4" s="89" t="s">
        <v>4</v>
      </c>
      <c r="R4" s="89"/>
      <c r="S4" s="89" t="s">
        <v>60</v>
      </c>
      <c r="T4" s="89"/>
      <c r="U4" s="89" t="s">
        <v>5</v>
      </c>
      <c r="V4" s="90"/>
      <c r="W4" s="34" t="s">
        <v>74</v>
      </c>
      <c r="X4" s="35"/>
      <c r="Y4" s="35"/>
      <c r="Z4" s="35"/>
      <c r="AA4" s="35"/>
      <c r="AB4" s="36"/>
    </row>
    <row r="5" spans="3:28" ht="15" thickBot="1" x14ac:dyDescent="0.35">
      <c r="C5" s="20" t="s">
        <v>64</v>
      </c>
      <c r="D5" s="21"/>
      <c r="E5" s="20" t="s">
        <v>65</v>
      </c>
      <c r="F5" s="21"/>
      <c r="G5" s="91">
        <f ca="1">Sheet1!AJ3</f>
        <v>29.624737945492662</v>
      </c>
      <c r="H5" s="92"/>
      <c r="I5" s="92"/>
      <c r="J5" s="92"/>
      <c r="K5" s="95">
        <f ca="1">Sheet1!AQ4</f>
        <v>75</v>
      </c>
      <c r="L5" s="84"/>
      <c r="M5" s="84">
        <f ca="1">Sheet1!AV4</f>
        <v>84</v>
      </c>
      <c r="N5" s="84"/>
      <c r="O5" s="84">
        <f ca="1">Sheet1!AR4</f>
        <v>85</v>
      </c>
      <c r="P5" s="84"/>
      <c r="Q5" s="84">
        <f ca="1">Sheet1!AS4</f>
        <v>94</v>
      </c>
      <c r="R5" s="84"/>
      <c r="S5" s="84">
        <f ca="1">Sheet1!AU4</f>
        <v>74</v>
      </c>
      <c r="T5" s="84"/>
      <c r="U5" s="84">
        <f ca="1">Sheet1!AT4</f>
        <v>65</v>
      </c>
      <c r="V5" s="85"/>
      <c r="W5" s="27">
        <v>1</v>
      </c>
      <c r="X5" s="29"/>
      <c r="Y5" s="27">
        <v>2</v>
      </c>
      <c r="Z5" s="29"/>
      <c r="AA5" s="27">
        <v>3</v>
      </c>
      <c r="AB5" s="29"/>
    </row>
    <row r="6" spans="3:28" ht="15" thickBot="1" x14ac:dyDescent="0.35">
      <c r="C6" s="27">
        <f ca="1">Sheet1!AI4</f>
        <v>237</v>
      </c>
      <c r="D6" s="28"/>
      <c r="E6" s="28">
        <f ca="1">Sheet1!AH4</f>
        <v>240</v>
      </c>
      <c r="F6" s="29"/>
      <c r="G6" s="93"/>
      <c r="H6" s="94"/>
      <c r="I6" s="94"/>
      <c r="J6" s="94"/>
      <c r="K6" s="9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  <c r="W6" s="31"/>
      <c r="X6" s="33"/>
      <c r="Y6" s="31"/>
      <c r="Z6" s="33"/>
      <c r="AA6" s="31"/>
      <c r="AB6" s="33"/>
    </row>
    <row r="7" spans="3:28" ht="15" thickBot="1" x14ac:dyDescent="0.35">
      <c r="C7" s="25"/>
      <c r="D7" s="26"/>
      <c r="E7" s="26"/>
      <c r="F7" s="30"/>
      <c r="G7" s="69" t="s">
        <v>50</v>
      </c>
      <c r="H7" s="70"/>
      <c r="I7" s="70"/>
      <c r="J7" s="73"/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27">
        <v>50000</v>
      </c>
      <c r="X7" s="29"/>
      <c r="Y7" s="37">
        <v>0.2</v>
      </c>
      <c r="Z7" s="29"/>
      <c r="AA7" s="27">
        <v>60000</v>
      </c>
      <c r="AB7" s="29"/>
    </row>
    <row r="8" spans="3:28" ht="14.4" customHeight="1" thickBot="1" x14ac:dyDescent="0.35">
      <c r="C8" s="6"/>
      <c r="D8" s="8"/>
      <c r="E8" s="8"/>
      <c r="F8" s="9"/>
      <c r="G8" s="72"/>
      <c r="H8" s="72"/>
      <c r="I8" s="72"/>
      <c r="J8" s="74"/>
      <c r="K8" s="2"/>
      <c r="V8" s="1"/>
      <c r="W8" s="31"/>
      <c r="X8" s="33"/>
      <c r="Y8" s="31"/>
      <c r="Z8" s="33"/>
      <c r="AA8" s="31"/>
      <c r="AB8" s="33"/>
    </row>
    <row r="9" spans="3:28" ht="15" customHeight="1" x14ac:dyDescent="0.3">
      <c r="C9" s="2"/>
      <c r="F9" s="1"/>
      <c r="G9" s="97">
        <f ca="1">Sheet1!AW3</f>
        <v>58890.259958071278</v>
      </c>
      <c r="H9" s="97"/>
      <c r="I9" s="97"/>
      <c r="J9" s="98"/>
      <c r="K9" s="2"/>
      <c r="V9" s="1"/>
      <c r="W9" s="27"/>
      <c r="X9" s="28"/>
      <c r="Y9" s="28"/>
      <c r="Z9" s="28"/>
      <c r="AA9" s="28"/>
      <c r="AB9" s="28"/>
    </row>
    <row r="10" spans="3:28" x14ac:dyDescent="0.3">
      <c r="C10" s="2"/>
      <c r="F10" s="1"/>
      <c r="G10" s="99"/>
      <c r="H10" s="99"/>
      <c r="I10" s="99"/>
      <c r="J10" s="100"/>
      <c r="K10" s="2"/>
      <c r="V10" s="1"/>
      <c r="W10" s="25"/>
      <c r="X10" s="26"/>
      <c r="Y10" s="26"/>
      <c r="Z10" s="26"/>
      <c r="AA10" s="26"/>
      <c r="AB10" s="26"/>
    </row>
    <row r="11" spans="3:28" ht="15" thickBot="1" x14ac:dyDescent="0.35">
      <c r="C11" s="2"/>
      <c r="F11" s="1"/>
      <c r="G11" s="101"/>
      <c r="H11" s="101"/>
      <c r="I11" s="101"/>
      <c r="J11" s="102"/>
      <c r="K11" s="2"/>
      <c r="V11" s="1"/>
      <c r="W11" s="25"/>
      <c r="X11" s="26"/>
      <c r="Y11" s="26"/>
      <c r="Z11" s="26"/>
      <c r="AA11" s="26"/>
      <c r="AB11" s="26"/>
    </row>
    <row r="12" spans="3:28" x14ac:dyDescent="0.3">
      <c r="C12" s="2"/>
      <c r="F12" s="1"/>
      <c r="G12" s="70" t="s">
        <v>52</v>
      </c>
      <c r="H12" s="28"/>
      <c r="I12" s="28"/>
      <c r="J12" s="29"/>
      <c r="K12" s="2"/>
      <c r="V12" s="1"/>
      <c r="W12" s="25"/>
      <c r="X12" s="26"/>
      <c r="Y12" s="26"/>
      <c r="Z12" s="26"/>
      <c r="AA12" s="26"/>
      <c r="AB12" s="26"/>
    </row>
    <row r="13" spans="3:28" x14ac:dyDescent="0.3">
      <c r="C13" s="2"/>
      <c r="F13" s="1"/>
      <c r="G13" s="26"/>
      <c r="H13" s="26"/>
      <c r="I13" s="26"/>
      <c r="J13" s="30"/>
      <c r="K13" s="2"/>
      <c r="V13" s="1"/>
      <c r="W13" s="25"/>
      <c r="X13" s="26"/>
      <c r="Y13" s="26"/>
      <c r="Z13" s="26"/>
      <c r="AA13" s="26"/>
      <c r="AB13" s="26"/>
    </row>
    <row r="14" spans="3:28" x14ac:dyDescent="0.3">
      <c r="C14" s="2"/>
      <c r="F14" s="1"/>
      <c r="G14" s="99">
        <f ca="1">Sheet1!AY4</f>
        <v>28906.05947648011</v>
      </c>
      <c r="H14" s="99"/>
      <c r="I14" s="99"/>
      <c r="J14" s="100"/>
      <c r="K14" s="2"/>
      <c r="V14" s="1"/>
      <c r="W14" s="25"/>
      <c r="X14" s="26"/>
      <c r="Y14" s="26"/>
      <c r="Z14" s="26"/>
      <c r="AA14" s="26"/>
      <c r="AB14" s="26"/>
    </row>
    <row r="15" spans="3:28" x14ac:dyDescent="0.3">
      <c r="C15" s="2"/>
      <c r="F15" s="1"/>
      <c r="G15" s="99"/>
      <c r="H15" s="99"/>
      <c r="I15" s="99"/>
      <c r="J15" s="100"/>
      <c r="K15" s="2"/>
      <c r="V15" s="1"/>
      <c r="W15" s="25"/>
      <c r="X15" s="26"/>
      <c r="Y15" s="26"/>
      <c r="Z15" s="26"/>
      <c r="AA15" s="26"/>
      <c r="AB15" s="26"/>
    </row>
    <row r="16" spans="3:28" ht="15" thickBot="1" x14ac:dyDescent="0.35">
      <c r="C16" s="2"/>
      <c r="F16" s="1"/>
      <c r="G16" s="101"/>
      <c r="H16" s="101"/>
      <c r="I16" s="101"/>
      <c r="J16" s="102"/>
      <c r="K16" s="2"/>
      <c r="V16" s="1"/>
      <c r="W16" s="25"/>
      <c r="X16" s="26"/>
      <c r="Y16" s="26"/>
      <c r="Z16" s="26"/>
      <c r="AA16" s="26"/>
      <c r="AB16" s="26"/>
    </row>
    <row r="17" spans="3:28" x14ac:dyDescent="0.3">
      <c r="C17" s="2"/>
      <c r="F17" s="1"/>
      <c r="G17" s="53" t="s">
        <v>73</v>
      </c>
      <c r="H17" s="53"/>
      <c r="I17" s="53"/>
      <c r="J17" s="54"/>
      <c r="K17" s="2"/>
      <c r="V17" s="1"/>
      <c r="W17" s="25"/>
      <c r="X17" s="26"/>
      <c r="Y17" s="26"/>
      <c r="Z17" s="26"/>
      <c r="AA17" s="26"/>
      <c r="AB17" s="26"/>
    </row>
    <row r="18" spans="3:28" x14ac:dyDescent="0.3">
      <c r="C18" s="2"/>
      <c r="F18" s="1"/>
      <c r="G18" s="65"/>
      <c r="H18" s="65"/>
      <c r="I18" s="65"/>
      <c r="J18" s="66"/>
      <c r="K18" s="2"/>
      <c r="V18" s="1"/>
      <c r="W18" s="25"/>
      <c r="X18" s="26"/>
      <c r="Y18" s="26"/>
      <c r="Z18" s="26"/>
      <c r="AA18" s="26"/>
      <c r="AB18" s="26"/>
    </row>
    <row r="19" spans="3:28" x14ac:dyDescent="0.3">
      <c r="C19" s="2"/>
      <c r="F19" s="1"/>
      <c r="G19" s="38">
        <f ca="1">Sheet1!BB4</f>
        <v>467</v>
      </c>
      <c r="H19" s="38"/>
      <c r="I19" s="38"/>
      <c r="J19" s="43"/>
      <c r="K19" s="2"/>
      <c r="V19" s="1"/>
      <c r="W19" s="25"/>
      <c r="X19" s="26"/>
      <c r="Y19" s="26"/>
      <c r="Z19" s="26"/>
      <c r="AA19" s="26"/>
      <c r="AB19" s="26"/>
    </row>
    <row r="20" spans="3:28" ht="15" thickBot="1" x14ac:dyDescent="0.35">
      <c r="C20" s="2"/>
      <c r="F20" s="1"/>
      <c r="G20" s="39"/>
      <c r="H20" s="39"/>
      <c r="I20" s="39"/>
      <c r="J20" s="44"/>
      <c r="K20" s="2"/>
      <c r="V20" s="1"/>
      <c r="W20" s="25"/>
      <c r="X20" s="26"/>
      <c r="Y20" s="26"/>
      <c r="Z20" s="26"/>
      <c r="AA20" s="26"/>
      <c r="AB20" s="26"/>
    </row>
    <row r="21" spans="3:28" x14ac:dyDescent="0.3">
      <c r="C21" s="2"/>
      <c r="F21" s="1"/>
      <c r="G21" s="53" t="s">
        <v>66</v>
      </c>
      <c r="H21" s="53"/>
      <c r="I21" s="53"/>
      <c r="J21" s="54"/>
      <c r="K21" s="2"/>
      <c r="V21" s="1"/>
      <c r="W21" s="25"/>
      <c r="X21" s="26"/>
      <c r="Y21" s="26"/>
      <c r="Z21" s="26"/>
      <c r="AA21" s="26"/>
      <c r="AB21" s="26"/>
    </row>
    <row r="22" spans="3:28" ht="15" thickBot="1" x14ac:dyDescent="0.35">
      <c r="C22" s="2"/>
      <c r="F22" s="1"/>
      <c r="G22" s="65"/>
      <c r="H22" s="65"/>
      <c r="I22" s="65"/>
      <c r="J22" s="66"/>
      <c r="K22" s="2"/>
      <c r="V22" s="1"/>
      <c r="W22" s="25"/>
      <c r="X22" s="26"/>
      <c r="Y22" s="26"/>
      <c r="Z22" s="26"/>
      <c r="AA22" s="26"/>
      <c r="AB22" s="26"/>
    </row>
    <row r="23" spans="3:28" ht="15.6" customHeight="1" thickBot="1" x14ac:dyDescent="0.4">
      <c r="C23" s="2"/>
      <c r="F23" s="1"/>
      <c r="G23" s="64">
        <f ca="1">Sheet1!BF4</f>
        <v>98</v>
      </c>
      <c r="H23" s="65"/>
      <c r="I23" s="65"/>
      <c r="J23" s="66"/>
      <c r="K23" s="81" t="s">
        <v>70</v>
      </c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3"/>
      <c r="W23" s="25"/>
      <c r="X23" s="26"/>
      <c r="Y23" s="26"/>
      <c r="Z23" s="26"/>
      <c r="AA23" s="26"/>
      <c r="AB23" s="26"/>
    </row>
    <row r="24" spans="3:28" ht="15.6" customHeight="1" thickBot="1" x14ac:dyDescent="0.35">
      <c r="C24" s="2"/>
      <c r="F24" s="1"/>
      <c r="G24" s="64"/>
      <c r="H24" s="65"/>
      <c r="I24" s="65"/>
      <c r="J24" s="66"/>
      <c r="K24" s="34" t="s">
        <v>3</v>
      </c>
      <c r="L24" s="35"/>
      <c r="M24" s="35" t="s">
        <v>6</v>
      </c>
      <c r="N24" s="35"/>
      <c r="O24" s="35" t="s">
        <v>7</v>
      </c>
      <c r="P24" s="35"/>
      <c r="Q24" s="35" t="s">
        <v>4</v>
      </c>
      <c r="R24" s="35"/>
      <c r="S24" s="35" t="s">
        <v>60</v>
      </c>
      <c r="T24" s="35"/>
      <c r="U24" s="35" t="s">
        <v>5</v>
      </c>
      <c r="V24" s="36"/>
      <c r="W24" s="25"/>
      <c r="X24" s="26"/>
      <c r="Y24" s="26"/>
      <c r="Z24" s="26"/>
      <c r="AA24" s="26"/>
      <c r="AB24" s="26"/>
    </row>
    <row r="25" spans="3:28" ht="15.6" customHeight="1" thickBot="1" x14ac:dyDescent="0.35">
      <c r="C25" s="2"/>
      <c r="F25" s="1"/>
      <c r="G25" s="64"/>
      <c r="H25" s="65"/>
      <c r="I25" s="65"/>
      <c r="J25" s="66"/>
      <c r="K25" s="69">
        <f ca="1">Sheet1!BW481</f>
        <v>59331.44</v>
      </c>
      <c r="L25" s="70"/>
      <c r="M25" s="70">
        <f ca="1">Sheet1!BZ481</f>
        <v>56235.857142857145</v>
      </c>
      <c r="N25" s="70"/>
      <c r="O25" s="70">
        <f ca="1">Sheet1!BY481</f>
        <v>60073.141176470592</v>
      </c>
      <c r="P25" s="70"/>
      <c r="Q25" s="70">
        <f ca="1">Sheet1!CB481</f>
        <v>56295.351063829788</v>
      </c>
      <c r="R25" s="70"/>
      <c r="S25" s="70">
        <f ca="1">Sheet1!CA481</f>
        <v>60355.486486486487</v>
      </c>
      <c r="T25" s="70"/>
      <c r="U25" s="70">
        <f ca="1">Sheet1!BX481</f>
        <v>62349.2</v>
      </c>
      <c r="V25" s="73"/>
      <c r="W25" s="25"/>
      <c r="X25" s="26"/>
      <c r="Y25" s="26"/>
      <c r="Z25" s="26"/>
      <c r="AA25" s="26"/>
      <c r="AB25" s="26"/>
    </row>
    <row r="26" spans="3:28" ht="16.2" customHeight="1" thickBot="1" x14ac:dyDescent="0.35">
      <c r="C26" s="2"/>
      <c r="F26" s="1"/>
      <c r="G26" s="52" t="s">
        <v>71</v>
      </c>
      <c r="H26" s="53"/>
      <c r="I26" s="53"/>
      <c r="J26" s="54"/>
      <c r="K26" s="71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4"/>
      <c r="W26" s="25"/>
      <c r="X26" s="26"/>
      <c r="Y26" s="26"/>
      <c r="Z26" s="26"/>
      <c r="AA26" s="26"/>
      <c r="AB26" s="26"/>
    </row>
    <row r="27" spans="3:28" ht="21.6" thickBot="1" x14ac:dyDescent="0.45">
      <c r="C27" s="2"/>
      <c r="F27" s="1"/>
      <c r="G27" s="55"/>
      <c r="H27" s="56"/>
      <c r="I27" s="56"/>
      <c r="J27" s="57"/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4"/>
      <c r="W27" s="25"/>
      <c r="X27" s="26"/>
      <c r="Y27" s="26"/>
      <c r="Z27" s="26"/>
      <c r="AA27" s="26"/>
      <c r="AB27" s="26"/>
    </row>
    <row r="28" spans="3:28" ht="21" x14ac:dyDescent="0.4">
      <c r="C28" s="2"/>
      <c r="F28" s="1"/>
      <c r="G28" s="58">
        <f ca="1">Sheet1!CE4</f>
        <v>0.96855345911949686</v>
      </c>
      <c r="H28" s="59"/>
      <c r="I28" s="59"/>
      <c r="J28" s="60"/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4"/>
      <c r="W28" s="25"/>
      <c r="X28" s="26"/>
      <c r="Y28" s="26"/>
      <c r="Z28" s="26"/>
      <c r="AA28" s="26"/>
      <c r="AB28" s="26"/>
    </row>
    <row r="29" spans="3:28" ht="21.6" thickBot="1" x14ac:dyDescent="0.45">
      <c r="C29" s="2"/>
      <c r="F29" s="1"/>
      <c r="G29" s="61"/>
      <c r="H29" s="62"/>
      <c r="I29" s="62"/>
      <c r="J29" s="63"/>
      <c r="K29" s="2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4"/>
      <c r="W29" s="25"/>
      <c r="X29" s="26"/>
      <c r="Y29" s="26"/>
      <c r="Z29" s="26"/>
      <c r="AA29" s="26"/>
      <c r="AB29" s="26"/>
    </row>
    <row r="30" spans="3:28" ht="21" x14ac:dyDescent="0.4">
      <c r="C30" s="2"/>
      <c r="F30" s="1"/>
      <c r="G30" s="52" t="s">
        <v>75</v>
      </c>
      <c r="H30" s="53"/>
      <c r="I30" s="53"/>
      <c r="J30" s="54"/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4"/>
      <c r="W30" s="25"/>
      <c r="X30" s="26"/>
      <c r="Y30" s="26"/>
      <c r="Z30" s="26"/>
      <c r="AA30" s="26"/>
      <c r="AB30" s="26"/>
    </row>
    <row r="31" spans="3:28" ht="15.6" customHeight="1" x14ac:dyDescent="0.3">
      <c r="C31" s="2"/>
      <c r="F31" s="1"/>
      <c r="G31" s="64"/>
      <c r="H31" s="65"/>
      <c r="I31" s="65"/>
      <c r="J31" s="66"/>
      <c r="K31" s="2"/>
      <c r="V31" s="1"/>
      <c r="W31" s="25"/>
      <c r="X31" s="26"/>
      <c r="Y31" s="26"/>
      <c r="Z31" s="26"/>
      <c r="AA31" s="26"/>
      <c r="AB31" s="26"/>
    </row>
    <row r="32" spans="3:28" ht="15.6" customHeight="1" x14ac:dyDescent="0.3">
      <c r="C32" s="2"/>
      <c r="F32" s="1"/>
      <c r="G32" s="64"/>
      <c r="H32" s="65"/>
      <c r="I32" s="65"/>
      <c r="J32" s="66"/>
      <c r="K32" s="2"/>
      <c r="V32" s="1"/>
      <c r="W32" s="25"/>
      <c r="X32" s="26"/>
      <c r="Y32" s="26"/>
      <c r="Z32" s="26"/>
      <c r="AA32" s="26"/>
      <c r="AB32" s="26"/>
    </row>
    <row r="33" spans="3:30" ht="15.6" customHeight="1" x14ac:dyDescent="0.3">
      <c r="C33" s="2"/>
      <c r="F33" s="1"/>
      <c r="G33" s="67">
        <f ca="1">Sheet1!CI4</f>
        <v>29.375</v>
      </c>
      <c r="H33" s="59"/>
      <c r="I33" s="59"/>
      <c r="J33" s="60"/>
      <c r="K33" s="2"/>
      <c r="V33" s="1"/>
      <c r="W33" s="25"/>
      <c r="X33" s="26"/>
      <c r="Y33" s="26"/>
      <c r="Z33" s="26"/>
      <c r="AA33" s="26"/>
      <c r="AB33" s="26"/>
    </row>
    <row r="34" spans="3:30" ht="14.4" customHeight="1" x14ac:dyDescent="0.3">
      <c r="C34" s="2"/>
      <c r="F34" s="1"/>
      <c r="G34" s="68"/>
      <c r="H34" s="59"/>
      <c r="I34" s="59"/>
      <c r="J34" s="60"/>
      <c r="K34" s="2"/>
      <c r="V34" s="1"/>
      <c r="W34" s="25"/>
      <c r="X34" s="26"/>
      <c r="Y34" s="26"/>
      <c r="Z34" s="26"/>
      <c r="AA34" s="26"/>
      <c r="AB34" s="26"/>
    </row>
    <row r="35" spans="3:30" ht="15" customHeight="1" thickBot="1" x14ac:dyDescent="0.35">
      <c r="C35" s="2"/>
      <c r="F35" s="1"/>
      <c r="G35" s="68"/>
      <c r="H35" s="59"/>
      <c r="I35" s="59"/>
      <c r="J35" s="60"/>
      <c r="K35" s="2"/>
      <c r="V35" s="1"/>
      <c r="W35" s="31"/>
      <c r="X35" s="32"/>
      <c r="Y35" s="32"/>
      <c r="Z35" s="32"/>
      <c r="AA35" s="32"/>
      <c r="AB35" s="32"/>
    </row>
    <row r="36" spans="3:30" x14ac:dyDescent="0.3">
      <c r="C36" s="45" t="s">
        <v>72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7"/>
    </row>
    <row r="37" spans="3:30" ht="15" thickBot="1" x14ac:dyDescent="0.35">
      <c r="C37" s="48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50"/>
    </row>
    <row r="38" spans="3:30" ht="15.6" x14ac:dyDescent="0.3">
      <c r="C38" s="51" t="s">
        <v>19</v>
      </c>
      <c r="D38" s="42"/>
      <c r="E38" s="42" t="s">
        <v>20</v>
      </c>
      <c r="F38" s="42"/>
      <c r="G38" s="42" t="s">
        <v>21</v>
      </c>
      <c r="H38" s="42"/>
      <c r="I38" s="42" t="s">
        <v>28</v>
      </c>
      <c r="J38" s="42"/>
      <c r="K38" s="42" t="s">
        <v>32</v>
      </c>
      <c r="L38" s="42"/>
      <c r="M38" s="42" t="s">
        <v>26</v>
      </c>
      <c r="N38" s="42"/>
      <c r="O38" s="42" t="s">
        <v>27</v>
      </c>
      <c r="P38" s="42"/>
      <c r="Q38" s="42" t="s">
        <v>22</v>
      </c>
      <c r="R38" s="42"/>
      <c r="S38" s="42" t="s">
        <v>24</v>
      </c>
      <c r="T38" s="42"/>
      <c r="U38" s="42" t="s">
        <v>23</v>
      </c>
      <c r="V38" s="42"/>
      <c r="W38" s="42" t="s">
        <v>29</v>
      </c>
      <c r="X38" s="42"/>
      <c r="Y38" s="42" t="s">
        <v>25</v>
      </c>
      <c r="Z38" s="42"/>
      <c r="AA38" s="42" t="s">
        <v>30</v>
      </c>
      <c r="AB38" s="42"/>
      <c r="AC38" s="42" t="s">
        <v>31</v>
      </c>
      <c r="AD38" s="29"/>
    </row>
    <row r="39" spans="3:30" x14ac:dyDescent="0.3">
      <c r="C39" s="40">
        <f ca="1">Sheet1!BH481</f>
        <v>58950.53125</v>
      </c>
      <c r="D39" s="38"/>
      <c r="E39" s="38">
        <f ca="1">Sheet1!BI481</f>
        <v>55625.525000000001</v>
      </c>
      <c r="F39" s="38"/>
      <c r="G39" s="38">
        <f ca="1">Sheet1!BJ481</f>
        <v>62766.896551724138</v>
      </c>
      <c r="H39" s="38"/>
      <c r="I39" s="38">
        <f ca="1">Sheet1!BR481</f>
        <v>53876.315789473687</v>
      </c>
      <c r="J39" s="38"/>
      <c r="K39" s="38">
        <f ca="1">Sheet1!BQ481</f>
        <v>55183.8</v>
      </c>
      <c r="L39" s="38"/>
      <c r="M39" s="38">
        <f ca="1">Sheet1!BM481</f>
        <v>59136.62162162162</v>
      </c>
      <c r="N39" s="38"/>
      <c r="O39" s="38">
        <f ca="1">Sheet1!BN481</f>
        <v>60372.305555555555</v>
      </c>
      <c r="P39" s="38"/>
      <c r="Q39" s="38">
        <f ca="1">Sheet1!BP481</f>
        <v>55155.392857142855</v>
      </c>
      <c r="R39" s="38"/>
      <c r="S39" s="38">
        <f ca="1">Sheet1!BO481</f>
        <v>60005.37142857143</v>
      </c>
      <c r="T39" s="38"/>
      <c r="U39" s="38">
        <f ca="1">Sheet1!BL481</f>
        <v>58450.846153846156</v>
      </c>
      <c r="V39" s="38"/>
      <c r="W39" s="38">
        <f ca="1">Sheet1!BS481</f>
        <v>63602.289473684214</v>
      </c>
      <c r="X39" s="38"/>
      <c r="Y39" s="38">
        <f ca="1">Sheet1!BT481</f>
        <v>65259.73333333333</v>
      </c>
      <c r="Z39" s="38"/>
      <c r="AA39" s="38">
        <f ca="1">Sheet1!BK481</f>
        <v>61523.035714285717</v>
      </c>
      <c r="AB39" s="38"/>
      <c r="AC39" s="38">
        <f ca="1">Sheet1!BU481</f>
        <v>57032.025000000001</v>
      </c>
      <c r="AD39" s="43"/>
    </row>
    <row r="40" spans="3:30" ht="15" thickBot="1" x14ac:dyDescent="0.35">
      <c r="C40" s="4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44"/>
    </row>
    <row r="41" spans="3:30" x14ac:dyDescent="0.3"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9"/>
    </row>
    <row r="42" spans="3:30" x14ac:dyDescent="0.3"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30"/>
    </row>
    <row r="43" spans="3:30" x14ac:dyDescent="0.3"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30"/>
    </row>
    <row r="44" spans="3:30" x14ac:dyDescent="0.3"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30"/>
    </row>
    <row r="45" spans="3:30" x14ac:dyDescent="0.3"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30"/>
    </row>
    <row r="46" spans="3:30" x14ac:dyDescent="0.3"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30"/>
    </row>
    <row r="47" spans="3:30" x14ac:dyDescent="0.3"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30"/>
    </row>
    <row r="48" spans="3:30" x14ac:dyDescent="0.3"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30"/>
    </row>
    <row r="49" spans="3:30" x14ac:dyDescent="0.3"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30"/>
    </row>
    <row r="50" spans="3:30" x14ac:dyDescent="0.3"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30"/>
    </row>
    <row r="51" spans="3:30" x14ac:dyDescent="0.3"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30"/>
    </row>
    <row r="52" spans="3:30" x14ac:dyDescent="0.3"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30"/>
    </row>
    <row r="53" spans="3:30" x14ac:dyDescent="0.3"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30"/>
    </row>
    <row r="54" spans="3:30" x14ac:dyDescent="0.3"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30"/>
    </row>
    <row r="55" spans="3:30" x14ac:dyDescent="0.3"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30"/>
    </row>
    <row r="56" spans="3:30" x14ac:dyDescent="0.3"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30"/>
    </row>
    <row r="57" spans="3:30" x14ac:dyDescent="0.3"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30"/>
    </row>
    <row r="58" spans="3:30" ht="15" thickBot="1" x14ac:dyDescent="0.35"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3"/>
    </row>
  </sheetData>
  <mergeCells count="82">
    <mergeCell ref="G21:J22"/>
    <mergeCell ref="G7:J8"/>
    <mergeCell ref="G9:J11"/>
    <mergeCell ref="G12:J13"/>
    <mergeCell ref="G14:J16"/>
    <mergeCell ref="C2:V2"/>
    <mergeCell ref="K4:L4"/>
    <mergeCell ref="M4:N4"/>
    <mergeCell ref="O4:P4"/>
    <mergeCell ref="Q4:R4"/>
    <mergeCell ref="S4:T4"/>
    <mergeCell ref="U4:V4"/>
    <mergeCell ref="C3:F4"/>
    <mergeCell ref="G3:J4"/>
    <mergeCell ref="K3:V3"/>
    <mergeCell ref="K23:V23"/>
    <mergeCell ref="G23:J25"/>
    <mergeCell ref="U5:V6"/>
    <mergeCell ref="C6:D7"/>
    <mergeCell ref="E6:F7"/>
    <mergeCell ref="G5:J6"/>
    <mergeCell ref="K5:L6"/>
    <mergeCell ref="M5:N6"/>
    <mergeCell ref="O5:P6"/>
    <mergeCell ref="Q5:R6"/>
    <mergeCell ref="S5:T6"/>
    <mergeCell ref="G17:J18"/>
    <mergeCell ref="G19:J20"/>
    <mergeCell ref="U24:V24"/>
    <mergeCell ref="K25:L26"/>
    <mergeCell ref="M25:N26"/>
    <mergeCell ref="O25:P26"/>
    <mergeCell ref="Q25:R26"/>
    <mergeCell ref="S25:T26"/>
    <mergeCell ref="U25:V26"/>
    <mergeCell ref="K24:L24"/>
    <mergeCell ref="M24:N24"/>
    <mergeCell ref="O24:P24"/>
    <mergeCell ref="Q24:R24"/>
    <mergeCell ref="S24:T24"/>
    <mergeCell ref="G26:J27"/>
    <mergeCell ref="G28:J29"/>
    <mergeCell ref="G30:J32"/>
    <mergeCell ref="G33:J35"/>
    <mergeCell ref="E38:F38"/>
    <mergeCell ref="W38:X38"/>
    <mergeCell ref="Y38:Z38"/>
    <mergeCell ref="AA38:AB38"/>
    <mergeCell ref="C36:AD37"/>
    <mergeCell ref="O38:P38"/>
    <mergeCell ref="Q38:R38"/>
    <mergeCell ref="S38:T38"/>
    <mergeCell ref="U38:V38"/>
    <mergeCell ref="C38:D38"/>
    <mergeCell ref="G38:H38"/>
    <mergeCell ref="I38:J38"/>
    <mergeCell ref="K38:L38"/>
    <mergeCell ref="M38:N38"/>
    <mergeCell ref="O39:P40"/>
    <mergeCell ref="M39:N40"/>
    <mergeCell ref="K39:L40"/>
    <mergeCell ref="AA39:AB40"/>
    <mergeCell ref="Y39:Z40"/>
    <mergeCell ref="W39:X40"/>
    <mergeCell ref="U39:V40"/>
    <mergeCell ref="S39:T40"/>
    <mergeCell ref="C41:AD58"/>
    <mergeCell ref="W4:AB4"/>
    <mergeCell ref="W5:X6"/>
    <mergeCell ref="Y5:Z6"/>
    <mergeCell ref="AA5:AB6"/>
    <mergeCell ref="W7:X8"/>
    <mergeCell ref="AA7:AB8"/>
    <mergeCell ref="Y7:Z8"/>
    <mergeCell ref="W9:AB35"/>
    <mergeCell ref="I39:J40"/>
    <mergeCell ref="G39:H40"/>
    <mergeCell ref="E39:F40"/>
    <mergeCell ref="C39:D40"/>
    <mergeCell ref="AC38:AD38"/>
    <mergeCell ref="AC39:AD40"/>
    <mergeCell ref="Q39:R4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6639-7029-4BAA-9989-FC4FE4068C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Surbhi</dc:creator>
  <cp:lastModifiedBy>Surbhi</cp:lastModifiedBy>
  <dcterms:created xsi:type="dcterms:W3CDTF">2023-02-16T10:00:59Z</dcterms:created>
  <dcterms:modified xsi:type="dcterms:W3CDTF">2023-03-20T12:50:12Z</dcterms:modified>
</cp:coreProperties>
</file>