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ks12\Desktop\Data Analyst\Assignments\"/>
    </mc:Choice>
  </mc:AlternateContent>
  <xr:revisionPtr revIDLastSave="0" documentId="8_{454D8A35-7839-4F2C-96BE-06E85A3401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5" i="1" l="1"/>
  <c r="M17" i="1"/>
  <c r="I19" i="1"/>
  <c r="L23" i="1"/>
  <c r="L21" i="1"/>
  <c r="I11" i="1"/>
  <c r="L17" i="1"/>
  <c r="L15" i="1"/>
  <c r="I9" i="1"/>
  <c r="I7" i="1"/>
  <c r="I5" i="1"/>
</calcChain>
</file>

<file path=xl/sharedStrings.xml><?xml version="1.0" encoding="utf-8"?>
<sst xmlns="http://schemas.openxmlformats.org/spreadsheetml/2006/main" count="138" uniqueCount="43">
  <si>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</si>
  <si>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</si>
  <si>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</si>
  <si>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</si>
  <si>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</si>
  <si>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</si>
  <si>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</si>
  <si>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</si>
  <si>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</si>
  <si>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</si>
  <si>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</si>
  <si>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</si>
  <si>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</si>
  <si>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</si>
  <si>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</si>
  <si>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</si>
  <si>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</si>
  <si>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</si>
  <si>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</si>
  <si>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</si>
  <si>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</si>
  <si>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</si>
  <si>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</si>
  <si>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</si>
  <si>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</si>
  <si>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</si>
  <si>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</si>
  <si>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</si>
  <si>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Total Diamonds</t>
  </si>
  <si>
    <t>2. How many Ships were looted near Paradip Port Trust and Chennai Port Trust?</t>
  </si>
  <si>
    <t>Total Ships</t>
  </si>
  <si>
    <t>3. What is the sum total of Diamonds looted from the V.O. Chidambarnar port trust?</t>
  </si>
  <si>
    <t>S_Total Diamonds</t>
  </si>
  <si>
    <t>4. What is the average amount of Diamonds and Soft drinks looted?</t>
  </si>
  <si>
    <t>avg_D &amp; Soft D</t>
  </si>
  <si>
    <t>1 gallon = 128 ounces</t>
  </si>
  <si>
    <t xml:space="preserve">avg_D </t>
  </si>
  <si>
    <t>avg_Soft D</t>
  </si>
  <si>
    <t>5. What is the ratio of soft drinks drunk to soft drinks looted?</t>
  </si>
  <si>
    <t>Ratio D/L</t>
  </si>
  <si>
    <t>total soft D</t>
  </si>
  <si>
    <t>total soft L</t>
  </si>
  <si>
    <t>converted into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</si>
</sst>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7" formatCode="0.0000"/>
  </numFmts>
  <fonts count="8" x14ac:knownFonts="1">
    <font>
      <sz val="16"/>
      <color theme="1"/>
      <name val="Calibri"/>
      <scheme val="minor"/>
    </font>
    <font>
      <sz val="16"/>
      <color theme="1"/>
      <name val="Calibri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b/>
      <sz val="12"/>
      <color rgb="FFFFFF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3" borderId="0" xfId="0" applyFont="1" applyFill="1"/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2" fontId="5" fillId="0" borderId="0" xfId="0" applyNumberFormat="1" applyFont="1"/>
    <xf numFmtId="0" fontId="4" fillId="6" borderId="0" xfId="0" applyFont="1" applyFill="1" applyAlignment="1">
      <alignment horizontal="left"/>
    </xf>
    <xf numFmtId="0" fontId="4" fillId="6" borderId="0" xfId="0" applyFont="1" applyFill="1"/>
    <xf numFmtId="167" fontId="5" fillId="0" borderId="0" xfId="0" applyNumberFormat="1" applyFont="1"/>
    <xf numFmtId="2" fontId="7" fillId="5" borderId="0" xfId="0" applyNumberFormat="1" applyFont="1" applyFill="1" applyAlignment="1">
      <alignment horizontal="center"/>
    </xf>
    <xf numFmtId="2" fontId="5" fillId="2" borderId="0" xfId="0" applyNumberFormat="1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C5DF2-2D9C-45FE-9B04-64CF42316EB4}" name="Table1" displayName="Table1" ref="A1:F59" totalsRowShown="0" headerRowDxfId="7" dataDxfId="6">
  <autoFilter ref="A1:F59" xr:uid="{06AC5DF2-2D9C-45FE-9B04-64CF42316EB4}"/>
  <tableColumns count="6">
    <tableColumn id="1" xr3:uid="{C3BA4CE9-5E04-40B8-B3CD-FFAAF0B318BF}" name="Date" dataDxfId="5"/>
    <tableColumn id="2" xr3:uid="{D4716030-1AD5-4DB5-A0BC-B19208E0A908}" name="Type of attack" dataDxfId="4"/>
    <tableColumn id="3" xr3:uid="{E7F078A1-7F99-4703-A119-7ED276A5D793}" name="Location of attack" dataDxfId="3"/>
    <tableColumn id="4" xr3:uid="{712DAD64-4C76-4A7E-8F1C-22C76A7274BB}" name="Diamonds looted (in ounces)" dataDxfId="2"/>
    <tableColumn id="5" xr3:uid="{776615C3-14EF-410F-B7D6-08C43AF1CCDA}" name="Soft drinks looted (in gallons)" dataDxfId="1"/>
    <tableColumn id="6" xr3:uid="{C49A036A-885E-4638-A448-7CFC4ECEC549}" name="Soft Drinks Consum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zoomScale="85" zoomScaleNormal="85" workbookViewId="0">
      <selection activeCell="Q17" sqref="Q17"/>
    </sheetView>
  </sheetViews>
  <sheetFormatPr defaultColWidth="9.2109375" defaultRowHeight="15" customHeight="1" x14ac:dyDescent="0.4"/>
  <cols>
    <col min="1" max="1" width="6.5" bestFit="1" customWidth="1"/>
    <col min="2" max="2" width="9.28515625" bestFit="1" customWidth="1"/>
    <col min="3" max="3" width="18.640625" bestFit="1" customWidth="1"/>
    <col min="4" max="4" width="10.78515625" customWidth="1"/>
    <col min="5" max="5" width="9.35546875" customWidth="1"/>
    <col min="6" max="6" width="10.35546875" customWidth="1"/>
    <col min="7" max="7" width="8.42578125" customWidth="1"/>
    <col min="8" max="8" width="9.5703125" bestFit="1" customWidth="1"/>
    <col min="9" max="9" width="8.42578125" customWidth="1"/>
    <col min="10" max="10" width="5.7109375" customWidth="1"/>
    <col min="11" max="26" width="8.42578125" customWidth="1"/>
  </cols>
  <sheetData>
    <row r="1" spans="1:26" ht="21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4">
      <c r="A2" s="4">
        <v>22946</v>
      </c>
      <c r="B2" s="5" t="s">
        <v>6</v>
      </c>
      <c r="C2" s="5" t="s">
        <v>7</v>
      </c>
      <c r="D2" s="5">
        <v>334</v>
      </c>
      <c r="E2" s="5">
        <v>3864</v>
      </c>
      <c r="F2" s="5">
        <v>1236.48</v>
      </c>
      <c r="G2" s="1"/>
      <c r="H2" s="1"/>
      <c r="I2" s="1"/>
      <c r="J2" s="1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4">
      <c r="A3" s="4">
        <v>22968</v>
      </c>
      <c r="B3" s="5" t="s">
        <v>8</v>
      </c>
      <c r="C3" s="5" t="s">
        <v>9</v>
      </c>
      <c r="D3" s="5">
        <v>246</v>
      </c>
      <c r="E3" s="5">
        <v>3305</v>
      </c>
      <c r="F3" s="5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4">
      <c r="A4" s="4">
        <v>22977</v>
      </c>
      <c r="B4" s="5" t="s">
        <v>6</v>
      </c>
      <c r="C4" s="5" t="s">
        <v>10</v>
      </c>
      <c r="D4" s="5">
        <v>571</v>
      </c>
      <c r="E4" s="5">
        <v>2396</v>
      </c>
      <c r="F4" s="5">
        <v>1078.2</v>
      </c>
      <c r="G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4">
      <c r="A5" s="4">
        <v>22680</v>
      </c>
      <c r="B5" s="5" t="s">
        <v>6</v>
      </c>
      <c r="C5" s="5" t="s">
        <v>11</v>
      </c>
      <c r="D5" s="5">
        <v>1106</v>
      </c>
      <c r="E5" s="5">
        <v>2970</v>
      </c>
      <c r="F5" s="5">
        <v>1188</v>
      </c>
      <c r="G5" s="1"/>
      <c r="H5" s="6" t="s">
        <v>28</v>
      </c>
      <c r="I5" s="7">
        <f>SUMIFS($D:$D,$C:$C,"Chennai Port Trust")</f>
        <v>7182</v>
      </c>
      <c r="J5" s="1"/>
      <c r="K5" s="9" t="s">
        <v>27</v>
      </c>
      <c r="L5" s="9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4">
      <c r="A6" s="4">
        <v>23319</v>
      </c>
      <c r="B6" s="5" t="s">
        <v>8</v>
      </c>
      <c r="C6" s="5" t="s">
        <v>10</v>
      </c>
      <c r="D6" s="5">
        <v>986</v>
      </c>
      <c r="E6" s="5">
        <v>3275</v>
      </c>
      <c r="F6" s="5">
        <v>1015.25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4">
      <c r="A7" s="4">
        <v>23079</v>
      </c>
      <c r="B7" s="5" t="s">
        <v>6</v>
      </c>
      <c r="C7" s="5" t="s">
        <v>12</v>
      </c>
      <c r="D7" s="5">
        <v>2450</v>
      </c>
      <c r="E7" s="5">
        <v>840</v>
      </c>
      <c r="F7" s="5">
        <v>336</v>
      </c>
      <c r="G7" s="1"/>
      <c r="H7" s="8" t="s">
        <v>30</v>
      </c>
      <c r="I7" s="7">
        <f>COUNTIFS($B:$B,B3,$C:$C,C11)+COUNTIFS($B:$B,B3,$C:$C,C6)</f>
        <v>6</v>
      </c>
      <c r="J7" s="1"/>
      <c r="K7" s="10" t="s">
        <v>29</v>
      </c>
      <c r="L7" s="10"/>
      <c r="M7" s="10"/>
      <c r="N7" s="10"/>
      <c r="O7" s="10"/>
      <c r="P7" s="5"/>
      <c r="Q7" s="5"/>
      <c r="R7" s="5"/>
      <c r="S7" s="1"/>
      <c r="T7" s="1"/>
      <c r="U7" s="1"/>
      <c r="V7" s="1"/>
      <c r="W7" s="1"/>
      <c r="X7" s="1"/>
      <c r="Y7" s="1"/>
      <c r="Z7" s="1"/>
    </row>
    <row r="8" spans="1:26" ht="21" customHeight="1" x14ac:dyDescent="0.4">
      <c r="A8" s="4">
        <v>23709</v>
      </c>
      <c r="B8" s="5" t="s">
        <v>8</v>
      </c>
      <c r="C8" s="5" t="s">
        <v>13</v>
      </c>
      <c r="D8" s="5">
        <v>1257</v>
      </c>
      <c r="E8" s="5">
        <v>1345</v>
      </c>
      <c r="F8" s="5">
        <v>538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4">
      <c r="A9" s="4">
        <v>23686</v>
      </c>
      <c r="B9" s="5" t="s">
        <v>8</v>
      </c>
      <c r="C9" s="5" t="s">
        <v>14</v>
      </c>
      <c r="D9" s="5">
        <v>2659</v>
      </c>
      <c r="E9" s="5">
        <v>3073</v>
      </c>
      <c r="F9" s="5">
        <v>1229.2</v>
      </c>
      <c r="G9" s="1"/>
      <c r="H9" s="13" t="s">
        <v>32</v>
      </c>
      <c r="I9" s="7">
        <f>SUMIFS($D:$D,$C:$C,C30)</f>
        <v>9887</v>
      </c>
      <c r="J9" s="1"/>
      <c r="K9" s="12" t="s">
        <v>31</v>
      </c>
      <c r="L9" s="12"/>
      <c r="M9" s="12"/>
      <c r="N9" s="12"/>
      <c r="O9" s="12"/>
      <c r="P9" s="5"/>
      <c r="Q9" s="5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4">
        <v>23494</v>
      </c>
      <c r="B10" s="5" t="s">
        <v>8</v>
      </c>
      <c r="C10" s="5" t="s">
        <v>15</v>
      </c>
      <c r="D10" s="5">
        <v>2685</v>
      </c>
      <c r="E10" s="5">
        <v>2294</v>
      </c>
      <c r="F10" s="5">
        <v>917.6</v>
      </c>
      <c r="G10" s="1"/>
      <c r="H10" s="1"/>
      <c r="I10" s="1"/>
      <c r="J10" s="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4">
        <v>23586</v>
      </c>
      <c r="B11" s="5" t="s">
        <v>8</v>
      </c>
      <c r="C11" s="5" t="s">
        <v>16</v>
      </c>
      <c r="D11" s="5">
        <v>2372</v>
      </c>
      <c r="E11" s="5">
        <v>1355</v>
      </c>
      <c r="F11" s="5">
        <v>596.20000000000005</v>
      </c>
      <c r="G11" s="1"/>
      <c r="H11" s="15" t="s">
        <v>34</v>
      </c>
      <c r="I11" s="16">
        <f>SUM($L$17,$M$15)</f>
        <v>2237.5622306034484</v>
      </c>
      <c r="J11" s="1"/>
      <c r="K11" s="14" t="s">
        <v>33</v>
      </c>
      <c r="L11" s="14"/>
      <c r="M11" s="14"/>
      <c r="N11" s="1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4">
        <v>23607</v>
      </c>
      <c r="B12" s="5" t="s">
        <v>6</v>
      </c>
      <c r="C12" s="5" t="s">
        <v>7</v>
      </c>
      <c r="D12" s="5">
        <v>261</v>
      </c>
      <c r="E12" s="5">
        <v>2389</v>
      </c>
      <c r="F12" s="5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4">
      <c r="A13" s="4">
        <v>23616</v>
      </c>
      <c r="B13" s="5" t="s">
        <v>6</v>
      </c>
      <c r="C13" s="5" t="s">
        <v>14</v>
      </c>
      <c r="D13" s="5">
        <v>2725</v>
      </c>
      <c r="E13" s="5">
        <v>2311</v>
      </c>
      <c r="F13" s="5">
        <v>1155.5</v>
      </c>
      <c r="G13" s="1"/>
      <c r="H13" s="1"/>
      <c r="I13" s="1"/>
      <c r="J13" s="1"/>
      <c r="K13" s="7" t="s">
        <v>35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4">
      <c r="A14" s="4">
        <v>23738</v>
      </c>
      <c r="B14" s="5" t="s">
        <v>8</v>
      </c>
      <c r="C14" s="5" t="s">
        <v>13</v>
      </c>
      <c r="D14" s="5">
        <v>300</v>
      </c>
      <c r="E14" s="5">
        <v>3702</v>
      </c>
      <c r="F14" s="5">
        <v>1628.88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4">
      <c r="A15" s="4">
        <v>24521</v>
      </c>
      <c r="B15" s="5" t="s">
        <v>8</v>
      </c>
      <c r="C15" s="5" t="s">
        <v>17</v>
      </c>
      <c r="D15" s="5">
        <v>572</v>
      </c>
      <c r="E15" s="5">
        <v>2861</v>
      </c>
      <c r="F15" s="5">
        <v>1344.67</v>
      </c>
      <c r="G15" s="1"/>
      <c r="H15" s="1"/>
      <c r="I15" s="1"/>
      <c r="J15" s="1"/>
      <c r="K15" s="7" t="s">
        <v>36</v>
      </c>
      <c r="L15" s="16">
        <f>AVERAGE($D:$D)</f>
        <v>1254.8620689655172</v>
      </c>
      <c r="M15" s="21">
        <f>$L$15/128</f>
        <v>9.8036099137931032</v>
      </c>
      <c r="N15" s="20" t="s">
        <v>42</v>
      </c>
      <c r="O15" s="2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4">
      <c r="A16" s="4">
        <v>24626</v>
      </c>
      <c r="B16" s="5" t="s">
        <v>8</v>
      </c>
      <c r="C16" s="5" t="s">
        <v>15</v>
      </c>
      <c r="D16" s="5">
        <v>2408</v>
      </c>
      <c r="E16" s="5">
        <v>1076</v>
      </c>
      <c r="F16" s="5">
        <v>430.40000000000003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4">
        <v>24658</v>
      </c>
      <c r="B17" s="5" t="s">
        <v>8</v>
      </c>
      <c r="C17" s="5" t="s">
        <v>16</v>
      </c>
      <c r="D17" s="5">
        <v>1379</v>
      </c>
      <c r="E17" s="5">
        <v>1190</v>
      </c>
      <c r="F17" s="5">
        <v>476</v>
      </c>
      <c r="G17" s="1"/>
      <c r="H17" s="1"/>
      <c r="I17" s="1"/>
      <c r="J17" s="1"/>
      <c r="K17" s="16" t="s">
        <v>37</v>
      </c>
      <c r="L17" s="16">
        <f>AVERAGE($E:$E)</f>
        <v>2227.7586206896553</v>
      </c>
      <c r="M17" s="16">
        <f>SUM($L$17,$M$15)</f>
        <v>2237.5622306034484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4">
      <c r="A18" s="4">
        <v>25041</v>
      </c>
      <c r="B18" s="5" t="s">
        <v>8</v>
      </c>
      <c r="C18" s="5" t="s">
        <v>16</v>
      </c>
      <c r="D18" s="5">
        <v>182</v>
      </c>
      <c r="E18" s="5">
        <v>3644</v>
      </c>
      <c r="F18" s="5">
        <v>1093.2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4">
      <c r="A19" s="4">
        <v>25531</v>
      </c>
      <c r="B19" s="5" t="s">
        <v>6</v>
      </c>
      <c r="C19" s="5" t="s">
        <v>15</v>
      </c>
      <c r="D19" s="5">
        <v>1847</v>
      </c>
      <c r="E19" s="5">
        <v>2780</v>
      </c>
      <c r="F19" s="5">
        <v>1112</v>
      </c>
      <c r="G19" s="1"/>
      <c r="H19" s="18" t="s">
        <v>39</v>
      </c>
      <c r="I19" s="19">
        <f>$L$21/$L$23</f>
        <v>0.39201663957898003</v>
      </c>
      <c r="J19" s="1"/>
      <c r="K19" s="17" t="s">
        <v>38</v>
      </c>
      <c r="L19" s="17"/>
      <c r="M19" s="17"/>
      <c r="N19" s="1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4">
        <v>25438</v>
      </c>
      <c r="B20" s="5" t="s">
        <v>8</v>
      </c>
      <c r="C20" s="5" t="s">
        <v>18</v>
      </c>
      <c r="D20" s="5">
        <v>85</v>
      </c>
      <c r="E20" s="5">
        <v>3952</v>
      </c>
      <c r="F20" s="5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4">
        <v>25495</v>
      </c>
      <c r="B21" s="5" t="s">
        <v>8</v>
      </c>
      <c r="C21" s="5" t="s">
        <v>19</v>
      </c>
      <c r="D21" s="5">
        <v>199</v>
      </c>
      <c r="E21" s="5">
        <v>2757</v>
      </c>
      <c r="F21" s="5">
        <v>1350.9299999999998</v>
      </c>
      <c r="G21" s="1"/>
      <c r="H21" s="1"/>
      <c r="I21" s="1"/>
      <c r="J21" s="1"/>
      <c r="K21" s="7" t="s">
        <v>40</v>
      </c>
      <c r="L21" s="7">
        <f>SUM($F:$F)</f>
        <v>50652.470000000008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4">
      <c r="A22" s="4">
        <v>25818</v>
      </c>
      <c r="B22" s="5" t="s">
        <v>8</v>
      </c>
      <c r="C22" s="5" t="s">
        <v>20</v>
      </c>
      <c r="D22" s="5">
        <v>215</v>
      </c>
      <c r="E22" s="5">
        <v>494</v>
      </c>
      <c r="F22" s="5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4">
        <v>26256</v>
      </c>
      <c r="B23" s="5" t="s">
        <v>8</v>
      </c>
      <c r="C23" s="5" t="s">
        <v>21</v>
      </c>
      <c r="D23" s="5">
        <v>954</v>
      </c>
      <c r="E23" s="5">
        <v>3420</v>
      </c>
      <c r="F23" s="5">
        <v>1402.2</v>
      </c>
      <c r="G23" s="1"/>
      <c r="H23" s="1"/>
      <c r="I23" s="1"/>
      <c r="J23" s="1"/>
      <c r="K23" s="7" t="s">
        <v>41</v>
      </c>
      <c r="L23" s="7">
        <f>SUM($E:$E)</f>
        <v>129210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4">
      <c r="A24" s="4">
        <v>26413</v>
      </c>
      <c r="B24" s="5" t="s">
        <v>8</v>
      </c>
      <c r="C24" s="5" t="s">
        <v>22</v>
      </c>
      <c r="D24" s="5">
        <v>1716</v>
      </c>
      <c r="E24" s="5">
        <v>1046</v>
      </c>
      <c r="F24" s="5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4">
        <v>26946</v>
      </c>
      <c r="B25" s="5" t="s">
        <v>8</v>
      </c>
      <c r="C25" s="5" t="s">
        <v>19</v>
      </c>
      <c r="D25" s="5">
        <v>1470</v>
      </c>
      <c r="E25" s="5">
        <v>3205</v>
      </c>
      <c r="F25" s="5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4">
        <v>27689</v>
      </c>
      <c r="B26" s="5" t="s">
        <v>6</v>
      </c>
      <c r="C26" s="5" t="s">
        <v>14</v>
      </c>
      <c r="D26" s="5">
        <v>2795</v>
      </c>
      <c r="E26" s="5">
        <v>2255</v>
      </c>
      <c r="F26" s="5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4">
        <v>27439</v>
      </c>
      <c r="B27" s="5" t="s">
        <v>8</v>
      </c>
      <c r="C27" s="5" t="s">
        <v>23</v>
      </c>
      <c r="D27" s="5">
        <v>297</v>
      </c>
      <c r="E27" s="5">
        <v>266</v>
      </c>
      <c r="F27" s="5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4">
        <v>27428</v>
      </c>
      <c r="B28" s="5" t="s">
        <v>6</v>
      </c>
      <c r="C28" s="5" t="s">
        <v>10</v>
      </c>
      <c r="D28" s="5">
        <v>305</v>
      </c>
      <c r="E28" s="5">
        <v>85</v>
      </c>
      <c r="F28" s="5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4">
        <v>27640</v>
      </c>
      <c r="B29" s="5" t="s">
        <v>6</v>
      </c>
      <c r="C29" s="5" t="s">
        <v>16</v>
      </c>
      <c r="D29" s="5">
        <v>1216</v>
      </c>
      <c r="E29" s="5">
        <v>2224</v>
      </c>
      <c r="F29" s="5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4">
        <v>28112</v>
      </c>
      <c r="B30" s="5" t="s">
        <v>8</v>
      </c>
      <c r="C30" s="5" t="s">
        <v>24</v>
      </c>
      <c r="D30" s="5">
        <v>953</v>
      </c>
      <c r="E30" s="5">
        <v>2442</v>
      </c>
      <c r="F30" s="5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4">
        <v>27937</v>
      </c>
      <c r="B31" s="5" t="s">
        <v>6</v>
      </c>
      <c r="C31" s="5" t="s">
        <v>25</v>
      </c>
      <c r="D31" s="5">
        <v>2199</v>
      </c>
      <c r="E31" s="5">
        <v>2989</v>
      </c>
      <c r="F31" s="5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4">
        <v>27929</v>
      </c>
      <c r="B32" s="5" t="s">
        <v>8</v>
      </c>
      <c r="C32" s="5" t="s">
        <v>20</v>
      </c>
      <c r="D32" s="5">
        <v>548</v>
      </c>
      <c r="E32" s="5">
        <v>3003</v>
      </c>
      <c r="F32" s="5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4">
        <v>27997</v>
      </c>
      <c r="B33" s="5" t="s">
        <v>6</v>
      </c>
      <c r="C33" s="5" t="s">
        <v>24</v>
      </c>
      <c r="D33" s="5">
        <v>70</v>
      </c>
      <c r="E33" s="5">
        <v>3102</v>
      </c>
      <c r="F33" s="5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4">
        <v>28027</v>
      </c>
      <c r="B34" s="5" t="s">
        <v>8</v>
      </c>
      <c r="C34" s="5" t="s">
        <v>23</v>
      </c>
      <c r="D34" s="5">
        <v>1090</v>
      </c>
      <c r="E34" s="5">
        <v>3085</v>
      </c>
      <c r="F34" s="5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4">
        <v>28483</v>
      </c>
      <c r="B35" s="5" t="s">
        <v>6</v>
      </c>
      <c r="C35" s="5" t="s">
        <v>23</v>
      </c>
      <c r="D35" s="5">
        <v>861</v>
      </c>
      <c r="E35" s="5">
        <v>2019</v>
      </c>
      <c r="F35" s="5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4">
        <v>28314</v>
      </c>
      <c r="B36" s="5" t="s">
        <v>6</v>
      </c>
      <c r="C36" s="5" t="s">
        <v>19</v>
      </c>
      <c r="D36" s="5">
        <v>1968</v>
      </c>
      <c r="E36" s="5">
        <v>2035</v>
      </c>
      <c r="F36" s="5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4">
        <v>28509</v>
      </c>
      <c r="B37" s="5" t="s">
        <v>6</v>
      </c>
      <c r="C37" s="5" t="s">
        <v>26</v>
      </c>
      <c r="D37" s="5">
        <v>19</v>
      </c>
      <c r="E37" s="5">
        <v>1327</v>
      </c>
      <c r="F37" s="5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4">
        <v>28843</v>
      </c>
      <c r="B38" s="5" t="s">
        <v>6</v>
      </c>
      <c r="C38" s="5" t="s">
        <v>16</v>
      </c>
      <c r="D38" s="5">
        <v>1658</v>
      </c>
      <c r="E38" s="5">
        <v>1532</v>
      </c>
      <c r="F38" s="5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4">
        <v>28553</v>
      </c>
      <c r="B39" s="5" t="s">
        <v>6</v>
      </c>
      <c r="C39" s="5" t="s">
        <v>24</v>
      </c>
      <c r="D39" s="5">
        <v>1613</v>
      </c>
      <c r="E39" s="5">
        <v>11</v>
      </c>
      <c r="F39" s="5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4">
        <v>29024</v>
      </c>
      <c r="B40" s="5" t="s">
        <v>6</v>
      </c>
      <c r="C40" s="5" t="s">
        <v>23</v>
      </c>
      <c r="D40" s="5">
        <v>409</v>
      </c>
      <c r="E40" s="5">
        <v>2138</v>
      </c>
      <c r="F40" s="5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4">
        <v>29482</v>
      </c>
      <c r="B41" s="5" t="s">
        <v>6</v>
      </c>
      <c r="C41" s="5" t="s">
        <v>11</v>
      </c>
      <c r="D41" s="5">
        <v>1693</v>
      </c>
      <c r="E41" s="5">
        <v>3218</v>
      </c>
      <c r="F41" s="5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4">
        <v>29887</v>
      </c>
      <c r="B42" s="5" t="s">
        <v>6</v>
      </c>
      <c r="C42" s="5" t="s">
        <v>26</v>
      </c>
      <c r="D42" s="5">
        <v>1968</v>
      </c>
      <c r="E42" s="5">
        <v>3652</v>
      </c>
      <c r="F42" s="5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4">
        <v>29799</v>
      </c>
      <c r="B43" s="5" t="s">
        <v>8</v>
      </c>
      <c r="C43" s="5" t="s">
        <v>20</v>
      </c>
      <c r="D43" s="5">
        <v>2401</v>
      </c>
      <c r="E43" s="5">
        <v>954</v>
      </c>
      <c r="F43" s="5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4">
        <v>30257</v>
      </c>
      <c r="B44" s="5" t="s">
        <v>6</v>
      </c>
      <c r="C44" s="5" t="s">
        <v>24</v>
      </c>
      <c r="D44" s="5">
        <v>2192</v>
      </c>
      <c r="E44" s="5">
        <v>1834</v>
      </c>
      <c r="F44" s="5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4">
        <v>30339</v>
      </c>
      <c r="B45" s="5" t="s">
        <v>8</v>
      </c>
      <c r="C45" s="5" t="s">
        <v>9</v>
      </c>
      <c r="D45" s="5">
        <v>2739</v>
      </c>
      <c r="E45" s="5">
        <v>758</v>
      </c>
      <c r="F45" s="5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4">
        <v>30342</v>
      </c>
      <c r="B46" s="5" t="s">
        <v>6</v>
      </c>
      <c r="C46" s="5" t="s">
        <v>16</v>
      </c>
      <c r="D46" s="5">
        <v>375</v>
      </c>
      <c r="E46" s="5">
        <v>1622</v>
      </c>
      <c r="F46" s="5">
        <v>632.58000000000004</v>
      </c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4">
        <v>30370</v>
      </c>
      <c r="B47" s="5" t="s">
        <v>6</v>
      </c>
      <c r="C47" s="5" t="s">
        <v>25</v>
      </c>
      <c r="D47" s="5">
        <v>2873</v>
      </c>
      <c r="E47" s="5">
        <v>3340</v>
      </c>
      <c r="F47" s="5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4">
        <v>30426</v>
      </c>
      <c r="B48" s="5" t="s">
        <v>6</v>
      </c>
      <c r="C48" s="5" t="s">
        <v>10</v>
      </c>
      <c r="D48" s="5">
        <v>1285</v>
      </c>
      <c r="E48" s="5">
        <v>681</v>
      </c>
      <c r="F48" s="5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4">
        <v>30501</v>
      </c>
      <c r="B49" s="5" t="s">
        <v>6</v>
      </c>
      <c r="C49" s="5" t="s">
        <v>12</v>
      </c>
      <c r="D49" s="5">
        <v>229</v>
      </c>
      <c r="E49" s="5">
        <v>3051</v>
      </c>
      <c r="F49" s="5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4">
        <v>31005</v>
      </c>
      <c r="B50" s="5" t="s">
        <v>6</v>
      </c>
      <c r="C50" s="5" t="s">
        <v>10</v>
      </c>
      <c r="D50" s="5">
        <v>7</v>
      </c>
      <c r="E50" s="5">
        <v>1795</v>
      </c>
      <c r="F50" s="5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4">
        <v>31036</v>
      </c>
      <c r="B51" s="5" t="s">
        <v>6</v>
      </c>
      <c r="C51" s="5" t="s">
        <v>24</v>
      </c>
      <c r="D51" s="5">
        <v>2207</v>
      </c>
      <c r="E51" s="5">
        <v>3230</v>
      </c>
      <c r="F51" s="5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4">
        <v>30762</v>
      </c>
      <c r="B52" s="5" t="s">
        <v>8</v>
      </c>
      <c r="C52" s="5" t="s">
        <v>15</v>
      </c>
      <c r="D52" s="5">
        <v>2683</v>
      </c>
      <c r="E52" s="5">
        <v>3064</v>
      </c>
      <c r="F52" s="5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4">
        <v>30951</v>
      </c>
      <c r="B53" s="5" t="s">
        <v>6</v>
      </c>
      <c r="C53" s="5" t="s">
        <v>15</v>
      </c>
      <c r="D53" s="5">
        <v>1223</v>
      </c>
      <c r="E53" s="5">
        <v>2373</v>
      </c>
      <c r="F53" s="5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4">
        <v>30958</v>
      </c>
      <c r="B54" s="5" t="s">
        <v>6</v>
      </c>
      <c r="C54" s="5" t="s">
        <v>23</v>
      </c>
      <c r="D54" s="5">
        <v>392</v>
      </c>
      <c r="E54" s="5">
        <v>1917</v>
      </c>
      <c r="F54" s="5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4">
        <v>31392</v>
      </c>
      <c r="B55" s="5" t="s">
        <v>6</v>
      </c>
      <c r="C55" s="5" t="s">
        <v>23</v>
      </c>
      <c r="D55" s="5">
        <v>532</v>
      </c>
      <c r="E55" s="5">
        <v>2379</v>
      </c>
      <c r="F55" s="5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4">
        <v>31406</v>
      </c>
      <c r="B56" s="5" t="s">
        <v>8</v>
      </c>
      <c r="C56" s="5" t="s">
        <v>10</v>
      </c>
      <c r="D56" s="5">
        <v>233</v>
      </c>
      <c r="E56" s="5">
        <v>2289</v>
      </c>
      <c r="F56" s="5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4">
        <v>31445</v>
      </c>
      <c r="B57" s="5" t="s">
        <v>8</v>
      </c>
      <c r="C57" s="5" t="s">
        <v>10</v>
      </c>
      <c r="D57" s="5">
        <v>73</v>
      </c>
      <c r="E57" s="5">
        <v>2414</v>
      </c>
      <c r="F57" s="5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4">
        <v>31744</v>
      </c>
      <c r="B58" s="5" t="s">
        <v>8</v>
      </c>
      <c r="C58" s="5" t="s">
        <v>24</v>
      </c>
      <c r="D58" s="5">
        <v>2852</v>
      </c>
      <c r="E58" s="5">
        <v>626</v>
      </c>
      <c r="F58" s="5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4">
        <v>31772</v>
      </c>
      <c r="B59" s="5" t="s">
        <v>6</v>
      </c>
      <c r="C59" s="5" t="s">
        <v>11</v>
      </c>
      <c r="D59" s="5">
        <v>1845</v>
      </c>
      <c r="E59" s="5">
        <v>1956</v>
      </c>
      <c r="F59" s="5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K5:N5"/>
    <mergeCell ref="K7:O7"/>
    <mergeCell ref="K9:O9"/>
    <mergeCell ref="K11:N11"/>
    <mergeCell ref="K19:N19"/>
    <mergeCell ref="N15:O15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Surender S K</dc:creator>
  <cp:lastModifiedBy>sks12</cp:lastModifiedBy>
  <dcterms:created xsi:type="dcterms:W3CDTF">2023-05-28T04:53:17Z</dcterms:created>
  <dcterms:modified xsi:type="dcterms:W3CDTF">2023-05-28T04:53:17Z</dcterms:modified>
</cp:coreProperties>
</file>