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esh shrestha(mgmt)\Lab 14\"/>
    </mc:Choice>
  </mc:AlternateContent>
  <bookViews>
    <workbookView xWindow="0" yWindow="0" windowWidth="20490" windowHeight="7755"/>
  </bookViews>
  <sheets>
    <sheet name="Grade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X4" i="1" s="1"/>
  <c r="R5" i="1"/>
  <c r="L4" i="1"/>
  <c r="K4" i="1"/>
  <c r="J4" i="1"/>
  <c r="I4" i="1"/>
  <c r="Q4" i="1"/>
  <c r="W4" i="1"/>
  <c r="W6" i="1"/>
  <c r="W7" i="1"/>
  <c r="W8" i="1"/>
  <c r="W9" i="1"/>
  <c r="W10" i="1"/>
  <c r="W11" i="1"/>
  <c r="W12" i="1"/>
  <c r="W13" i="1"/>
  <c r="W5" i="1"/>
  <c r="Q5" i="1"/>
  <c r="V5" i="1"/>
  <c r="V6" i="1"/>
  <c r="V7" i="1"/>
  <c r="V8" i="1"/>
  <c r="V9" i="1"/>
  <c r="V10" i="1"/>
  <c r="V11" i="1"/>
  <c r="V12" i="1"/>
  <c r="V13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S5" i="1"/>
  <c r="X5" i="1" s="1"/>
  <c r="S6" i="1"/>
  <c r="S7" i="1"/>
  <c r="S8" i="1"/>
  <c r="S9" i="1"/>
  <c r="S10" i="1"/>
  <c r="S11" i="1"/>
  <c r="S12" i="1"/>
  <c r="S13" i="1"/>
  <c r="S4" i="1"/>
  <c r="T4" i="1"/>
  <c r="U4" i="1"/>
  <c r="V4" i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Q6" i="1"/>
  <c r="Q7" i="1"/>
  <c r="Q8" i="1"/>
  <c r="Q9" i="1"/>
  <c r="Q10" i="1"/>
  <c r="Q11" i="1"/>
  <c r="Q12" i="1"/>
  <c r="Q13" i="1"/>
  <c r="P5" i="1"/>
  <c r="P6" i="1"/>
  <c r="P7" i="1"/>
  <c r="P8" i="1"/>
  <c r="P9" i="1"/>
  <c r="P10" i="1"/>
  <c r="P11" i="1"/>
  <c r="P12" i="1"/>
  <c r="P13" i="1"/>
  <c r="O5" i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M4" i="1"/>
  <c r="N4" i="1"/>
  <c r="O4" i="1"/>
  <c r="P4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I13" i="1"/>
  <c r="J13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</calcChain>
</file>

<file path=xl/sharedStrings.xml><?xml version="1.0" encoding="utf-8"?>
<sst xmlns="http://schemas.openxmlformats.org/spreadsheetml/2006/main" count="51" uniqueCount="51">
  <si>
    <t xml:space="preserve">Total </t>
  </si>
  <si>
    <t>Name</t>
  </si>
  <si>
    <t>NepG</t>
  </si>
  <si>
    <t xml:space="preserve">EngG </t>
  </si>
  <si>
    <t>SocG</t>
  </si>
  <si>
    <t>EcoG</t>
  </si>
  <si>
    <t>AccG</t>
  </si>
  <si>
    <t>EngGP</t>
  </si>
  <si>
    <t>NepGP</t>
  </si>
  <si>
    <t>SocGP</t>
  </si>
  <si>
    <t>EcoGP</t>
  </si>
  <si>
    <t>AccGP</t>
  </si>
  <si>
    <t>GPA</t>
  </si>
  <si>
    <t>Ram Karki</t>
  </si>
  <si>
    <t>Sohan Shrestha</t>
  </si>
  <si>
    <t>Bhushan Dahal</t>
  </si>
  <si>
    <t>Shyam  Shah</t>
  </si>
  <si>
    <t>Hari khadka</t>
  </si>
  <si>
    <t>Yubraj Humagai</t>
  </si>
  <si>
    <t>Suraj Magar</t>
  </si>
  <si>
    <t>Kushal Lama</t>
  </si>
  <si>
    <t>Rajesh  Tamang</t>
  </si>
  <si>
    <t>Udit Shakya</t>
  </si>
  <si>
    <t>Subject</t>
  </si>
  <si>
    <t>Eng</t>
  </si>
  <si>
    <t>Nep</t>
  </si>
  <si>
    <t>Soc</t>
  </si>
  <si>
    <t>Eco</t>
  </si>
  <si>
    <t>Acc</t>
  </si>
  <si>
    <t>%</t>
  </si>
  <si>
    <t>Res</t>
  </si>
  <si>
    <t>CSGP</t>
  </si>
  <si>
    <t>CS</t>
  </si>
  <si>
    <t>CSG</t>
  </si>
  <si>
    <t>RNo.</t>
  </si>
  <si>
    <r>
      <rPr>
        <b/>
        <sz val="20"/>
        <color theme="1"/>
        <rFont val="Calibri"/>
        <family val="2"/>
        <scheme val="minor"/>
      </rPr>
      <t>Milestone International Secondary School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theme="1"/>
        <rFont val="Calibri"/>
        <family val="2"/>
        <scheme val="minor"/>
      </rPr>
      <t>First Terminal Examination-2078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Grade Sheet
</t>
    </r>
    <r>
      <rPr>
        <sz val="18"/>
        <color theme="1"/>
        <rFont val="Calibri"/>
        <family val="2"/>
        <scheme val="minor"/>
      </rPr>
      <t>Class:11                                                                                                                          Faculty:Management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/>
    </r>
  </si>
  <si>
    <t>Formula Used</t>
  </si>
  <si>
    <t>Total :</t>
  </si>
  <si>
    <t>SUM(C4:H4)</t>
  </si>
  <si>
    <t>Percentage:</t>
  </si>
  <si>
    <t>I4/4.25</t>
  </si>
  <si>
    <t>Result:</t>
  </si>
  <si>
    <t>IF(AND(C4&gt;=26, D4&gt;=26, E4&gt;=26, F4&gt;=26, G4&gt;=26, H4&gt;=18), "Pass", "Fail")</t>
  </si>
  <si>
    <t>Grade:</t>
  </si>
  <si>
    <t>IF(AND(C4&gt;=68,C4&lt;=75),"A+",IF(AND(C4&gt;=60,C4&lt;=67),"A",IF(AND(C4&gt;=53,C4&lt;=59),"B+",IF(AND(C4&gt;=45,C4&lt;=52),"B",</t>
  </si>
  <si>
    <t>IF(AND(C4&gt;=37,C4&lt;=44),"C+",IF(AND(C4&gt;=30,C4&lt;=36),"C",IF(AND(C4&gt;=26,C4&lt;=29),"D","NG")))))))</t>
  </si>
  <si>
    <t xml:space="preserve"> Grade Point:</t>
  </si>
  <si>
    <t>IF(AND(C5&gt;=68,C5&lt;=75),"4.0",IF(AND(C5&gt;=60,C5&lt;=67),"3.6",IF(AND(C5&gt;=53,C5&lt;=59),"3.2",IF(AND(C5&gt;=45,C5&lt;=52),</t>
  </si>
  <si>
    <t>2.8,IF(AND(C4&gt;=37,C4&lt;=44),"2.4",IF(AND(C4&gt;=30,C4&lt;=36),"2.0",IF(AND(C4&gt;=26,C4&lt;=29),"1.6","NG")))))))</t>
  </si>
  <si>
    <t>GPA:</t>
  </si>
  <si>
    <t>(R4*3+S4*2.25+T4*3.75+U4*3.75+V4*3.75+W4*2.5)/(2.25+3+3.75+3.75+3.75+2.5)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</si>
</sst>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10" workbookViewId="0">
      <selection activeCell="C22" sqref="C22:E22"/>
    </sheetView>
  </sheetViews>
  <sheetFormatPr defaultRowHeight="15" x14ac:dyDescent="0.25"/>
  <cols>
    <col min="1" max="1" width="4.42578125" customWidth="1"/>
    <col min="2" max="2" width="14.140625" customWidth="1"/>
    <col min="3" max="3" width="3.5703125" customWidth="1"/>
    <col min="4" max="4" width="4.28515625" customWidth="1"/>
    <col min="5" max="5" width="3.5703125" customWidth="1"/>
    <col min="6" max="6" width="4" bestFit="1" customWidth="1"/>
    <col min="7" max="7" width="3.42578125" customWidth="1"/>
    <col min="8" max="8" width="3.140625" bestFit="1" customWidth="1"/>
    <col min="9" max="9" width="4.85546875" customWidth="1"/>
    <col min="10" max="10" width="5.5703125" bestFit="1" customWidth="1"/>
    <col min="11" max="11" width="4.85546875" bestFit="1" customWidth="1"/>
    <col min="12" max="12" width="4.7109375" customWidth="1"/>
    <col min="13" max="13" width="6" bestFit="1" customWidth="1"/>
    <col min="14" max="16" width="5.28515625" bestFit="1" customWidth="1"/>
    <col min="17" max="17" width="4.42578125" bestFit="1" customWidth="1"/>
    <col min="18" max="18" width="6.140625" customWidth="1"/>
    <col min="19" max="19" width="6.28515625" customWidth="1"/>
    <col min="20" max="20" width="6" customWidth="1"/>
    <col min="21" max="22" width="6.42578125" bestFit="1" customWidth="1"/>
    <col min="23" max="23" width="5.5703125" bestFit="1" customWidth="1"/>
    <col min="24" max="24" width="4.7109375" bestFit="1" customWidth="1"/>
  </cols>
  <sheetData>
    <row r="1" spans="1:24" ht="140.25" customHeight="1" x14ac:dyDescent="0.25">
      <c r="A1" s="2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C2" s="5" t="s">
        <v>23</v>
      </c>
      <c r="D2" s="5"/>
      <c r="E2" s="5"/>
      <c r="F2" s="5"/>
      <c r="G2" s="5"/>
      <c r="H2" s="5"/>
    </row>
    <row r="3" spans="1:24" x14ac:dyDescent="0.25">
      <c r="A3" s="6" t="s">
        <v>34</v>
      </c>
      <c r="B3" s="6" t="s">
        <v>1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32</v>
      </c>
      <c r="I3" s="6" t="s">
        <v>0</v>
      </c>
      <c r="J3" s="6" t="s">
        <v>29</v>
      </c>
      <c r="K3" s="6" t="s">
        <v>30</v>
      </c>
      <c r="L3" s="6" t="s">
        <v>3</v>
      </c>
      <c r="M3" s="6" t="s">
        <v>2</v>
      </c>
      <c r="N3" s="6" t="s">
        <v>4</v>
      </c>
      <c r="O3" s="6" t="s">
        <v>5</v>
      </c>
      <c r="P3" s="6" t="s">
        <v>6</v>
      </c>
      <c r="Q3" s="6" t="s">
        <v>33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31</v>
      </c>
      <c r="X3" s="6" t="s">
        <v>12</v>
      </c>
    </row>
    <row r="4" spans="1:24" x14ac:dyDescent="0.25">
      <c r="A4" s="3">
        <v>1</v>
      </c>
      <c r="B4" s="3" t="s">
        <v>13</v>
      </c>
      <c r="C4" s="3">
        <v>40</v>
      </c>
      <c r="D4" s="3">
        <v>48</v>
      </c>
      <c r="E4" s="3">
        <v>30</v>
      </c>
      <c r="F4" s="3">
        <v>56</v>
      </c>
      <c r="G4" s="3">
        <v>30</v>
      </c>
      <c r="H4" s="3">
        <v>34</v>
      </c>
      <c r="I4" s="3">
        <f>SUM(C4:H4)</f>
        <v>238</v>
      </c>
      <c r="J4" s="4">
        <f>I4/4.25</f>
        <v>56</v>
      </c>
      <c r="K4" s="3" t="str">
        <f>IF(AND(C4&gt;=26, D4&gt;=26, E4&gt;=26, F4&gt;=26, G4&gt;=26, H4&gt;=18), "Pass", "Fail")</f>
        <v>Pass</v>
      </c>
      <c r="L4" s="3" t="str">
        <f>IF(AND(C4&gt;=68,C4&lt;=75),"A+",IF(AND(C4&gt;=60,C4&lt;=67),"A",IF(AND(C4&gt;=53,C4&lt;=59),"B+",IF(AND(C4&gt;=45,C4&lt;=52),"B",IF(AND(C4&gt;=37,C4&lt;=44),"C+",IF(AND(C4&gt;=30,C4&lt;=36),"C",IF(AND(C4&gt;=26,C4&lt;=29),"D","NG")))))))</f>
        <v>C+</v>
      </c>
      <c r="M4" s="3" t="str">
        <f t="shared" ref="M4:Q13" si="0">IF(AND(D4&gt;=68,D4&lt;=75),"A+",IF(AND(D4&gt;=60,D4&lt;=67),"A",IF(AND(D4&gt;=53,D4&lt;=59),"B+",IF(AND(D4&gt;=45,D4&lt;=52),"B",IF(AND(D4&gt;=37,D4&lt;=44),"C+",IF(AND(D4&gt;=30,D4&lt;=36),"C",IF(AND(D4&gt;=26,D4&lt;=29),"D","NG")))))))</f>
        <v>B</v>
      </c>
      <c r="N4" s="3" t="str">
        <f t="shared" si="0"/>
        <v>C</v>
      </c>
      <c r="O4" s="3" t="str">
        <f t="shared" si="0"/>
        <v>B+</v>
      </c>
      <c r="P4" s="3" t="str">
        <f t="shared" si="0"/>
        <v>C</v>
      </c>
      <c r="Q4" s="3" t="str">
        <f>IF(AND(H4&gt;=45,H4&lt;=50),"A+",IF(AND(H4&gt;=40,H4&lt;=44),"A",IF(AND(H4&gt;=35,H4&lt;=39),"B+",IF(AND(H4&gt;=30,H4&lt;=34),"B",IF(AND(H4&gt;=25,H4&lt;=29),"C+",IF(AND(H4&gt;=20,H4&lt;=24),"C",IF(AND(H4&gt;=18,H4&lt;=19),"D","NG")))))))</f>
        <v>B</v>
      </c>
      <c r="R4" s="3" t="str">
        <f>IF(AND(C4&gt;=68,C4&lt;=75),"4.0",IF(AND(C4&gt;=60,C4&lt;=67),"3.6",IF(AND(C4&gt;=53,C4&lt;=59),"3.2",IF(AND(C4&gt;=45,C4&lt;=52),"2.8",IF(AND(C4&gt;=37,C4&lt;=44),"2.4",IF(AND(C4&gt;=30,C4&lt;=36),"2.0",IF(AND(C4&gt;=26,C4&lt;=29),"1.6","NG")))))))</f>
        <v>2.4</v>
      </c>
      <c r="S4" s="3" t="str">
        <f>IF(AND(D4&gt;=68,D4&lt;=75),"4.0",IF(AND(D4&gt;=60,D4&lt;=67),"3.6",IF(AND(D4&gt;=53,D4&lt;=59),"3.2",IF(AND(D4&gt;=45,D4&lt;=52),"2.8",IF(AND(D4&gt;=37,D4&lt;=44),"2.4",IF(AND(D4&gt;=30,D4&lt;=36),"2.0",IF(AND(D4&gt;=26,D4&lt;=29),"1.6","NG")))))))</f>
        <v>2.8</v>
      </c>
      <c r="T4" s="3" t="str">
        <f t="shared" ref="S4:V13" si="1">IF(AND(E4&gt;=68,E4&lt;=75),"4.0",IF(AND(E4&gt;=60,E4&lt;=67),"3.6",IF(AND(E4&gt;=53,E4&lt;=59),"3.2",IF(AND(E4&gt;=45,E4&lt;=52),"2.8",IF(AND(E4&gt;=37,E4&lt;=44),"2.4",IF(AND(E4&gt;=30,E4&lt;=36),"2.0",IF(AND(E4&gt;=26,E4&lt;=29),"1.6","NG")))))))</f>
        <v>2.0</v>
      </c>
      <c r="U4" s="3" t="str">
        <f t="shared" si="1"/>
        <v>3.2</v>
      </c>
      <c r="V4" s="3" t="str">
        <f t="shared" si="1"/>
        <v>2.0</v>
      </c>
      <c r="W4" s="3" t="str">
        <f t="shared" ref="W4:W13" si="2">IF(AND(H4&gt;=45,H4&lt;=50),"4.0",IF(AND(H4&gt;=40,H4&lt;=44),"3.6",IF(AND(H4&gt;=35,H4&lt;=39),"3.2",IF(AND(H4&gt;=30,H4&lt;=34),"2.8",IF(AND(H4&gt;=25,H4&lt;=29),"2.4",IF(AND(H4&gt;=20,H4&lt;=24),"2.0",IF(AND(H4&gt;=18,H4&lt;=19),"1.6","NG")))))))</f>
        <v>2.8</v>
      </c>
      <c r="X4" s="4">
        <f>(R4*3+S4*2.25+T4*3.75+U4*3.75+V4*3.75+W4*2.5)/(2.25+3+3.75+3.75+3.75+2.5)</f>
        <v>2.5</v>
      </c>
    </row>
    <row r="5" spans="1:24" x14ac:dyDescent="0.25">
      <c r="A5" s="3">
        <v>2</v>
      </c>
      <c r="B5" s="3" t="s">
        <v>16</v>
      </c>
      <c r="C5" s="3">
        <v>45</v>
      </c>
      <c r="D5" s="3">
        <v>45</v>
      </c>
      <c r="E5" s="3">
        <v>34</v>
      </c>
      <c r="F5" s="3">
        <v>45</v>
      </c>
      <c r="G5" s="3">
        <v>35</v>
      </c>
      <c r="H5" s="3">
        <v>25</v>
      </c>
      <c r="I5" s="3">
        <f t="shared" ref="I5:I13" si="3">SUM(C5:H5)</f>
        <v>229</v>
      </c>
      <c r="J5" s="4">
        <f t="shared" ref="J5:J13" si="4">I5/4.25</f>
        <v>53.882352941176471</v>
      </c>
      <c r="K5" s="3" t="str">
        <f t="shared" ref="K5:K13" si="5">IF(AND(C5&gt;=26, D5&gt;=26, E5&gt;=26, F5&gt;=26, G5&gt;=26, H5&gt;=18), "Pass", "Fail")</f>
        <v>Pass</v>
      </c>
      <c r="L5" s="3" t="str">
        <f t="shared" ref="L5:L13" si="6">IF(AND(C5&gt;=68,C5&lt;=75),"A+",IF(AND(C5&gt;=60,C5&lt;=67),"A",IF(AND(C5&gt;=53,C5&lt;=59),"B+",IF(AND(C5&gt;=45,C5&lt;=52),"B",IF(AND(C5&gt;=37,C5&lt;=44),"C+",IF(AND(C5&gt;=30,C5&lt;=36),"C",IF(AND(C5&gt;=26,C5&lt;=29),"D","NG")))))))</f>
        <v>B</v>
      </c>
      <c r="M5" s="3" t="str">
        <f t="shared" si="0"/>
        <v>B</v>
      </c>
      <c r="N5" s="3" t="str">
        <f t="shared" si="0"/>
        <v>C</v>
      </c>
      <c r="O5" s="3" t="str">
        <f t="shared" si="0"/>
        <v>B</v>
      </c>
      <c r="P5" s="3" t="str">
        <f t="shared" si="0"/>
        <v>C</v>
      </c>
      <c r="Q5" s="3" t="str">
        <f>IF(AND(H5&gt;=45,H5&lt;=50),"A+",IF(AND(H5&gt;=40,H5&lt;=44),"A",IF(AND(H5&gt;=35,H5&lt;=39),"B+",IF(AND(H5&gt;=30,H5&lt;=34),"B",IF(AND(H5&gt;=25,H5&lt;=29),"C+",IF(AND(H5&gt;=20,H5&lt;=24),"C",IF(AND(H5&gt;=18,H5&lt;=19),"D","NG")))))))</f>
        <v>C+</v>
      </c>
      <c r="R5" s="3" t="str">
        <f>IF(AND(C5&gt;=68,C5&lt;=75),"4.0",IF(AND(C5&gt;=60,C5&lt;=67),"3.6",IF(AND(C5&gt;=53,C5&lt;=59),"3.2",IF(AND(C5&gt;=45,C5&lt;=52),"2.8",IF(AND(C5&gt;=37,C5&lt;=44),"2.4",IF(AND(C5&gt;=30,C5&lt;=36),"2.0",IF(AND(C5&gt;=26,C5&lt;=29),"1.6","NG")))))))</f>
        <v>2.8</v>
      </c>
      <c r="S5" s="3" t="str">
        <f t="shared" ref="S5:S13" si="7">IF(AND(D5&gt;=68,D5&lt;=75),"4.0",IF(AND(D5&gt;=60,D5&lt;=67),"3.6",IF(AND(D5&gt;=53,D5&lt;=59),"3.2",IF(AND(D5&gt;=45,D5&lt;=52),"2.8",IF(AND(D5&gt;=37,D5&lt;=44),"2.4",IF(AND(D5&gt;=30,D5&lt;=36),"2.0",IF(AND(D5&gt;=26,D5&lt;=29),"1.6","NG")))))))</f>
        <v>2.8</v>
      </c>
      <c r="T5" s="3" t="str">
        <f t="shared" si="1"/>
        <v>2.0</v>
      </c>
      <c r="U5" s="3" t="str">
        <f t="shared" si="1"/>
        <v>2.8</v>
      </c>
      <c r="V5" s="3" t="str">
        <f t="shared" si="1"/>
        <v>2.0</v>
      </c>
      <c r="W5" s="3" t="str">
        <f t="shared" si="2"/>
        <v>2.4</v>
      </c>
      <c r="X5" s="4">
        <f t="shared" ref="X5:X13" si="8">(R5*3+S5*2.25+T5*3.75+U5*3.75+V5*3.75+W5*2.5)/(2.25+3+3.75+3.75+3.75+2.5)</f>
        <v>2.4315789473684211</v>
      </c>
    </row>
    <row r="6" spans="1:24" x14ac:dyDescent="0.25">
      <c r="A6" s="3">
        <v>3</v>
      </c>
      <c r="B6" s="3" t="s">
        <v>17</v>
      </c>
      <c r="C6" s="3">
        <v>47</v>
      </c>
      <c r="D6" s="3">
        <v>60</v>
      </c>
      <c r="E6" s="3">
        <v>38</v>
      </c>
      <c r="F6" s="3">
        <v>58</v>
      </c>
      <c r="G6" s="3">
        <v>36</v>
      </c>
      <c r="H6" s="3">
        <v>28</v>
      </c>
      <c r="I6" s="3">
        <f t="shared" si="3"/>
        <v>267</v>
      </c>
      <c r="J6" s="4">
        <f t="shared" si="4"/>
        <v>62.823529411764703</v>
      </c>
      <c r="K6" s="3" t="str">
        <f t="shared" si="5"/>
        <v>Pass</v>
      </c>
      <c r="L6" s="3" t="str">
        <f t="shared" si="6"/>
        <v>B</v>
      </c>
      <c r="M6" s="3" t="str">
        <f t="shared" si="0"/>
        <v>A</v>
      </c>
      <c r="N6" s="3" t="str">
        <f t="shared" si="0"/>
        <v>C+</v>
      </c>
      <c r="O6" s="3" t="str">
        <f t="shared" si="0"/>
        <v>B+</v>
      </c>
      <c r="P6" s="3" t="str">
        <f t="shared" si="0"/>
        <v>C</v>
      </c>
      <c r="Q6" s="3" t="str">
        <f t="shared" ref="Q5:Q13" si="9">IF(AND(H6&gt;=45,H6&lt;=50),"A+",IF(AND(H6&gt;=40,H6&lt;=44),"A",IF(AND(H6&gt;=35,H6&lt;=39),"B+",IF(AND(H6&gt;=30,H6&lt;=34),"B",IF(AND(H6&gt;=25,H6&lt;=29),"C+",IF(AND(H6&gt;=20,H6&lt;=24),"C",IF(AND(H6&gt;=18,H6&lt;=19),"D","NG")))))))</f>
        <v>C+</v>
      </c>
      <c r="R6" s="3" t="str">
        <f t="shared" ref="R6:R13" si="10">IF(AND(C6&gt;=68,C6&lt;=75),"4.0",IF(AND(C6&gt;=60,C6&lt;=67),"3.6",IF(AND(C6&gt;=53,C6&lt;=59),"3.2",IF(AND(C6&gt;=45,C6&lt;=52),"2.8",IF(AND(C6&gt;=37,C6&lt;=44),"2.4",IF(AND(C6&gt;=30,C6&lt;=36),"2.0",IF(AND(C6&gt;=26,C6&lt;=29),"1.6","NG")))))))</f>
        <v>2.8</v>
      </c>
      <c r="S6" s="3" t="str">
        <f t="shared" si="7"/>
        <v>3.6</v>
      </c>
      <c r="T6" s="3" t="str">
        <f t="shared" si="1"/>
        <v>2.4</v>
      </c>
      <c r="U6" s="3" t="str">
        <f t="shared" si="1"/>
        <v>3.2</v>
      </c>
      <c r="V6" s="3" t="str">
        <f t="shared" si="1"/>
        <v>2.0</v>
      </c>
      <c r="W6" s="3" t="str">
        <f t="shared" si="2"/>
        <v>2.4</v>
      </c>
      <c r="X6" s="4">
        <f t="shared" si="8"/>
        <v>2.6842105263157894</v>
      </c>
    </row>
    <row r="7" spans="1:24" x14ac:dyDescent="0.25">
      <c r="A7" s="3">
        <v>4</v>
      </c>
      <c r="B7" s="3" t="s">
        <v>18</v>
      </c>
      <c r="C7" s="3">
        <v>50</v>
      </c>
      <c r="D7" s="3">
        <v>50</v>
      </c>
      <c r="E7" s="3">
        <v>40</v>
      </c>
      <c r="F7" s="3">
        <v>48</v>
      </c>
      <c r="G7" s="3">
        <v>40</v>
      </c>
      <c r="H7" s="3">
        <v>30</v>
      </c>
      <c r="I7" s="3">
        <f t="shared" si="3"/>
        <v>258</v>
      </c>
      <c r="J7" s="4">
        <f t="shared" si="4"/>
        <v>60.705882352941174</v>
      </c>
      <c r="K7" s="3" t="str">
        <f t="shared" si="5"/>
        <v>Pass</v>
      </c>
      <c r="L7" s="3" t="str">
        <f t="shared" si="6"/>
        <v>B</v>
      </c>
      <c r="M7" s="3" t="str">
        <f t="shared" si="0"/>
        <v>B</v>
      </c>
      <c r="N7" s="3" t="str">
        <f t="shared" si="0"/>
        <v>C+</v>
      </c>
      <c r="O7" s="3" t="str">
        <f t="shared" si="0"/>
        <v>B</v>
      </c>
      <c r="P7" s="3" t="str">
        <f t="shared" si="0"/>
        <v>C+</v>
      </c>
      <c r="Q7" s="3" t="str">
        <f t="shared" si="9"/>
        <v>B</v>
      </c>
      <c r="R7" s="3" t="str">
        <f t="shared" si="10"/>
        <v>2.8</v>
      </c>
      <c r="S7" s="3" t="str">
        <f t="shared" si="7"/>
        <v>2.8</v>
      </c>
      <c r="T7" s="3" t="str">
        <f t="shared" si="1"/>
        <v>2.4</v>
      </c>
      <c r="U7" s="3" t="str">
        <f t="shared" si="1"/>
        <v>2.8</v>
      </c>
      <c r="V7" s="3" t="str">
        <f t="shared" si="1"/>
        <v>2.4</v>
      </c>
      <c r="W7" s="3" t="str">
        <f t="shared" si="2"/>
        <v>2.8</v>
      </c>
      <c r="X7" s="4">
        <f t="shared" si="8"/>
        <v>2.642105263157895</v>
      </c>
    </row>
    <row r="8" spans="1:24" x14ac:dyDescent="0.25">
      <c r="A8" s="3">
        <v>5</v>
      </c>
      <c r="B8" s="3" t="s">
        <v>19</v>
      </c>
      <c r="C8" s="3">
        <v>42</v>
      </c>
      <c r="D8" s="3">
        <v>55</v>
      </c>
      <c r="E8" s="3">
        <v>39</v>
      </c>
      <c r="F8" s="3">
        <v>49</v>
      </c>
      <c r="G8" s="3">
        <v>38</v>
      </c>
      <c r="H8" s="3">
        <v>25</v>
      </c>
      <c r="I8" s="3">
        <f t="shared" si="3"/>
        <v>248</v>
      </c>
      <c r="J8" s="4">
        <f t="shared" si="4"/>
        <v>58.352941176470587</v>
      </c>
      <c r="K8" s="3" t="str">
        <f t="shared" si="5"/>
        <v>Pass</v>
      </c>
      <c r="L8" s="3" t="str">
        <f t="shared" si="6"/>
        <v>C+</v>
      </c>
      <c r="M8" s="3" t="str">
        <f t="shared" si="0"/>
        <v>B+</v>
      </c>
      <c r="N8" s="3" t="str">
        <f t="shared" si="0"/>
        <v>C+</v>
      </c>
      <c r="O8" s="3" t="str">
        <f t="shared" si="0"/>
        <v>B</v>
      </c>
      <c r="P8" s="3" t="str">
        <f t="shared" si="0"/>
        <v>C+</v>
      </c>
      <c r="Q8" s="3" t="str">
        <f t="shared" si="9"/>
        <v>C+</v>
      </c>
      <c r="R8" s="3" t="str">
        <f t="shared" si="10"/>
        <v>2.4</v>
      </c>
      <c r="S8" s="3" t="str">
        <f t="shared" si="7"/>
        <v>3.2</v>
      </c>
      <c r="T8" s="3" t="str">
        <f t="shared" si="1"/>
        <v>2.4</v>
      </c>
      <c r="U8" s="3" t="str">
        <f t="shared" si="1"/>
        <v>2.8</v>
      </c>
      <c r="V8" s="3" t="str">
        <f t="shared" si="1"/>
        <v>2.4</v>
      </c>
      <c r="W8" s="3" t="str">
        <f t="shared" si="2"/>
        <v>2.4</v>
      </c>
      <c r="X8" s="4">
        <f t="shared" si="8"/>
        <v>2.5736842105263156</v>
      </c>
    </row>
    <row r="9" spans="1:24" x14ac:dyDescent="0.25">
      <c r="A9" s="3">
        <v>6</v>
      </c>
      <c r="B9" s="3" t="s">
        <v>20</v>
      </c>
      <c r="C9" s="3">
        <v>55</v>
      </c>
      <c r="D9" s="3">
        <v>59</v>
      </c>
      <c r="E9" s="3">
        <v>45</v>
      </c>
      <c r="F9" s="3">
        <v>35</v>
      </c>
      <c r="G9" s="3">
        <v>55</v>
      </c>
      <c r="H9" s="3">
        <v>40</v>
      </c>
      <c r="I9" s="3">
        <f t="shared" si="3"/>
        <v>289</v>
      </c>
      <c r="J9" s="4">
        <f t="shared" si="4"/>
        <v>68</v>
      </c>
      <c r="K9" s="3" t="str">
        <f t="shared" si="5"/>
        <v>Pass</v>
      </c>
      <c r="L9" s="3" t="str">
        <f t="shared" si="6"/>
        <v>B+</v>
      </c>
      <c r="M9" s="3" t="str">
        <f t="shared" si="0"/>
        <v>B+</v>
      </c>
      <c r="N9" s="3" t="str">
        <f t="shared" si="0"/>
        <v>B</v>
      </c>
      <c r="O9" s="3" t="str">
        <f t="shared" si="0"/>
        <v>C</v>
      </c>
      <c r="P9" s="3" t="str">
        <f t="shared" si="0"/>
        <v>B+</v>
      </c>
      <c r="Q9" s="3" t="str">
        <f t="shared" si="9"/>
        <v>A</v>
      </c>
      <c r="R9" s="3" t="str">
        <f t="shared" si="10"/>
        <v>3.2</v>
      </c>
      <c r="S9" s="3" t="str">
        <f t="shared" si="7"/>
        <v>3.2</v>
      </c>
      <c r="T9" s="3" t="str">
        <f t="shared" si="1"/>
        <v>2.8</v>
      </c>
      <c r="U9" s="3" t="str">
        <f t="shared" si="1"/>
        <v>2.0</v>
      </c>
      <c r="V9" s="3" t="str">
        <f t="shared" si="1"/>
        <v>3.2</v>
      </c>
      <c r="W9" s="3" t="str">
        <f t="shared" si="2"/>
        <v>3.6</v>
      </c>
      <c r="X9" s="4">
        <f t="shared" si="8"/>
        <v>2.9368421052631577</v>
      </c>
    </row>
    <row r="10" spans="1:24" x14ac:dyDescent="0.25">
      <c r="A10" s="3">
        <v>7</v>
      </c>
      <c r="B10" s="3" t="s">
        <v>15</v>
      </c>
      <c r="C10" s="3">
        <v>60</v>
      </c>
      <c r="D10" s="3">
        <v>63</v>
      </c>
      <c r="E10" s="3">
        <v>50</v>
      </c>
      <c r="F10" s="3">
        <v>39</v>
      </c>
      <c r="G10" s="3">
        <v>60</v>
      </c>
      <c r="H10" s="3">
        <v>43</v>
      </c>
      <c r="I10" s="3">
        <f t="shared" si="3"/>
        <v>315</v>
      </c>
      <c r="J10" s="4">
        <f t="shared" si="4"/>
        <v>74.117647058823536</v>
      </c>
      <c r="K10" s="3" t="str">
        <f t="shared" si="5"/>
        <v>Pass</v>
      </c>
      <c r="L10" s="3" t="str">
        <f t="shared" si="6"/>
        <v>A</v>
      </c>
      <c r="M10" s="3" t="str">
        <f t="shared" si="0"/>
        <v>A</v>
      </c>
      <c r="N10" s="3" t="str">
        <f t="shared" si="0"/>
        <v>B</v>
      </c>
      <c r="O10" s="3" t="str">
        <f t="shared" si="0"/>
        <v>C+</v>
      </c>
      <c r="P10" s="3" t="str">
        <f t="shared" si="0"/>
        <v>A</v>
      </c>
      <c r="Q10" s="3" t="str">
        <f t="shared" si="9"/>
        <v>A</v>
      </c>
      <c r="R10" s="3" t="str">
        <f t="shared" si="10"/>
        <v>3.6</v>
      </c>
      <c r="S10" s="3" t="str">
        <f t="shared" si="7"/>
        <v>3.6</v>
      </c>
      <c r="T10" s="3" t="str">
        <f t="shared" si="1"/>
        <v>2.8</v>
      </c>
      <c r="U10" s="3" t="str">
        <f t="shared" si="1"/>
        <v>2.4</v>
      </c>
      <c r="V10" s="3" t="str">
        <f t="shared" si="1"/>
        <v>3.6</v>
      </c>
      <c r="W10" s="3" t="str">
        <f t="shared" si="2"/>
        <v>3.6</v>
      </c>
      <c r="X10" s="4">
        <f t="shared" si="8"/>
        <v>3.2052631578947368</v>
      </c>
    </row>
    <row r="11" spans="1:24" x14ac:dyDescent="0.25">
      <c r="A11" s="3">
        <v>8</v>
      </c>
      <c r="B11" s="3" t="s">
        <v>22</v>
      </c>
      <c r="C11" s="3">
        <v>41</v>
      </c>
      <c r="D11" s="3">
        <v>53</v>
      </c>
      <c r="E11" s="3">
        <v>38</v>
      </c>
      <c r="F11" s="3">
        <v>43</v>
      </c>
      <c r="G11" s="3">
        <v>42</v>
      </c>
      <c r="H11" s="3">
        <v>33</v>
      </c>
      <c r="I11" s="3">
        <f t="shared" si="3"/>
        <v>250</v>
      </c>
      <c r="J11" s="4">
        <f t="shared" si="4"/>
        <v>58.823529411764703</v>
      </c>
      <c r="K11" s="3" t="str">
        <f t="shared" si="5"/>
        <v>Pass</v>
      </c>
      <c r="L11" s="3" t="str">
        <f t="shared" si="6"/>
        <v>C+</v>
      </c>
      <c r="M11" s="3" t="str">
        <f t="shared" si="0"/>
        <v>B+</v>
      </c>
      <c r="N11" s="3" t="str">
        <f t="shared" si="0"/>
        <v>C+</v>
      </c>
      <c r="O11" s="3" t="str">
        <f t="shared" si="0"/>
        <v>C+</v>
      </c>
      <c r="P11" s="3" t="str">
        <f t="shared" si="0"/>
        <v>C+</v>
      </c>
      <c r="Q11" s="3" t="str">
        <f t="shared" si="9"/>
        <v>B</v>
      </c>
      <c r="R11" s="3" t="str">
        <f t="shared" si="10"/>
        <v>2.4</v>
      </c>
      <c r="S11" s="3" t="str">
        <f t="shared" si="7"/>
        <v>3.2</v>
      </c>
      <c r="T11" s="3" t="str">
        <f t="shared" si="1"/>
        <v>2.4</v>
      </c>
      <c r="U11" s="3" t="str">
        <f t="shared" si="1"/>
        <v>2.4</v>
      </c>
      <c r="V11" s="3" t="str">
        <f t="shared" si="1"/>
        <v>2.4</v>
      </c>
      <c r="W11" s="3" t="str">
        <f t="shared" si="2"/>
        <v>2.8</v>
      </c>
      <c r="X11" s="4">
        <f t="shared" si="8"/>
        <v>2.5473684210526315</v>
      </c>
    </row>
    <row r="12" spans="1:24" x14ac:dyDescent="0.25">
      <c r="A12" s="3">
        <v>9</v>
      </c>
      <c r="B12" s="3" t="s">
        <v>21</v>
      </c>
      <c r="C12" s="3">
        <v>49</v>
      </c>
      <c r="D12" s="3">
        <v>58</v>
      </c>
      <c r="E12" s="3">
        <v>47</v>
      </c>
      <c r="F12" s="3">
        <v>46</v>
      </c>
      <c r="G12" s="3">
        <v>47</v>
      </c>
      <c r="H12" s="3">
        <v>27</v>
      </c>
      <c r="I12" s="3">
        <f t="shared" si="3"/>
        <v>274</v>
      </c>
      <c r="J12" s="4">
        <f t="shared" si="4"/>
        <v>64.470588235294116</v>
      </c>
      <c r="K12" s="3" t="str">
        <f t="shared" si="5"/>
        <v>Pass</v>
      </c>
      <c r="L12" s="3" t="str">
        <f t="shared" si="6"/>
        <v>B</v>
      </c>
      <c r="M12" s="3" t="str">
        <f t="shared" si="0"/>
        <v>B+</v>
      </c>
      <c r="N12" s="3" t="str">
        <f t="shared" si="0"/>
        <v>B</v>
      </c>
      <c r="O12" s="3" t="str">
        <f t="shared" si="0"/>
        <v>B</v>
      </c>
      <c r="P12" s="3" t="str">
        <f t="shared" si="0"/>
        <v>B</v>
      </c>
      <c r="Q12" s="3" t="str">
        <f t="shared" si="9"/>
        <v>C+</v>
      </c>
      <c r="R12" s="3" t="str">
        <f t="shared" si="10"/>
        <v>2.8</v>
      </c>
      <c r="S12" s="3" t="str">
        <f t="shared" si="7"/>
        <v>3.2</v>
      </c>
      <c r="T12" s="3" t="str">
        <f t="shared" si="1"/>
        <v>2.8</v>
      </c>
      <c r="U12" s="3" t="str">
        <f t="shared" si="1"/>
        <v>2.8</v>
      </c>
      <c r="V12" s="3" t="str">
        <f t="shared" si="1"/>
        <v>2.8</v>
      </c>
      <c r="W12" s="3" t="str">
        <f t="shared" si="2"/>
        <v>2.4</v>
      </c>
      <c r="X12" s="4">
        <f t="shared" si="8"/>
        <v>2.7947368421052627</v>
      </c>
    </row>
    <row r="13" spans="1:24" x14ac:dyDescent="0.25">
      <c r="A13" s="3">
        <v>10</v>
      </c>
      <c r="B13" s="3" t="s">
        <v>14</v>
      </c>
      <c r="C13" s="3">
        <v>57</v>
      </c>
      <c r="D13" s="3">
        <v>41</v>
      </c>
      <c r="E13" s="3">
        <v>31</v>
      </c>
      <c r="F13" s="3">
        <v>40</v>
      </c>
      <c r="G13" s="3">
        <v>34</v>
      </c>
      <c r="H13" s="3">
        <v>30</v>
      </c>
      <c r="I13" s="3">
        <f>SUM(C13:H13)</f>
        <v>233</v>
      </c>
      <c r="J13" s="4">
        <f t="shared" si="4"/>
        <v>54.823529411764703</v>
      </c>
      <c r="K13" s="3" t="str">
        <f t="shared" si="5"/>
        <v>Pass</v>
      </c>
      <c r="L13" s="3" t="str">
        <f t="shared" si="6"/>
        <v>B+</v>
      </c>
      <c r="M13" s="3" t="str">
        <f t="shared" si="0"/>
        <v>C+</v>
      </c>
      <c r="N13" s="3" t="str">
        <f t="shared" si="0"/>
        <v>C</v>
      </c>
      <c r="O13" s="3" t="str">
        <f t="shared" si="0"/>
        <v>C+</v>
      </c>
      <c r="P13" s="3" t="str">
        <f t="shared" si="0"/>
        <v>C</v>
      </c>
      <c r="Q13" s="3" t="str">
        <f t="shared" si="9"/>
        <v>B</v>
      </c>
      <c r="R13" s="3" t="str">
        <f t="shared" si="10"/>
        <v>3.2</v>
      </c>
      <c r="S13" s="3" t="str">
        <f t="shared" si="7"/>
        <v>2.4</v>
      </c>
      <c r="T13" s="3" t="str">
        <f t="shared" si="1"/>
        <v>2.0</v>
      </c>
      <c r="U13" s="3" t="str">
        <f t="shared" si="1"/>
        <v>2.4</v>
      </c>
      <c r="V13" s="3" t="str">
        <f t="shared" si="1"/>
        <v>2.0</v>
      </c>
      <c r="W13" s="3" t="str">
        <f t="shared" si="2"/>
        <v>2.8</v>
      </c>
      <c r="X13" s="4">
        <f t="shared" si="8"/>
        <v>2.4210526315789473</v>
      </c>
    </row>
    <row r="15" spans="1:24" x14ac:dyDescent="0.25">
      <c r="C15" s="7" t="s">
        <v>36</v>
      </c>
      <c r="D15" s="7"/>
      <c r="E15" s="7"/>
      <c r="F15" s="7"/>
    </row>
    <row r="16" spans="1:24" x14ac:dyDescent="0.25">
      <c r="C16" s="8" t="s">
        <v>37</v>
      </c>
      <c r="D16" s="8"/>
      <c r="E16" t="s">
        <v>38</v>
      </c>
    </row>
    <row r="17" spans="3:6" x14ac:dyDescent="0.25">
      <c r="C17" s="8" t="s">
        <v>39</v>
      </c>
      <c r="D17" s="8"/>
      <c r="E17" s="8"/>
      <c r="F17" t="s">
        <v>40</v>
      </c>
    </row>
    <row r="18" spans="3:6" x14ac:dyDescent="0.25">
      <c r="C18" s="8" t="s">
        <v>41</v>
      </c>
      <c r="D18" s="8"/>
      <c r="E18" t="s">
        <v>42</v>
      </c>
    </row>
    <row r="19" spans="3:6" x14ac:dyDescent="0.25">
      <c r="C19" s="8" t="s">
        <v>43</v>
      </c>
      <c r="D19" s="8"/>
      <c r="E19" t="s">
        <v>44</v>
      </c>
    </row>
    <row r="20" spans="3:6" x14ac:dyDescent="0.25">
      <c r="E20" t="s">
        <v>45</v>
      </c>
    </row>
    <row r="22" spans="3:6" x14ac:dyDescent="0.25">
      <c r="C22" s="8" t="s">
        <v>46</v>
      </c>
      <c r="D22" s="8"/>
      <c r="E22" s="8"/>
      <c r="F22" t="s">
        <v>47</v>
      </c>
    </row>
    <row r="23" spans="3:6" x14ac:dyDescent="0.25">
      <c r="F23" t="s">
        <v>48</v>
      </c>
    </row>
    <row r="24" spans="3:6" x14ac:dyDescent="0.25">
      <c r="C24" s="8" t="s">
        <v>49</v>
      </c>
      <c r="D24" s="8"/>
      <c r="E24" t="s">
        <v>50</v>
      </c>
    </row>
  </sheetData>
  <mergeCells count="8">
    <mergeCell ref="C24:D24"/>
    <mergeCell ref="C16:D16"/>
    <mergeCell ref="A1:X1"/>
    <mergeCell ref="C2:H2"/>
    <mergeCell ref="C22:E22"/>
    <mergeCell ref="C17:E17"/>
    <mergeCell ref="C18:D18"/>
    <mergeCell ref="C19:D19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comp23</dc:creator>
  <cp:lastModifiedBy>comp23</cp:lastModifiedBy>
  <cp:lastPrinted>2022-05-24T03:43:43Z</cp:lastPrinted>
  <dcterms:created xsi:type="dcterms:W3CDTF">2022-05-24T00:56:19Z</dcterms:created>
  <dcterms:modified xsi:type="dcterms:W3CDTF">2022-05-24T03:45:15Z</dcterms:modified>
</cp:coreProperties>
</file>