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amesh\S2BV4_Local\TestData\"/>
    </mc:Choice>
  </mc:AlternateContent>
  <bookViews>
    <workbookView xWindow="0" yWindow="0" windowWidth="20490" windowHeight="7455"/>
  </bookViews>
  <sheets>
    <sheet name="Sheet1" sheetId="1" r:id="rId1"/>
    <sheet name="Sheet2" sheetId="2" r:id="rId2"/>
    <sheet name="Sheet3" sheetId="3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R3" i="3" l="1"/>
  <c r="O3" i="3"/>
  <c r="N3" i="3"/>
  <c r="M3" i="3"/>
  <c r="L3" i="3"/>
  <c r="K3" i="3"/>
  <c r="J3" i="3"/>
  <c r="I3" i="3"/>
  <c r="H3" i="3"/>
  <c r="G3" i="3"/>
  <c r="F3" i="3"/>
  <c r="E3" i="3"/>
  <c r="D3" i="3"/>
  <c r="P3" i="3" s="1"/>
  <c r="S3" i="3" s="1"/>
  <c r="R2" i="3"/>
  <c r="O2" i="3"/>
  <c r="N2" i="3"/>
  <c r="M2" i="3"/>
  <c r="L2" i="3"/>
  <c r="K2" i="3"/>
  <c r="J2" i="3"/>
  <c r="I2" i="3"/>
  <c r="H2" i="3"/>
  <c r="G2" i="3"/>
  <c r="F2" i="3"/>
  <c r="E2" i="3"/>
  <c r="D2" i="3"/>
  <c r="P2" i="3" s="1"/>
  <c r="S2" i="3" s="1"/>
  <c r="H2" i="1" l="1"/>
</calcChain>
</file>

<file path=xl/sharedStrings.xml><?xml version="1.0" encoding="utf-8"?>
<sst xmlns="http://schemas.openxmlformats.org/spreadsheetml/2006/main" count="85" uniqueCount="58">
  <si>
    <t>User Name</t>
  </si>
  <si>
    <t>PassWord</t>
  </si>
  <si>
    <t>Comments</t>
  </si>
  <si>
    <t>Testcase ID</t>
  </si>
  <si>
    <t>1.The user is not configured with the functional access to create payee.
2.The user configured with a role of Initiator</t>
  </si>
  <si>
    <t>Test@123</t>
  </si>
  <si>
    <t xml:space="preserve">1.The user is configured with the functional access to create payee
2.The user configured with a role of Initiator </t>
  </si>
  <si>
    <t>TC_SIT_PM_AO_8</t>
  </si>
  <si>
    <t>TC_SIT_PM_AO_2,</t>
  </si>
  <si>
    <t>KeyValue</t>
  </si>
  <si>
    <t>init_NFUNC</t>
  </si>
  <si>
    <t>init_FUNC</t>
  </si>
  <si>
    <t>init_FUNC_CP</t>
  </si>
  <si>
    <t>Approver_FUNC_CP</t>
  </si>
  <si>
    <t xml:space="preserve">1.The user is configured with the functional access to create payee
2.The user configured with a role of Approver </t>
  </si>
  <si>
    <t>TC_SIT_PM_AO_14, TC_SIT_PM_AO_15</t>
  </si>
  <si>
    <t>TC_SIT_PM_AO_10, TC_SIT_PM_AO_12,
TC_SIT_PM_AO_26</t>
  </si>
  <si>
    <r>
      <t xml:space="preserve">1.The user is not configured with the functional access to create payee.
2.The user configured with dual role of </t>
    </r>
    <r>
      <rPr>
        <b/>
        <sz val="11"/>
        <color theme="1"/>
        <rFont val="Calibri"/>
        <family val="2"/>
        <scheme val="minor"/>
      </rPr>
      <t>Initiator and Approver</t>
    </r>
  </si>
  <si>
    <t>TC_SIT_PM_AO_37</t>
  </si>
  <si>
    <t>Approver_FUNC_CP_Ap_in</t>
  </si>
  <si>
    <t>Approver_FUNC_AP</t>
  </si>
  <si>
    <t>The Approver should be configured with the functional access to approve payee.</t>
  </si>
  <si>
    <t>The Approver should be configured with the functional access to approve payee.
 User has functional access for both Initiator as well as approver</t>
  </si>
  <si>
    <t>Approver_FUNC_AP_Ap_in</t>
  </si>
  <si>
    <t>Approver_FUNC_AP_SGLang</t>
  </si>
  <si>
    <t>sdfsd</t>
  </si>
  <si>
    <t>The user should be configured with the functional access to approve payee 
The approver should be of country-SG</t>
  </si>
  <si>
    <t>India_BankCountry</t>
  </si>
  <si>
    <t>India</t>
  </si>
  <si>
    <t>91-India</t>
  </si>
  <si>
    <t>#List Banks available for the country</t>
  </si>
  <si>
    <t>Sngpr_BankCountry</t>
  </si>
  <si>
    <t>Singapore</t>
  </si>
  <si>
    <t>92-India</t>
  </si>
  <si>
    <t>Approver_FUNC_RP</t>
  </si>
  <si>
    <t>The Approver should be configured with the functional access to Reject  payee.</t>
  </si>
  <si>
    <t>TC_SIT_PM_PA_55</t>
  </si>
  <si>
    <t>Approver_FUNC_SR</t>
  </si>
  <si>
    <t>gdfg</t>
  </si>
  <si>
    <t>The Approver should be configured with the functional access to Send Repair.</t>
  </si>
  <si>
    <t>TC_SIT_PM_PA_62</t>
  </si>
  <si>
    <t>Country</t>
  </si>
  <si>
    <t>Code</t>
  </si>
  <si>
    <t>Code-Country</t>
  </si>
  <si>
    <t>List of Banks</t>
  </si>
  <si>
    <t>InvalidAcct_num</t>
  </si>
  <si>
    <t>ValidAcct_num</t>
  </si>
  <si>
    <t>IBAN</t>
  </si>
  <si>
    <t>1234567890123</t>
  </si>
  <si>
    <t>NUBAN</t>
  </si>
  <si>
    <t>1234567890122</t>
  </si>
  <si>
    <t>Mob_Countries_List</t>
  </si>
  <si>
    <t>##List of countries</t>
  </si>
  <si>
    <t>functional access to Initiate Manual Payment and view Payment list,The user must have at least 1 Debit Account and 1 Payment Type</t>
  </si>
  <si>
    <t>Amount_Input</t>
  </si>
  <si>
    <t>AmtInput_FUNC</t>
  </si>
  <si>
    <t>TC_SIT_MP_PI_AMT_1</t>
  </si>
  <si>
    <t>567USR2@G1234567.com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</si>
</sst>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666666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0" borderId="0" xfId="0" applyFill="1"/>
    <xf numFmtId="0" fontId="2" fillId="0" borderId="1" xfId="0" applyFont="1" applyFill="1" applyBorder="1" applyAlignment="1">
      <alignment horizontal="left" vertical="top" wrapText="1"/>
    </xf>
    <xf numFmtId="0" fontId="0" fillId="2" borderId="0" xfId="0" applyFill="1"/>
    <xf numFmtId="0" fontId="3" fillId="0" borderId="0" xfId="0" applyFont="1"/>
    <xf numFmtId="0" fontId="0" fillId="0" borderId="0" xfId="0" applyFill="1" applyAlignment="1">
      <alignment wrapText="1"/>
    </xf>
    <xf numFmtId="0" fontId="2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wrapText="1"/>
    </xf>
    <xf numFmtId="0" fontId="2" fillId="3" borderId="1" xfId="0" applyFont="1" applyFill="1" applyBorder="1" applyAlignment="1">
      <alignment horizontal="left" vertical="top" wrapText="1"/>
    </xf>
    <xf numFmtId="0" fontId="0" fillId="2" borderId="0" xfId="0" applyFill="1" applyAlignment="1">
      <alignment wrapText="1"/>
    </xf>
    <xf numFmtId="0" fontId="5" fillId="2" borderId="0" xfId="0" applyFont="1" applyFill="1"/>
    <xf numFmtId="0" fontId="0" fillId="0" borderId="0" xfId="0" quotePrefix="1"/>
    <xf numFmtId="0" fontId="6" fillId="3" borderId="1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st@123" TargetMode="External"/><Relationship Id="rId3" Type="http://schemas.openxmlformats.org/officeDocument/2006/relationships/hyperlink" Target="mailto:Test@123" TargetMode="External"/><Relationship Id="rId7" Type="http://schemas.openxmlformats.org/officeDocument/2006/relationships/hyperlink" Target="mailto:Test@123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Relationship Id="rId6" Type="http://schemas.openxmlformats.org/officeDocument/2006/relationships/hyperlink" Target="mailto:Test@123" TargetMode="External"/><Relationship Id="rId5" Type="http://schemas.openxmlformats.org/officeDocument/2006/relationships/hyperlink" Target="mailto:Test@123" TargetMode="External"/><Relationship Id="rId4" Type="http://schemas.openxmlformats.org/officeDocument/2006/relationships/hyperlink" Target="mailto:Test@123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B2" sqref="B2"/>
    </sheetView>
  </sheetViews>
  <sheetFormatPr defaultRowHeight="15" x14ac:dyDescent="0.25"/>
  <cols>
    <col min="1" max="1" width="25" customWidth="1"/>
    <col min="2" max="2" width="34.5703125" customWidth="1"/>
    <col min="3" max="3" width="19.85546875" customWidth="1"/>
    <col min="4" max="4" width="30.85546875" style="1" customWidth="1"/>
    <col min="5" max="5" width="22.5703125" style="3" customWidth="1"/>
  </cols>
  <sheetData>
    <row r="1" spans="1:8" x14ac:dyDescent="0.25">
      <c r="A1" s="5" t="s">
        <v>9</v>
      </c>
      <c r="B1" s="5" t="s">
        <v>0</v>
      </c>
      <c r="C1" s="5" t="s">
        <v>1</v>
      </c>
      <c r="D1" s="11" t="s">
        <v>2</v>
      </c>
      <c r="E1" s="5" t="s">
        <v>3</v>
      </c>
    </row>
    <row r="2" spans="1:8" ht="75" x14ac:dyDescent="0.25">
      <c r="A2" t="s">
        <v>10</v>
      </c>
      <c r="B2" t="s">
        <v>57</v>
      </c>
      <c r="C2" s="2" t="s">
        <v>5</v>
      </c>
      <c r="D2" s="1" t="s">
        <v>4</v>
      </c>
      <c r="E2" s="4" t="s">
        <v>8</v>
      </c>
      <c r="H2" s="6" t="str">
        <f>INDEX(B:B, MATCH("init_NFUNc",A:A,0))</f>
        <v>567USR2@G1234567.com</v>
      </c>
    </row>
    <row r="3" spans="1:8" ht="60" x14ac:dyDescent="0.25">
      <c r="A3" t="s">
        <v>11</v>
      </c>
      <c r="B3" t="s">
        <v>57</v>
      </c>
      <c r="C3" s="2" t="s">
        <v>5</v>
      </c>
      <c r="D3" s="1" t="s">
        <v>6</v>
      </c>
      <c r="E3" s="4" t="s">
        <v>7</v>
      </c>
    </row>
    <row r="4" spans="1:8" ht="60" x14ac:dyDescent="0.25">
      <c r="A4" t="s">
        <v>12</v>
      </c>
      <c r="B4" t="s">
        <v>57</v>
      </c>
      <c r="C4" s="2" t="s">
        <v>5</v>
      </c>
      <c r="D4" s="1" t="s">
        <v>6</v>
      </c>
      <c r="E4" s="4" t="s">
        <v>16</v>
      </c>
    </row>
    <row r="5" spans="1:8" ht="60" x14ac:dyDescent="0.25">
      <c r="A5" t="s">
        <v>13</v>
      </c>
      <c r="B5" t="s">
        <v>57</v>
      </c>
      <c r="C5" s="2" t="s">
        <v>5</v>
      </c>
      <c r="D5" s="1" t="s">
        <v>14</v>
      </c>
      <c r="E5" s="7" t="s">
        <v>15</v>
      </c>
    </row>
    <row r="6" spans="1:8" ht="99.75" customHeight="1" x14ac:dyDescent="0.25">
      <c r="A6" t="s">
        <v>19</v>
      </c>
      <c r="B6" t="s">
        <v>57</v>
      </c>
      <c r="C6" s="2" t="s">
        <v>5</v>
      </c>
      <c r="D6" s="1" t="s">
        <v>17</v>
      </c>
      <c r="E6" s="7" t="s">
        <v>18</v>
      </c>
    </row>
    <row r="7" spans="1:8" ht="45" x14ac:dyDescent="0.25">
      <c r="A7" t="s">
        <v>20</v>
      </c>
      <c r="B7" t="s">
        <v>57</v>
      </c>
      <c r="C7" s="2" t="s">
        <v>5</v>
      </c>
      <c r="D7" s="1" t="s">
        <v>21</v>
      </c>
    </row>
    <row r="8" spans="1:8" ht="75" x14ac:dyDescent="0.25">
      <c r="A8" t="s">
        <v>23</v>
      </c>
      <c r="B8" t="s">
        <v>57</v>
      </c>
      <c r="C8" s="2" t="s">
        <v>5</v>
      </c>
      <c r="D8" s="1" t="s">
        <v>22</v>
      </c>
    </row>
    <row r="9" spans="1:8" ht="75" x14ac:dyDescent="0.25">
      <c r="A9" t="s">
        <v>24</v>
      </c>
      <c r="B9" t="s">
        <v>57</v>
      </c>
      <c r="C9" t="s">
        <v>25</v>
      </c>
      <c r="D9" s="1" t="s">
        <v>26</v>
      </c>
    </row>
    <row r="10" spans="1:8" ht="45" x14ac:dyDescent="0.25">
      <c r="A10" t="s">
        <v>34</v>
      </c>
      <c r="B10" t="s">
        <v>57</v>
      </c>
      <c r="C10" s="2" t="s">
        <v>5</v>
      </c>
      <c r="D10" s="1" t="s">
        <v>35</v>
      </c>
      <c r="E10" s="10" t="s">
        <v>36</v>
      </c>
    </row>
    <row r="11" spans="1:8" ht="45" x14ac:dyDescent="0.25">
      <c r="A11" t="s">
        <v>37</v>
      </c>
      <c r="B11" t="s">
        <v>57</v>
      </c>
      <c r="C11" t="s">
        <v>38</v>
      </c>
      <c r="D11" s="1" t="s">
        <v>39</v>
      </c>
      <c r="E11" s="10" t="s">
        <v>40</v>
      </c>
    </row>
    <row r="12" spans="1:8" ht="75" x14ac:dyDescent="0.25">
      <c r="A12" t="s">
        <v>55</v>
      </c>
      <c r="B12" t="s">
        <v>57</v>
      </c>
      <c r="C12" t="s">
        <v>54</v>
      </c>
      <c r="D12" s="1" t="s">
        <v>53</v>
      </c>
      <c r="E12" s="14" t="s">
        <v>56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10" r:id="rId8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E3"/>
    </sheetView>
  </sheetViews>
  <sheetFormatPr defaultRowHeight="15" x14ac:dyDescent="0.25"/>
  <sheetData>
    <row r="1" spans="1:5" x14ac:dyDescent="0.25">
      <c r="A1" s="12" t="s">
        <v>9</v>
      </c>
      <c r="B1" s="12" t="s">
        <v>41</v>
      </c>
      <c r="C1" s="12" t="s">
        <v>42</v>
      </c>
      <c r="D1" s="12" t="s">
        <v>43</v>
      </c>
      <c r="E1" s="12" t="s">
        <v>44</v>
      </c>
    </row>
    <row r="2" spans="1:5" ht="63.75" x14ac:dyDescent="0.25">
      <c r="A2" t="s">
        <v>27</v>
      </c>
      <c r="B2" t="s">
        <v>28</v>
      </c>
      <c r="C2">
        <v>91</v>
      </c>
      <c r="D2" t="s">
        <v>29</v>
      </c>
      <c r="E2" s="8" t="s">
        <v>30</v>
      </c>
    </row>
    <row r="3" spans="1:5" ht="63.75" x14ac:dyDescent="0.25">
      <c r="A3" t="s">
        <v>31</v>
      </c>
      <c r="B3" t="s">
        <v>32</v>
      </c>
      <c r="C3">
        <v>92</v>
      </c>
      <c r="D3" s="9" t="s">
        <v>33</v>
      </c>
      <c r="E3" s="8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>
      <selection sqref="A1:S3"/>
    </sheetView>
  </sheetViews>
  <sheetFormatPr defaultRowHeight="15" x14ac:dyDescent="0.25"/>
  <sheetData>
    <row r="1" spans="1:19" x14ac:dyDescent="0.25">
      <c r="A1" s="12" t="s">
        <v>9</v>
      </c>
      <c r="B1" s="12" t="s">
        <v>45</v>
      </c>
      <c r="C1" s="12" t="s">
        <v>46</v>
      </c>
      <c r="D1" s="12"/>
      <c r="E1" s="12"/>
    </row>
    <row r="2" spans="1:19" x14ac:dyDescent="0.25">
      <c r="A2" t="s">
        <v>47</v>
      </c>
      <c r="B2" s="13" t="s">
        <v>48</v>
      </c>
      <c r="C2" s="13" t="s">
        <v>48</v>
      </c>
      <c r="D2" t="str">
        <f>LEFT(C2,1)</f>
        <v>1</v>
      </c>
      <c r="E2" t="str">
        <f>MID(C2,2,1)</f>
        <v>2</v>
      </c>
      <c r="F2" t="str">
        <f>MID(C2,3,1)</f>
        <v>3</v>
      </c>
      <c r="G2" t="str">
        <f>MID(C2,4,1)</f>
        <v>4</v>
      </c>
      <c r="H2" t="str">
        <f>MID(C2,5,1)</f>
        <v>5</v>
      </c>
      <c r="I2" t="str">
        <f>MID(C2,6,1)</f>
        <v>6</v>
      </c>
      <c r="J2" t="str">
        <f>MID(C2,7,1)</f>
        <v>7</v>
      </c>
      <c r="K2" t="str">
        <f>MID(C2,8,1)</f>
        <v>8</v>
      </c>
      <c r="L2" t="str">
        <f>MID(C2,9,1)</f>
        <v>9</v>
      </c>
      <c r="M2" t="str">
        <f>MID(C2,10,1)</f>
        <v>0</v>
      </c>
      <c r="N2" t="str">
        <f>MID(C2,11,1)</f>
        <v>1</v>
      </c>
      <c r="O2" t="str">
        <f>MID(C2,12,1)</f>
        <v>2</v>
      </c>
      <c r="P2" s="3">
        <f>10-MOD((D2*3+E2*7+F2*3+G2*3+H2*7+I2*3+J2*3+K2*7+L2*3+M2*3+N2*7+O2*3),10)</f>
        <v>2</v>
      </c>
      <c r="R2" t="str">
        <f>MID(C2,13,1)</f>
        <v>3</v>
      </c>
      <c r="S2" t="b">
        <f>EXACT(P2,R2)</f>
        <v>0</v>
      </c>
    </row>
    <row r="3" spans="1:19" x14ac:dyDescent="0.25">
      <c r="A3" t="s">
        <v>49</v>
      </c>
      <c r="B3" s="13" t="s">
        <v>50</v>
      </c>
      <c r="C3" s="13" t="s">
        <v>50</v>
      </c>
      <c r="D3" t="str">
        <f>LEFT(C3,1)</f>
        <v>1</v>
      </c>
      <c r="E3" t="str">
        <f>MID(C3,2,1)</f>
        <v>2</v>
      </c>
      <c r="F3" t="str">
        <f>MID(C3,3,1)</f>
        <v>3</v>
      </c>
      <c r="G3" t="str">
        <f>MID(C3,4,1)</f>
        <v>4</v>
      </c>
      <c r="H3" t="str">
        <f>MID(C3,5,1)</f>
        <v>5</v>
      </c>
      <c r="I3" t="str">
        <f>MID(C3,6,1)</f>
        <v>6</v>
      </c>
      <c r="J3" t="str">
        <f>MID(C3,7,1)</f>
        <v>7</v>
      </c>
      <c r="K3" t="str">
        <f>MID(C3,8,1)</f>
        <v>8</v>
      </c>
      <c r="L3" t="str">
        <f>MID(C3,9,1)</f>
        <v>9</v>
      </c>
      <c r="M3" t="str">
        <f>MID(C3,10,1)</f>
        <v>0</v>
      </c>
      <c r="N3" t="str">
        <f>MID(C3,11,1)</f>
        <v>1</v>
      </c>
      <c r="O3" t="str">
        <f>MID(C3,12,1)</f>
        <v>2</v>
      </c>
      <c r="P3" s="3">
        <f>10-MOD((D3*3+E3*7+F3*3+G3*3+H3*7+I3*3+J3*3+K3*7+L3*3+M3*3+N3*7+O3*3),10)</f>
        <v>2</v>
      </c>
      <c r="R3" t="str">
        <f>MID(C3,13,1)</f>
        <v>2</v>
      </c>
      <c r="S3" t="b">
        <f>EXACT(P3,R3)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E2"/>
    </sheetView>
  </sheetViews>
  <sheetFormatPr defaultRowHeight="15" x14ac:dyDescent="0.25"/>
  <sheetData>
    <row r="1" spans="1:5" x14ac:dyDescent="0.25">
      <c r="A1" s="12" t="s">
        <v>9</v>
      </c>
      <c r="B1" s="12" t="s">
        <v>41</v>
      </c>
      <c r="C1" s="12" t="s">
        <v>42</v>
      </c>
      <c r="D1" s="12" t="s">
        <v>43</v>
      </c>
      <c r="E1" s="12"/>
    </row>
    <row r="2" spans="1:5" x14ac:dyDescent="0.25">
      <c r="A2" t="s">
        <v>51</v>
      </c>
      <c r="B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Infosys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Prabhu AK</dc:creator>
  <cp:lastModifiedBy>Ramesh Chandrasekar06</cp:lastModifiedBy>
  <dcterms:created xsi:type="dcterms:W3CDTF">2015-11-09T10:39:57Z</dcterms:created>
  <dcterms:modified xsi:type="dcterms:W3CDTF">2016-03-01T13:23:57Z</dcterms:modified>
</cp:coreProperties>
</file>