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s\OneDrive\Documents\"/>
    </mc:Choice>
  </mc:AlternateContent>
  <xr:revisionPtr revIDLastSave="0" documentId="13_ncr:1_{11D25B62-55B3-4392-A72F-E48F32115541}" xr6:coauthVersionLast="47" xr6:coauthVersionMax="47" xr10:uidLastSave="{00000000-0000-0000-0000-000000000000}"/>
  <bookViews>
    <workbookView xWindow="-120" yWindow="-120" windowWidth="29040" windowHeight="15720" xr2:uid="{31121213-2610-4093-82C1-A3E8C746CAD9}"/>
  </bookViews>
  <sheets>
    <sheet name="ANOVA 1" sheetId="1" r:id="rId1"/>
    <sheet name="ANOVA 2" sheetId="2" r:id="rId2"/>
    <sheet name="F-distribution" sheetId="3" r:id="rId3"/>
    <sheet name="T-distribution" sheetId="4" r:id="rId4"/>
    <sheet name="T -test" sheetId="5" r:id="rId5"/>
    <sheet name="Z-te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6" l="1"/>
  <c r="B10" i="5"/>
  <c r="B21" i="4"/>
  <c r="B20" i="4"/>
  <c r="E17" i="4"/>
  <c r="B18" i="4"/>
  <c r="B17" i="4"/>
  <c r="B16" i="4"/>
  <c r="B32" i="3"/>
  <c r="B18" i="3"/>
  <c r="B19" i="3"/>
  <c r="B20" i="3"/>
  <c r="B21" i="3"/>
  <c r="B22" i="3"/>
  <c r="B23" i="3"/>
  <c r="B24" i="3"/>
  <c r="B25" i="3"/>
  <c r="B26" i="3"/>
  <c r="B17" i="3"/>
  <c r="D18" i="3"/>
  <c r="D19" i="3"/>
  <c r="D20" i="3"/>
  <c r="D21" i="3"/>
  <c r="D22" i="3"/>
  <c r="D23" i="3"/>
  <c r="D24" i="3"/>
  <c r="D25" i="3"/>
  <c r="D26" i="3"/>
  <c r="D17" i="3"/>
  <c r="D27" i="3" s="1"/>
  <c r="B27" i="3"/>
  <c r="B29" i="3" s="1"/>
  <c r="B33" i="2"/>
  <c r="B18" i="2"/>
  <c r="H10" i="2"/>
  <c r="E10" i="2"/>
  <c r="B20" i="2"/>
  <c r="B10" i="2"/>
  <c r="B38" i="1"/>
  <c r="B36" i="1"/>
  <c r="E34" i="1"/>
  <c r="H34" i="1"/>
  <c r="B34" i="1"/>
  <c r="H17" i="1"/>
  <c r="E17" i="1"/>
  <c r="H25" i="1"/>
  <c r="H26" i="1"/>
  <c r="H27" i="1"/>
  <c r="H28" i="1"/>
  <c r="H29" i="1"/>
  <c r="H30" i="1"/>
  <c r="H31" i="1"/>
  <c r="H32" i="1"/>
  <c r="H33" i="1"/>
  <c r="E25" i="1"/>
  <c r="E26" i="1"/>
  <c r="E27" i="1"/>
  <c r="E28" i="1"/>
  <c r="E29" i="1"/>
  <c r="E30" i="1"/>
  <c r="E31" i="1"/>
  <c r="E32" i="1"/>
  <c r="E33" i="1"/>
  <c r="B25" i="1"/>
  <c r="B26" i="1"/>
  <c r="B27" i="1"/>
  <c r="B28" i="1"/>
  <c r="B29" i="1"/>
  <c r="B30" i="1"/>
  <c r="B31" i="1"/>
  <c r="B32" i="1"/>
  <c r="B33" i="1"/>
  <c r="H24" i="1"/>
  <c r="E24" i="1"/>
  <c r="B24" i="1"/>
  <c r="B17" i="1"/>
  <c r="B14" i="1"/>
  <c r="E12" i="1"/>
  <c r="H12" i="1"/>
  <c r="B12" i="1"/>
  <c r="H22" i="2" l="1"/>
  <c r="B23" i="2"/>
  <c r="E24" i="2"/>
  <c r="H25" i="2"/>
  <c r="H26" i="2"/>
  <c r="B22" i="2"/>
  <c r="B26" i="2"/>
  <c r="E22" i="2"/>
  <c r="E26" i="2"/>
  <c r="E23" i="2"/>
  <c r="E27" i="2"/>
  <c r="H23" i="2"/>
  <c r="H27" i="2"/>
  <c r="B12" i="2"/>
  <c r="B15" i="2" s="1"/>
  <c r="B24" i="2"/>
  <c r="B28" i="2"/>
  <c r="E28" i="2"/>
  <c r="B27" i="2"/>
  <c r="H28" i="2"/>
  <c r="H24" i="2"/>
  <c r="B25" i="2"/>
  <c r="E25" i="2"/>
  <c r="B19" i="1"/>
  <c r="B20" i="1" s="1"/>
  <c r="E29" i="2" l="1"/>
  <c r="B29" i="2"/>
  <c r="H29" i="2"/>
  <c r="E15" i="2"/>
  <c r="H15" i="2"/>
  <c r="B31" i="2" l="1"/>
  <c r="B17" i="2"/>
</calcChain>
</file>

<file path=xl/sharedStrings.xml><?xml version="1.0" encoding="utf-8"?>
<sst xmlns="http://schemas.openxmlformats.org/spreadsheetml/2006/main" count="96" uniqueCount="72">
  <si>
    <t>Variable 1</t>
  </si>
  <si>
    <t>Variable 2</t>
  </si>
  <si>
    <t>Variable 3</t>
  </si>
  <si>
    <t>Mean</t>
  </si>
  <si>
    <t>Sum of squares</t>
  </si>
  <si>
    <t>Total SS</t>
  </si>
  <si>
    <t>SSG</t>
  </si>
  <si>
    <r>
      <t>df</t>
    </r>
    <r>
      <rPr>
        <sz val="10"/>
        <color theme="1"/>
        <rFont val="Calibri"/>
        <family val="2"/>
        <scheme val="minor"/>
      </rPr>
      <t>groups</t>
    </r>
  </si>
  <si>
    <r>
      <t>Sum of squares (</t>
    </r>
    <r>
      <rPr>
        <sz val="10"/>
        <color theme="1"/>
        <rFont val="Calibri"/>
        <family val="2"/>
        <scheme val="minor"/>
      </rPr>
      <t>within group)</t>
    </r>
  </si>
  <si>
    <t>M(total)</t>
  </si>
  <si>
    <t>Total</t>
  </si>
  <si>
    <t>Total SSG</t>
  </si>
  <si>
    <r>
      <t>df</t>
    </r>
    <r>
      <rPr>
        <sz val="10"/>
        <color theme="1"/>
        <rFont val="Calibri"/>
        <family val="2"/>
        <scheme val="minor"/>
      </rPr>
      <t>error</t>
    </r>
  </si>
  <si>
    <t>F</t>
  </si>
  <si>
    <t>F value at 95%</t>
  </si>
  <si>
    <t>Decision</t>
  </si>
  <si>
    <t>Fail to reject Null hypothesis</t>
  </si>
  <si>
    <t>Financial</t>
  </si>
  <si>
    <t>Energy</t>
  </si>
  <si>
    <t>Utilities</t>
  </si>
  <si>
    <t>F ratio</t>
  </si>
  <si>
    <t>Total SSE</t>
  </si>
  <si>
    <t>Machine 1</t>
  </si>
  <si>
    <t>Machine 2</t>
  </si>
  <si>
    <t>S square</t>
  </si>
  <si>
    <r>
      <t>F (</t>
    </r>
    <r>
      <rPr>
        <sz val="10"/>
        <color theme="1"/>
        <rFont val="Calibri"/>
        <family val="2"/>
        <scheme val="minor"/>
      </rPr>
      <t>0.025,9,9)</t>
    </r>
  </si>
  <si>
    <r>
      <t>F (</t>
    </r>
    <r>
      <rPr>
        <sz val="10"/>
        <color theme="1"/>
        <rFont val="Calibri"/>
        <family val="2"/>
        <scheme val="minor"/>
      </rPr>
      <t>0.975,9,9)</t>
    </r>
  </si>
  <si>
    <t>Result - variance from each samples have equal population variance</t>
  </si>
  <si>
    <t>F ratio falls within the critical region; So the decision is that we fail to reject the null hypothesis</t>
  </si>
  <si>
    <t>Variances are equal</t>
  </si>
  <si>
    <t>Variances are not equal</t>
  </si>
  <si>
    <t>Hence Two tail test</t>
  </si>
  <si>
    <t>n</t>
  </si>
  <si>
    <t>α</t>
  </si>
  <si>
    <t>µ</t>
  </si>
  <si>
    <t>Sample</t>
  </si>
  <si>
    <t>SD (s)</t>
  </si>
  <si>
    <t>CI 1</t>
  </si>
  <si>
    <t>Calculated T value</t>
  </si>
  <si>
    <t>sample mean Ẋ</t>
  </si>
  <si>
    <r>
      <t>Sample Variance (s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</si>
  <si>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95% confident that true mean of batch of cars is between 99.505 and 102.155</t>
  </si>
  <si>
    <t>No difference in sales</t>
  </si>
  <si>
    <t>x̄</t>
  </si>
  <si>
    <t>s</t>
  </si>
  <si>
    <t xml:space="preserve">Calculated t value </t>
  </si>
  <si>
    <t>Degree of freedom</t>
  </si>
  <si>
    <t>T table value</t>
  </si>
  <si>
    <t>T value is greater than the critical value</t>
  </si>
  <si>
    <t>Mean Sale is greater and the enhancement worked</t>
  </si>
  <si>
    <t>One tailed test</t>
  </si>
  <si>
    <t>σ</t>
  </si>
  <si>
    <t>Null hypothesis</t>
  </si>
  <si>
    <t>µ =</t>
  </si>
  <si>
    <t>Alternate hypothesis</t>
  </si>
  <si>
    <t>µ !=</t>
  </si>
  <si>
    <t>z</t>
  </si>
  <si>
    <t>Z critical</t>
  </si>
  <si>
    <t>Since calculated Z is less than the critical value, we fail to reject the null hypothesis at 90% significance</t>
  </si>
  <si>
    <t>Ho</t>
  </si>
  <si>
    <t>the national average describes the mean commuting distance for all workers in New York area.</t>
  </si>
  <si>
    <t>Ha</t>
  </si>
  <si>
    <t>the national average does not describes the mean commuting distance for all workers in New York area.</t>
  </si>
  <si>
    <t>Result is that the national average describes the mean commuting distance for all workers in New York area.</t>
  </si>
  <si>
    <t>Ha - &gt; Reject</t>
  </si>
  <si>
    <t>z &lt; Z critical</t>
  </si>
  <si>
    <t>Sales has increased</t>
  </si>
  <si>
    <r>
      <t>H</t>
    </r>
    <r>
      <rPr>
        <b/>
        <sz val="10"/>
        <color theme="1"/>
        <rFont val="Calibri"/>
        <family val="2"/>
        <scheme val="minor"/>
      </rPr>
      <t>o</t>
    </r>
  </si>
  <si>
    <r>
      <t>H</t>
    </r>
    <r>
      <rPr>
        <b/>
        <sz val="10"/>
        <color theme="1"/>
        <rFont val="Calibri"/>
        <family val="2"/>
        <scheme val="minor"/>
      </rPr>
      <t>a</t>
    </r>
  </si>
  <si>
    <t>µ&gt;</t>
  </si>
  <si>
    <t>CI 2</t>
  </si>
  <si>
    <r>
      <t>T</t>
    </r>
    <r>
      <rPr>
        <b/>
        <sz val="9"/>
        <color theme="1"/>
        <rFont val="Calibri"/>
        <family val="2"/>
        <scheme val="minor"/>
      </rPr>
      <t xml:space="preserve"> (9,0.025)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</si>
</sst>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Fill="1"/>
    <xf numFmtId="0" fontId="2" fillId="0" borderId="0" xfId="0" applyFont="1"/>
    <xf numFmtId="0" fontId="0" fillId="3" borderId="0" xfId="0" applyFill="1" applyAlignment="1"/>
    <xf numFmtId="0" fontId="0" fillId="3" borderId="0" xfId="0" applyFill="1" applyAlignment="1">
      <alignment horizontal="center"/>
    </xf>
    <xf numFmtId="0" fontId="0" fillId="2" borderId="1" xfId="0" applyFill="1" applyBorder="1"/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2" fillId="6" borderId="0" xfId="0" applyFont="1" applyFill="1"/>
    <xf numFmtId="0" fontId="5" fillId="0" borderId="0" xfId="0" applyFont="1"/>
    <xf numFmtId="0" fontId="6" fillId="0" borderId="0" xfId="0" applyFont="1"/>
    <xf numFmtId="0" fontId="1" fillId="0" borderId="0" xfId="0" applyFont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5AE5-47C9-41F0-8A6A-28916FB5A6C0}">
  <dimension ref="A1:H41"/>
  <sheetViews>
    <sheetView tabSelected="1" workbookViewId="0">
      <selection activeCell="O24" sqref="O24"/>
    </sheetView>
  </sheetViews>
  <sheetFormatPr defaultRowHeight="15" x14ac:dyDescent="0.25"/>
  <cols>
    <col min="1" max="1" width="26.7109375" bestFit="1" customWidth="1"/>
  </cols>
  <sheetData>
    <row r="1" spans="1:8" x14ac:dyDescent="0.25">
      <c r="B1" t="s">
        <v>0</v>
      </c>
      <c r="E1" t="s">
        <v>1</v>
      </c>
      <c r="H1" t="s">
        <v>2</v>
      </c>
    </row>
    <row r="2" spans="1:8" x14ac:dyDescent="0.25">
      <c r="B2">
        <v>27</v>
      </c>
      <c r="E2">
        <v>63</v>
      </c>
      <c r="H2">
        <v>52</v>
      </c>
    </row>
    <row r="3" spans="1:8" x14ac:dyDescent="0.25">
      <c r="B3">
        <v>43</v>
      </c>
      <c r="E3">
        <v>43</v>
      </c>
      <c r="H3">
        <v>60</v>
      </c>
    </row>
    <row r="4" spans="1:8" x14ac:dyDescent="0.25">
      <c r="B4">
        <v>64</v>
      </c>
      <c r="E4">
        <v>52</v>
      </c>
      <c r="H4">
        <v>37</v>
      </c>
    </row>
    <row r="5" spans="1:8" x14ac:dyDescent="0.25">
      <c r="B5">
        <v>62</v>
      </c>
      <c r="E5">
        <v>58</v>
      </c>
      <c r="H5">
        <v>40</v>
      </c>
    </row>
    <row r="6" spans="1:8" x14ac:dyDescent="0.25">
      <c r="B6">
        <v>44</v>
      </c>
      <c r="E6">
        <v>54</v>
      </c>
      <c r="H6">
        <v>23</v>
      </c>
    </row>
    <row r="7" spans="1:8" x14ac:dyDescent="0.25">
      <c r="B7">
        <v>54</v>
      </c>
      <c r="E7">
        <v>50</v>
      </c>
      <c r="H7">
        <v>39</v>
      </c>
    </row>
    <row r="8" spans="1:8" x14ac:dyDescent="0.25">
      <c r="B8">
        <v>57</v>
      </c>
      <c r="E8">
        <v>65</v>
      </c>
      <c r="H8">
        <v>55</v>
      </c>
    </row>
    <row r="9" spans="1:8" x14ac:dyDescent="0.25">
      <c r="B9">
        <v>49</v>
      </c>
      <c r="E9">
        <v>53</v>
      </c>
      <c r="H9">
        <v>52</v>
      </c>
    </row>
    <row r="10" spans="1:8" x14ac:dyDescent="0.25">
      <c r="B10">
        <v>31</v>
      </c>
      <c r="E10">
        <v>43</v>
      </c>
      <c r="H10">
        <v>43</v>
      </c>
    </row>
    <row r="11" spans="1:8" x14ac:dyDescent="0.25">
      <c r="B11">
        <v>69</v>
      </c>
      <c r="E11">
        <v>49</v>
      </c>
      <c r="H11">
        <v>39</v>
      </c>
    </row>
    <row r="12" spans="1:8" x14ac:dyDescent="0.25">
      <c r="A12" s="1" t="s">
        <v>3</v>
      </c>
      <c r="B12" s="1">
        <f>AVERAGE(B2:B11)</f>
        <v>50</v>
      </c>
      <c r="C12" s="1"/>
      <c r="D12" s="1"/>
      <c r="E12" s="1">
        <f t="shared" ref="C12:H12" si="0">AVERAGE(E2:E11)</f>
        <v>53</v>
      </c>
      <c r="F12" s="1"/>
      <c r="G12" s="1"/>
      <c r="H12" s="1">
        <f t="shared" si="0"/>
        <v>44</v>
      </c>
    </row>
    <row r="14" spans="1:8" x14ac:dyDescent="0.25">
      <c r="A14" s="2" t="s">
        <v>9</v>
      </c>
      <c r="B14" s="2">
        <f>AVERAGE(B12,E12,H12)</f>
        <v>49</v>
      </c>
    </row>
    <row r="17" spans="1:8" x14ac:dyDescent="0.25">
      <c r="A17" s="2" t="s">
        <v>4</v>
      </c>
      <c r="B17" s="2">
        <f>(B14-B12)^2</f>
        <v>1</v>
      </c>
      <c r="C17" s="2"/>
      <c r="D17" s="2"/>
      <c r="E17" s="2">
        <f>(E12-B14)^2</f>
        <v>16</v>
      </c>
      <c r="F17" s="2"/>
      <c r="G17" s="2"/>
      <c r="H17" s="2">
        <f>(H12-B14)^2</f>
        <v>25</v>
      </c>
    </row>
    <row r="19" spans="1:8" x14ac:dyDescent="0.25">
      <c r="A19" t="s">
        <v>5</v>
      </c>
      <c r="B19">
        <f>B17+E17+H17</f>
        <v>42</v>
      </c>
    </row>
    <row r="20" spans="1:8" x14ac:dyDescent="0.25">
      <c r="A20" s="5" t="s">
        <v>6</v>
      </c>
      <c r="B20" s="5">
        <f>B19*10</f>
        <v>420</v>
      </c>
    </row>
    <row r="21" spans="1:8" x14ac:dyDescent="0.25">
      <c r="A21" s="5" t="s">
        <v>7</v>
      </c>
      <c r="B21" s="5">
        <v>2</v>
      </c>
    </row>
    <row r="22" spans="1:8" x14ac:dyDescent="0.25">
      <c r="A22" s="5" t="s">
        <v>12</v>
      </c>
      <c r="B22" s="5">
        <v>27</v>
      </c>
    </row>
    <row r="24" spans="1:8" x14ac:dyDescent="0.25">
      <c r="A24" t="s">
        <v>8</v>
      </c>
      <c r="B24">
        <f>(B2-$B$12)^2</f>
        <v>529</v>
      </c>
      <c r="E24">
        <f>(E2-$E$12)^2</f>
        <v>100</v>
      </c>
      <c r="H24">
        <f>(H2-$H$12)^2</f>
        <v>64</v>
      </c>
    </row>
    <row r="25" spans="1:8" x14ac:dyDescent="0.25">
      <c r="B25">
        <f t="shared" ref="B25:B33" si="1">(B3-$B$12)^2</f>
        <v>49</v>
      </c>
      <c r="E25">
        <f t="shared" ref="E25:E33" si="2">(E3-$E$12)^2</f>
        <v>100</v>
      </c>
      <c r="H25">
        <f t="shared" ref="H25:H33" si="3">(H3-$H$12)^2</f>
        <v>256</v>
      </c>
    </row>
    <row r="26" spans="1:8" x14ac:dyDescent="0.25">
      <c r="B26">
        <f t="shared" si="1"/>
        <v>196</v>
      </c>
      <c r="E26">
        <f t="shared" si="2"/>
        <v>1</v>
      </c>
      <c r="H26">
        <f t="shared" si="3"/>
        <v>49</v>
      </c>
    </row>
    <row r="27" spans="1:8" x14ac:dyDescent="0.25">
      <c r="B27">
        <f t="shared" si="1"/>
        <v>144</v>
      </c>
      <c r="E27">
        <f t="shared" si="2"/>
        <v>25</v>
      </c>
      <c r="H27">
        <f t="shared" si="3"/>
        <v>16</v>
      </c>
    </row>
    <row r="28" spans="1:8" x14ac:dyDescent="0.25">
      <c r="B28">
        <f t="shared" si="1"/>
        <v>36</v>
      </c>
      <c r="E28">
        <f t="shared" si="2"/>
        <v>1</v>
      </c>
      <c r="H28">
        <f t="shared" si="3"/>
        <v>441</v>
      </c>
    </row>
    <row r="29" spans="1:8" x14ac:dyDescent="0.25">
      <c r="B29">
        <f t="shared" si="1"/>
        <v>16</v>
      </c>
      <c r="E29">
        <f t="shared" si="2"/>
        <v>9</v>
      </c>
      <c r="H29">
        <f t="shared" si="3"/>
        <v>25</v>
      </c>
    </row>
    <row r="30" spans="1:8" x14ac:dyDescent="0.25">
      <c r="B30">
        <f t="shared" si="1"/>
        <v>49</v>
      </c>
      <c r="E30">
        <f t="shared" si="2"/>
        <v>144</v>
      </c>
      <c r="H30">
        <f t="shared" si="3"/>
        <v>121</v>
      </c>
    </row>
    <row r="31" spans="1:8" x14ac:dyDescent="0.25">
      <c r="B31">
        <f t="shared" si="1"/>
        <v>1</v>
      </c>
      <c r="E31">
        <f t="shared" si="2"/>
        <v>0</v>
      </c>
      <c r="H31">
        <f t="shared" si="3"/>
        <v>64</v>
      </c>
    </row>
    <row r="32" spans="1:8" x14ac:dyDescent="0.25">
      <c r="B32">
        <f t="shared" si="1"/>
        <v>361</v>
      </c>
      <c r="E32">
        <f t="shared" si="2"/>
        <v>100</v>
      </c>
      <c r="H32">
        <f t="shared" si="3"/>
        <v>1</v>
      </c>
    </row>
    <row r="33" spans="1:8" x14ac:dyDescent="0.25">
      <c r="B33">
        <f t="shared" si="1"/>
        <v>361</v>
      </c>
      <c r="E33">
        <f t="shared" si="2"/>
        <v>16</v>
      </c>
      <c r="H33">
        <f t="shared" si="3"/>
        <v>25</v>
      </c>
    </row>
    <row r="34" spans="1:8" x14ac:dyDescent="0.25">
      <c r="A34" t="s">
        <v>10</v>
      </c>
      <c r="B34">
        <f>SUM(B24:B33)</f>
        <v>1742</v>
      </c>
      <c r="E34">
        <f t="shared" ref="C34:H34" si="4">SUM(E24:E33)</f>
        <v>496</v>
      </c>
      <c r="H34">
        <f t="shared" si="4"/>
        <v>1062</v>
      </c>
    </row>
    <row r="36" spans="1:8" x14ac:dyDescent="0.25">
      <c r="A36" s="5" t="s">
        <v>11</v>
      </c>
      <c r="B36" s="5">
        <f>B34+E34+H34</f>
        <v>3300</v>
      </c>
    </row>
    <row r="38" spans="1:8" x14ac:dyDescent="0.25">
      <c r="A38" t="s">
        <v>13</v>
      </c>
      <c r="B38">
        <f>(B20/B21)/(B36/B22)</f>
        <v>1.718181818181818</v>
      </c>
    </row>
    <row r="39" spans="1:8" x14ac:dyDescent="0.25">
      <c r="A39" t="s">
        <v>14</v>
      </c>
      <c r="B39">
        <v>3.35</v>
      </c>
    </row>
    <row r="41" spans="1:8" x14ac:dyDescent="0.25">
      <c r="A41" s="3" t="s">
        <v>15</v>
      </c>
      <c r="B41" s="4" t="s">
        <v>16</v>
      </c>
      <c r="C41" s="4"/>
      <c r="D41" s="4"/>
      <c r="E41" s="4"/>
    </row>
  </sheetData>
  <mergeCells count="1">
    <mergeCell ref="B41:E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68FAC-66E2-42CA-A1F3-8BCC324063A5}">
  <dimension ref="A1:H36"/>
  <sheetViews>
    <sheetView workbookViewId="0">
      <selection activeCell="A34" sqref="A34"/>
    </sheetView>
  </sheetViews>
  <sheetFormatPr defaultRowHeight="15" x14ac:dyDescent="0.25"/>
  <cols>
    <col min="1" max="1" width="26.7109375" bestFit="1" customWidth="1"/>
  </cols>
  <sheetData>
    <row r="1" spans="1:8" x14ac:dyDescent="0.25">
      <c r="B1" t="s">
        <v>17</v>
      </c>
      <c r="E1" t="s">
        <v>18</v>
      </c>
      <c r="H1" t="s">
        <v>19</v>
      </c>
    </row>
    <row r="2" spans="1:8" x14ac:dyDescent="0.25">
      <c r="B2">
        <v>10.76</v>
      </c>
      <c r="E2">
        <v>12.72</v>
      </c>
      <c r="H2">
        <v>11.88</v>
      </c>
    </row>
    <row r="3" spans="1:8" x14ac:dyDescent="0.25">
      <c r="B3">
        <v>15.05</v>
      </c>
      <c r="E3">
        <v>13.91</v>
      </c>
      <c r="H3">
        <v>5.86</v>
      </c>
    </row>
    <row r="4" spans="1:8" x14ac:dyDescent="0.25">
      <c r="B4">
        <v>17.010000000000002</v>
      </c>
      <c r="E4">
        <v>6.43</v>
      </c>
      <c r="H4">
        <v>13.46</v>
      </c>
    </row>
    <row r="5" spans="1:8" x14ac:dyDescent="0.25">
      <c r="B5">
        <v>5.07</v>
      </c>
      <c r="E5">
        <v>11.19</v>
      </c>
      <c r="H5">
        <v>9.9</v>
      </c>
    </row>
    <row r="6" spans="1:8" x14ac:dyDescent="0.25">
      <c r="B6">
        <v>19.5</v>
      </c>
      <c r="E6">
        <v>18.79</v>
      </c>
      <c r="H6">
        <v>3.95</v>
      </c>
    </row>
    <row r="7" spans="1:8" x14ac:dyDescent="0.25">
      <c r="B7">
        <v>8.16</v>
      </c>
      <c r="E7">
        <v>20.73</v>
      </c>
      <c r="H7">
        <v>3.44</v>
      </c>
    </row>
    <row r="8" spans="1:8" x14ac:dyDescent="0.25">
      <c r="B8">
        <v>10.38</v>
      </c>
      <c r="E8">
        <v>9.6</v>
      </c>
      <c r="H8">
        <v>7.11</v>
      </c>
    </row>
    <row r="9" spans="1:8" x14ac:dyDescent="0.25">
      <c r="B9">
        <v>6.75</v>
      </c>
      <c r="E9">
        <v>17.399999999999999</v>
      </c>
      <c r="H9">
        <v>15.7</v>
      </c>
    </row>
    <row r="10" spans="1:8" x14ac:dyDescent="0.25">
      <c r="A10" s="1" t="s">
        <v>3</v>
      </c>
      <c r="B10" s="1">
        <f>AVERAGE(B2:B9)</f>
        <v>11.585000000000001</v>
      </c>
      <c r="C10" s="1"/>
      <c r="D10" s="1"/>
      <c r="E10" s="1">
        <f>AVERAGE(E2:E9)</f>
        <v>13.846249999999998</v>
      </c>
      <c r="F10" s="1"/>
      <c r="G10" s="1"/>
      <c r="H10" s="1">
        <f>AVERAGE(H2:H9)</f>
        <v>8.9124999999999996</v>
      </c>
    </row>
    <row r="12" spans="1:8" x14ac:dyDescent="0.25">
      <c r="A12" s="2" t="s">
        <v>9</v>
      </c>
      <c r="B12" s="2">
        <f>AVERAGE(B10,E10,H10)</f>
        <v>11.447916666666666</v>
      </c>
    </row>
    <row r="15" spans="1:8" x14ac:dyDescent="0.25">
      <c r="A15" s="2" t="s">
        <v>4</v>
      </c>
      <c r="B15" s="2">
        <f>(B12-B10)^2</f>
        <v>1.8791840277778173E-2</v>
      </c>
      <c r="C15" s="2"/>
      <c r="D15" s="2"/>
      <c r="E15" s="2">
        <f>(E10-B12)^2</f>
        <v>5.7520027777777694</v>
      </c>
      <c r="F15" s="2"/>
      <c r="G15" s="2"/>
      <c r="H15" s="2">
        <f>(H10-B12)^2</f>
        <v>6.42833767361111</v>
      </c>
    </row>
    <row r="17" spans="1:8" x14ac:dyDescent="0.25">
      <c r="A17" t="s">
        <v>5</v>
      </c>
      <c r="B17">
        <f>B15+E15+H15</f>
        <v>12.199132291666658</v>
      </c>
    </row>
    <row r="18" spans="1:8" x14ac:dyDescent="0.25">
      <c r="A18" s="5" t="s">
        <v>6</v>
      </c>
      <c r="B18" s="5">
        <f>B17*8</f>
        <v>97.593058333333261</v>
      </c>
    </row>
    <row r="19" spans="1:8" x14ac:dyDescent="0.25">
      <c r="A19" s="5" t="s">
        <v>7</v>
      </c>
      <c r="B19" s="5">
        <v>2</v>
      </c>
    </row>
    <row r="20" spans="1:8" x14ac:dyDescent="0.25">
      <c r="A20" s="5" t="s">
        <v>12</v>
      </c>
      <c r="B20" s="5">
        <f>(8-1)*3</f>
        <v>21</v>
      </c>
    </row>
    <row r="22" spans="1:8" x14ac:dyDescent="0.25">
      <c r="A22" t="s">
        <v>8</v>
      </c>
      <c r="B22">
        <f>(B2-$B$10)^2</f>
        <v>0.68062500000000181</v>
      </c>
      <c r="E22">
        <f>(E2-$E$10)^2</f>
        <v>1.2684390624999935</v>
      </c>
      <c r="H22">
        <f>(H2-$H$10)^2</f>
        <v>8.8060562500000064</v>
      </c>
    </row>
    <row r="23" spans="1:8" x14ac:dyDescent="0.25">
      <c r="B23">
        <f>(B3-$B$10)^2</f>
        <v>12.006224999999999</v>
      </c>
      <c r="E23">
        <f>(E3-$E$10)^2</f>
        <v>4.0640625000003079E-3</v>
      </c>
      <c r="H23">
        <f>(H3-$H$10)^2</f>
        <v>9.3177562499999951</v>
      </c>
    </row>
    <row r="24" spans="1:8" x14ac:dyDescent="0.25">
      <c r="B24">
        <f>(B4-$B$10)^2</f>
        <v>29.430625000000006</v>
      </c>
      <c r="E24">
        <f>(E4-$E$10)^2</f>
        <v>55.000764062499968</v>
      </c>
      <c r="H24">
        <f>(H4-$H$10)^2</f>
        <v>20.679756250000011</v>
      </c>
    </row>
    <row r="25" spans="1:8" x14ac:dyDescent="0.25">
      <c r="B25">
        <f>(B5-$B$10)^2</f>
        <v>42.445225000000008</v>
      </c>
      <c r="E25">
        <f>(E5-$E$10)^2</f>
        <v>7.0556640624999902</v>
      </c>
      <c r="H25">
        <f>(H5-$H$10)^2</f>
        <v>0.97515625000000139</v>
      </c>
    </row>
    <row r="26" spans="1:8" x14ac:dyDescent="0.25">
      <c r="B26">
        <f>(B6-$B$10)^2</f>
        <v>62.647224999999985</v>
      </c>
      <c r="E26">
        <f>(E6-$E$10)^2</f>
        <v>24.440664062500016</v>
      </c>
      <c r="H26">
        <f>(H6-$H$10)^2</f>
        <v>24.626406249999995</v>
      </c>
    </row>
    <row r="27" spans="1:8" x14ac:dyDescent="0.25">
      <c r="B27">
        <f>(B7-$B$10)^2</f>
        <v>11.730625000000005</v>
      </c>
      <c r="E27">
        <f>(E7-$E$10)^2</f>
        <v>47.386014062500038</v>
      </c>
      <c r="H27">
        <f>(H7-$H$10)^2</f>
        <v>29.94825625</v>
      </c>
    </row>
    <row r="28" spans="1:8" x14ac:dyDescent="0.25">
      <c r="B28">
        <f>(B8-$B$10)^2</f>
        <v>1.4520250000000001</v>
      </c>
      <c r="E28">
        <f>(E8-$E$10)^2</f>
        <v>18.030639062499983</v>
      </c>
      <c r="H28">
        <f>(H8-$H$10)^2</f>
        <v>3.2490062499999977</v>
      </c>
    </row>
    <row r="29" spans="1:8" x14ac:dyDescent="0.25">
      <c r="A29" s="2" t="s">
        <v>10</v>
      </c>
      <c r="B29" s="2">
        <f>SUM(B22:B28)</f>
        <v>160.39257499999999</v>
      </c>
      <c r="C29" s="2"/>
      <c r="D29" s="2"/>
      <c r="E29" s="2">
        <f>SUM(E22:E28)</f>
        <v>153.18624843749998</v>
      </c>
      <c r="F29" s="2"/>
      <c r="G29" s="2"/>
      <c r="H29" s="2">
        <f>SUM(H22:H28)</f>
        <v>97.602393750000005</v>
      </c>
    </row>
    <row r="31" spans="1:8" x14ac:dyDescent="0.25">
      <c r="A31" s="5" t="s">
        <v>21</v>
      </c>
      <c r="B31" s="5">
        <f>B29+E29+H29</f>
        <v>411.18121718750001</v>
      </c>
    </row>
    <row r="33" spans="1:5" x14ac:dyDescent="0.25">
      <c r="A33" t="s">
        <v>20</v>
      </c>
      <c r="B33">
        <f>(B18/B19)/(B31/B20)</f>
        <v>2.4921544799861817</v>
      </c>
    </row>
    <row r="34" spans="1:5" x14ac:dyDescent="0.25">
      <c r="A34" t="s">
        <v>14</v>
      </c>
      <c r="B34">
        <v>3.35</v>
      </c>
    </row>
    <row r="36" spans="1:5" x14ac:dyDescent="0.25">
      <c r="A36" s="3" t="s">
        <v>15</v>
      </c>
      <c r="B36" s="4" t="s">
        <v>16</v>
      </c>
      <c r="C36" s="4"/>
      <c r="D36" s="4"/>
      <c r="E36" s="4"/>
    </row>
  </sheetData>
  <mergeCells count="1">
    <mergeCell ref="B36:E3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A0B55-7E00-4891-ACE9-BAAF060ABCB7}">
  <dimension ref="A1:E36"/>
  <sheetViews>
    <sheetView topLeftCell="A7" workbookViewId="0">
      <selection activeCell="F7" sqref="F7"/>
    </sheetView>
  </sheetViews>
  <sheetFormatPr defaultRowHeight="15" x14ac:dyDescent="0.25"/>
  <cols>
    <col min="1" max="1" width="11" bestFit="1" customWidth="1"/>
  </cols>
  <sheetData>
    <row r="1" spans="1:4" x14ac:dyDescent="0.25">
      <c r="A1" s="21" t="s">
        <v>67</v>
      </c>
      <c r="B1" s="22" t="s">
        <v>29</v>
      </c>
      <c r="C1" s="22"/>
      <c r="D1" s="22"/>
    </row>
    <row r="2" spans="1:4" x14ac:dyDescent="0.25">
      <c r="A2" s="21" t="s">
        <v>68</v>
      </c>
      <c r="B2" s="22" t="s">
        <v>30</v>
      </c>
      <c r="C2" s="22"/>
      <c r="D2" s="22"/>
    </row>
    <row r="3" spans="1:4" x14ac:dyDescent="0.25">
      <c r="A3" s="23" t="s">
        <v>31</v>
      </c>
      <c r="B3" s="23"/>
      <c r="C3" s="23"/>
      <c r="D3" s="23"/>
    </row>
    <row r="4" spans="1:4" x14ac:dyDescent="0.25">
      <c r="A4" t="s">
        <v>3</v>
      </c>
      <c r="B4">
        <v>20</v>
      </c>
    </row>
    <row r="5" spans="1:4" x14ac:dyDescent="0.25">
      <c r="B5" s="9" t="s">
        <v>22</v>
      </c>
      <c r="D5" s="9" t="s">
        <v>23</v>
      </c>
    </row>
    <row r="6" spans="1:4" x14ac:dyDescent="0.25">
      <c r="B6" s="9">
        <v>20.2</v>
      </c>
      <c r="D6" s="9">
        <v>22.1</v>
      </c>
    </row>
    <row r="7" spans="1:4" x14ac:dyDescent="0.25">
      <c r="B7" s="9">
        <v>20.9</v>
      </c>
      <c r="D7" s="9">
        <v>21.3</v>
      </c>
    </row>
    <row r="8" spans="1:4" x14ac:dyDescent="0.25">
      <c r="B8" s="9">
        <v>22.3</v>
      </c>
      <c r="D8" s="9">
        <v>20.100000000000001</v>
      </c>
    </row>
    <row r="9" spans="1:4" x14ac:dyDescent="0.25">
      <c r="B9" s="9">
        <v>22.8</v>
      </c>
      <c r="D9" s="9">
        <v>22.5</v>
      </c>
    </row>
    <row r="10" spans="1:4" x14ac:dyDescent="0.25">
      <c r="B10" s="9">
        <v>21.5</v>
      </c>
      <c r="D10" s="9">
        <v>20.2</v>
      </c>
    </row>
    <row r="11" spans="1:4" x14ac:dyDescent="0.25">
      <c r="B11" s="9">
        <v>23</v>
      </c>
      <c r="D11" s="9">
        <v>20.3</v>
      </c>
    </row>
    <row r="12" spans="1:4" x14ac:dyDescent="0.25">
      <c r="B12" s="9">
        <v>22.4</v>
      </c>
      <c r="D12" s="9">
        <v>20.399999999999999</v>
      </c>
    </row>
    <row r="13" spans="1:4" x14ac:dyDescent="0.25">
      <c r="B13" s="9">
        <v>21.4</v>
      </c>
      <c r="D13" s="9">
        <v>21.1</v>
      </c>
    </row>
    <row r="14" spans="1:4" x14ac:dyDescent="0.25">
      <c r="B14" s="9">
        <v>21.2</v>
      </c>
      <c r="D14" s="9">
        <v>20.8</v>
      </c>
    </row>
    <row r="15" spans="1:4" x14ac:dyDescent="0.25">
      <c r="B15" s="9">
        <v>21.3</v>
      </c>
      <c r="D15" s="9">
        <v>20.399999999999999</v>
      </c>
    </row>
    <row r="17" spans="1:4" x14ac:dyDescent="0.25">
      <c r="B17">
        <f>((B6-$B$4)^2)/9</f>
        <v>4.4444444444444132E-3</v>
      </c>
      <c r="D17">
        <f>(D6-$B$4)^2/9</f>
        <v>0.49000000000000071</v>
      </c>
    </row>
    <row r="18" spans="1:4" x14ac:dyDescent="0.25">
      <c r="B18">
        <f t="shared" ref="B18:B26" si="0">((B7-$B$4)^2)/9</f>
        <v>8.9999999999999705E-2</v>
      </c>
      <c r="D18">
        <f>(D7-$B$4)^2/9</f>
        <v>0.18777777777777799</v>
      </c>
    </row>
    <row r="19" spans="1:4" x14ac:dyDescent="0.25">
      <c r="B19">
        <f t="shared" si="0"/>
        <v>0.58777777777777818</v>
      </c>
      <c r="D19">
        <f>(D8-$B$4)^2/9</f>
        <v>1.1111111111111428E-3</v>
      </c>
    </row>
    <row r="20" spans="1:4" x14ac:dyDescent="0.25">
      <c r="B20">
        <f t="shared" si="0"/>
        <v>0.87111111111111161</v>
      </c>
      <c r="D20">
        <f>(D9-$B$4)^2/9</f>
        <v>0.69444444444444442</v>
      </c>
    </row>
    <row r="21" spans="1:4" x14ac:dyDescent="0.25">
      <c r="B21">
        <f t="shared" si="0"/>
        <v>0.25</v>
      </c>
      <c r="D21">
        <f>(D10-$B$4)^2/9</f>
        <v>4.4444444444444132E-3</v>
      </c>
    </row>
    <row r="22" spans="1:4" x14ac:dyDescent="0.25">
      <c r="B22">
        <f t="shared" si="0"/>
        <v>1</v>
      </c>
      <c r="D22">
        <f>(D11-$B$4)^2/9</f>
        <v>1.0000000000000047E-2</v>
      </c>
    </row>
    <row r="23" spans="1:4" x14ac:dyDescent="0.25">
      <c r="B23">
        <f t="shared" si="0"/>
        <v>0.63999999999999924</v>
      </c>
      <c r="D23">
        <f>(D12-$B$4)^2/9</f>
        <v>1.7777777777777653E-2</v>
      </c>
    </row>
    <row r="24" spans="1:4" x14ac:dyDescent="0.25">
      <c r="B24">
        <f t="shared" si="0"/>
        <v>0.21777777777777732</v>
      </c>
      <c r="D24">
        <f>(D13-$B$4)^2/9</f>
        <v>0.13444444444444478</v>
      </c>
    </row>
    <row r="25" spans="1:4" x14ac:dyDescent="0.25">
      <c r="B25">
        <f t="shared" si="0"/>
        <v>0.15999999999999981</v>
      </c>
      <c r="D25">
        <f>(D14-$B$4)^2/9</f>
        <v>7.1111111111111236E-2</v>
      </c>
    </row>
    <row r="26" spans="1:4" x14ac:dyDescent="0.25">
      <c r="B26">
        <f t="shared" si="0"/>
        <v>0.18777777777777799</v>
      </c>
      <c r="D26">
        <f>(D15-$B$4)^2/9</f>
        <v>1.7777777777777653E-2</v>
      </c>
    </row>
    <row r="27" spans="1:4" x14ac:dyDescent="0.25">
      <c r="A27" s="10" t="s">
        <v>24</v>
      </c>
      <c r="B27" s="10">
        <f>AVERAGE(B17:B26)</f>
        <v>0.40088888888888874</v>
      </c>
      <c r="C27" s="10"/>
      <c r="D27" s="10">
        <f>AVERAGE(D17:D26)</f>
        <v>0.16288888888888903</v>
      </c>
    </row>
    <row r="29" spans="1:4" x14ac:dyDescent="0.25">
      <c r="A29" s="7" t="s">
        <v>13</v>
      </c>
      <c r="B29" s="7">
        <f>B27/D27</f>
        <v>2.4611186903137758</v>
      </c>
    </row>
    <row r="31" spans="1:4" ht="15.75" x14ac:dyDescent="0.25">
      <c r="A31" s="7" t="s">
        <v>25</v>
      </c>
      <c r="B31" s="8">
        <v>4.0259999999999998</v>
      </c>
    </row>
    <row r="32" spans="1:4" x14ac:dyDescent="0.25">
      <c r="A32" s="7" t="s">
        <v>26</v>
      </c>
      <c r="B32" s="7">
        <f>1/B31</f>
        <v>0.24838549428713363</v>
      </c>
    </row>
    <row r="34" spans="1:5" ht="51.75" customHeight="1" x14ac:dyDescent="0.25">
      <c r="A34" s="6" t="s">
        <v>28</v>
      </c>
      <c r="B34" s="6"/>
      <c r="C34" s="6"/>
      <c r="D34" s="6"/>
      <c r="E34" s="6"/>
    </row>
    <row r="36" spans="1:5" x14ac:dyDescent="0.25">
      <c r="A36" s="11" t="s">
        <v>27</v>
      </c>
    </row>
  </sheetData>
  <mergeCells count="4">
    <mergeCell ref="A34:E34"/>
    <mergeCell ref="B2:D2"/>
    <mergeCell ref="B1:D1"/>
    <mergeCell ref="A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683E7-BBFA-4A02-977D-6A99E5B31F06}">
  <dimension ref="A1:E23"/>
  <sheetViews>
    <sheetView workbookViewId="0">
      <selection activeCell="D23" sqref="D23"/>
    </sheetView>
  </sheetViews>
  <sheetFormatPr defaultRowHeight="15" x14ac:dyDescent="0.25"/>
  <cols>
    <col min="1" max="1" width="19.7109375" bestFit="1" customWidth="1"/>
    <col min="4" max="5" width="17.28515625" bestFit="1" customWidth="1"/>
  </cols>
  <sheetData>
    <row r="1" spans="1:2" x14ac:dyDescent="0.25">
      <c r="A1" t="s">
        <v>32</v>
      </c>
      <c r="B1">
        <v>10</v>
      </c>
    </row>
    <row r="2" spans="1:2" x14ac:dyDescent="0.25">
      <c r="A2" s="12" t="s">
        <v>33</v>
      </c>
      <c r="B2">
        <v>0.05</v>
      </c>
    </row>
    <row r="3" spans="1:2" x14ac:dyDescent="0.25">
      <c r="A3" s="12" t="s">
        <v>34</v>
      </c>
      <c r="B3">
        <v>100</v>
      </c>
    </row>
    <row r="5" spans="1:2" x14ac:dyDescent="0.25">
      <c r="B5" t="s">
        <v>35</v>
      </c>
    </row>
    <row r="6" spans="1:2" x14ac:dyDescent="0.25">
      <c r="B6">
        <v>100.5</v>
      </c>
    </row>
    <row r="7" spans="1:2" x14ac:dyDescent="0.25">
      <c r="B7">
        <v>101.3</v>
      </c>
    </row>
    <row r="8" spans="1:2" x14ac:dyDescent="0.25">
      <c r="B8">
        <v>99.5</v>
      </c>
    </row>
    <row r="9" spans="1:2" x14ac:dyDescent="0.25">
      <c r="B9">
        <v>98.6</v>
      </c>
    </row>
    <row r="10" spans="1:2" x14ac:dyDescent="0.25">
      <c r="B10">
        <v>104</v>
      </c>
    </row>
    <row r="11" spans="1:2" x14ac:dyDescent="0.25">
      <c r="B11">
        <v>103.1</v>
      </c>
    </row>
    <row r="12" spans="1:2" x14ac:dyDescent="0.25">
      <c r="B12">
        <v>100.5</v>
      </c>
    </row>
    <row r="13" spans="1:2" x14ac:dyDescent="0.25">
      <c r="B13">
        <v>99.8</v>
      </c>
    </row>
    <row r="14" spans="1:2" x14ac:dyDescent="0.25">
      <c r="B14">
        <v>98.6</v>
      </c>
    </row>
    <row r="15" spans="1:2" x14ac:dyDescent="0.25">
      <c r="B15">
        <v>102.4</v>
      </c>
    </row>
    <row r="16" spans="1:2" x14ac:dyDescent="0.25">
      <c r="A16" s="12" t="s">
        <v>39</v>
      </c>
      <c r="B16">
        <f>AVERAGE(B6:B15)</f>
        <v>100.83</v>
      </c>
    </row>
    <row r="17" spans="1:5" x14ac:dyDescent="0.25">
      <c r="A17" t="s">
        <v>40</v>
      </c>
      <c r="B17">
        <f>_xlfn.VAR.S(B6:B15)</f>
        <v>3.4312222222222268</v>
      </c>
      <c r="D17" s="2" t="s">
        <v>38</v>
      </c>
      <c r="E17" s="2">
        <f>(B16-B3)/(B18/SQRT(B1))</f>
        <v>1.4169472067363278</v>
      </c>
    </row>
    <row r="18" spans="1:5" x14ac:dyDescent="0.25">
      <c r="A18" t="s">
        <v>36</v>
      </c>
      <c r="B18">
        <f>_xlfn.STDEV.S(B6:B15)</f>
        <v>1.8523558573401135</v>
      </c>
      <c r="D18" s="2" t="s">
        <v>71</v>
      </c>
      <c r="E18" s="2">
        <v>2.262</v>
      </c>
    </row>
    <row r="20" spans="1:5" x14ac:dyDescent="0.25">
      <c r="A20" s="11" t="s">
        <v>37</v>
      </c>
      <c r="B20" s="11">
        <f>B16-(E18*(B18/SQRT(B1)))</f>
        <v>99.504996505815924</v>
      </c>
    </row>
    <row r="21" spans="1:5" x14ac:dyDescent="0.25">
      <c r="A21" s="11" t="s">
        <v>70</v>
      </c>
      <c r="B21" s="11">
        <f>B16+(E18*(B18/SQRT(B1)))</f>
        <v>102.15500349418407</v>
      </c>
    </row>
    <row r="23" spans="1:5" x14ac:dyDescent="0.25">
      <c r="A23" s="11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D119-526D-44AA-8B62-1D710CF9F7C5}">
  <dimension ref="A1:F15"/>
  <sheetViews>
    <sheetView workbookViewId="0">
      <selection activeCell="A13" sqref="A13:C13"/>
    </sheetView>
  </sheetViews>
  <sheetFormatPr defaultRowHeight="15" x14ac:dyDescent="0.25"/>
  <cols>
    <col min="1" max="1" width="20.42578125" customWidth="1"/>
  </cols>
  <sheetData>
    <row r="1" spans="1:6" x14ac:dyDescent="0.25">
      <c r="A1" s="17" t="s">
        <v>59</v>
      </c>
      <c r="B1" s="18" t="s">
        <v>42</v>
      </c>
      <c r="C1" s="18"/>
      <c r="D1" s="18"/>
      <c r="E1" s="25" t="s">
        <v>53</v>
      </c>
      <c r="F1" s="17">
        <v>105</v>
      </c>
    </row>
    <row r="2" spans="1:6" x14ac:dyDescent="0.25">
      <c r="A2" s="17" t="s">
        <v>61</v>
      </c>
      <c r="B2" s="18" t="s">
        <v>66</v>
      </c>
      <c r="C2" s="18"/>
      <c r="D2" s="18"/>
      <c r="E2" s="25" t="s">
        <v>69</v>
      </c>
      <c r="F2" s="17">
        <v>105</v>
      </c>
    </row>
    <row r="3" spans="1:6" x14ac:dyDescent="0.25">
      <c r="A3" s="24" t="s">
        <v>50</v>
      </c>
      <c r="B3" s="24"/>
      <c r="C3" s="24"/>
      <c r="D3" s="24"/>
      <c r="E3" s="24"/>
      <c r="F3" s="24"/>
    </row>
    <row r="4" spans="1:6" x14ac:dyDescent="0.25">
      <c r="A4" s="12" t="s">
        <v>34</v>
      </c>
      <c r="B4">
        <v>105</v>
      </c>
    </row>
    <row r="5" spans="1:6" x14ac:dyDescent="0.25">
      <c r="A5" t="s">
        <v>43</v>
      </c>
      <c r="B5">
        <v>125</v>
      </c>
    </row>
    <row r="6" spans="1:6" x14ac:dyDescent="0.25">
      <c r="A6" t="s">
        <v>44</v>
      </c>
      <c r="B6">
        <v>14</v>
      </c>
    </row>
    <row r="7" spans="1:6" x14ac:dyDescent="0.25">
      <c r="A7" t="s">
        <v>32</v>
      </c>
      <c r="B7">
        <v>25</v>
      </c>
    </row>
    <row r="10" spans="1:6" x14ac:dyDescent="0.25">
      <c r="A10" t="s">
        <v>45</v>
      </c>
      <c r="B10" s="13">
        <f>(B5-B4)/(B6/SQRT(B7))</f>
        <v>7.1428571428571432</v>
      </c>
    </row>
    <row r="11" spans="1:6" x14ac:dyDescent="0.25">
      <c r="A11" t="s">
        <v>46</v>
      </c>
      <c r="B11">
        <v>24</v>
      </c>
    </row>
    <row r="12" spans="1:6" x14ac:dyDescent="0.25">
      <c r="A12" t="s">
        <v>47</v>
      </c>
      <c r="B12" s="13">
        <v>1.7110000000000001</v>
      </c>
    </row>
    <row r="13" spans="1:6" x14ac:dyDescent="0.25">
      <c r="A13" s="15" t="s">
        <v>48</v>
      </c>
      <c r="B13" s="15"/>
      <c r="C13" s="15"/>
    </row>
    <row r="14" spans="1:6" x14ac:dyDescent="0.25">
      <c r="A14" s="16" t="s">
        <v>64</v>
      </c>
      <c r="B14" s="14"/>
      <c r="C14" s="14"/>
    </row>
    <row r="15" spans="1:6" x14ac:dyDescent="0.25">
      <c r="A15" s="11" t="s">
        <v>15</v>
      </c>
      <c r="B15" s="11" t="s">
        <v>49</v>
      </c>
    </row>
  </sheetData>
  <mergeCells count="4">
    <mergeCell ref="A13:C13"/>
    <mergeCell ref="B1:D1"/>
    <mergeCell ref="B2:D2"/>
    <mergeCell ref="A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C5E25-3210-482C-8CD9-0E42D75F6EDD}">
  <dimension ref="A1:K19"/>
  <sheetViews>
    <sheetView workbookViewId="0">
      <selection activeCell="F3" sqref="F3"/>
    </sheetView>
  </sheetViews>
  <sheetFormatPr defaultRowHeight="15" x14ac:dyDescent="0.25"/>
  <sheetData>
    <row r="1" spans="1:11" x14ac:dyDescent="0.25">
      <c r="A1" s="19" t="s">
        <v>59</v>
      </c>
      <c r="B1" s="20" t="s">
        <v>60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19" t="s">
        <v>61</v>
      </c>
      <c r="B2" s="20" t="s">
        <v>62</v>
      </c>
      <c r="C2" s="20"/>
      <c r="D2" s="20"/>
      <c r="E2" s="20"/>
      <c r="F2" s="20"/>
      <c r="G2" s="20"/>
      <c r="H2" s="20"/>
      <c r="I2" s="20"/>
      <c r="J2" s="20"/>
      <c r="K2" s="20"/>
    </row>
    <row r="4" spans="1:11" x14ac:dyDescent="0.25">
      <c r="A4" s="12" t="s">
        <v>34</v>
      </c>
      <c r="B4">
        <v>15</v>
      </c>
    </row>
    <row r="5" spans="1:11" x14ac:dyDescent="0.25">
      <c r="A5" t="s">
        <v>51</v>
      </c>
      <c r="B5">
        <v>14</v>
      </c>
    </row>
    <row r="6" spans="1:11" x14ac:dyDescent="0.25">
      <c r="A6" t="s">
        <v>32</v>
      </c>
      <c r="B6">
        <v>169</v>
      </c>
    </row>
    <row r="7" spans="1:11" x14ac:dyDescent="0.25">
      <c r="A7" t="s">
        <v>43</v>
      </c>
      <c r="B7">
        <v>16</v>
      </c>
    </row>
    <row r="9" spans="1:11" x14ac:dyDescent="0.25">
      <c r="A9" t="s">
        <v>52</v>
      </c>
    </row>
    <row r="10" spans="1:11" x14ac:dyDescent="0.25">
      <c r="A10" s="12" t="s">
        <v>53</v>
      </c>
      <c r="B10">
        <v>15</v>
      </c>
    </row>
    <row r="11" spans="1:11" x14ac:dyDescent="0.25">
      <c r="A11" s="12" t="s">
        <v>54</v>
      </c>
    </row>
    <row r="12" spans="1:11" x14ac:dyDescent="0.25">
      <c r="A12" s="12" t="s">
        <v>55</v>
      </c>
      <c r="B12">
        <v>15</v>
      </c>
    </row>
    <row r="14" spans="1:11" x14ac:dyDescent="0.25">
      <c r="A14" t="s">
        <v>56</v>
      </c>
      <c r="B14">
        <f>(B7-B4)/(B5/SQRT(B6))</f>
        <v>0.9285714285714286</v>
      </c>
    </row>
    <row r="15" spans="1:11" x14ac:dyDescent="0.25">
      <c r="A15" t="s">
        <v>57</v>
      </c>
      <c r="B15">
        <v>1.64</v>
      </c>
    </row>
    <row r="16" spans="1:11" x14ac:dyDescent="0.25">
      <c r="A16" t="s">
        <v>65</v>
      </c>
    </row>
    <row r="17" spans="1:1" x14ac:dyDescent="0.25">
      <c r="A17" s="2" t="s">
        <v>64</v>
      </c>
    </row>
    <row r="18" spans="1:1" x14ac:dyDescent="0.25">
      <c r="A18" t="s">
        <v>58</v>
      </c>
    </row>
    <row r="19" spans="1:1" x14ac:dyDescent="0.25">
      <c r="A19" s="11" t="s">
        <v>63</v>
      </c>
    </row>
  </sheetData>
  <mergeCells count="2">
    <mergeCell ref="B1:K1"/>
    <mergeCell ref="B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ANOVA 1</vt:lpstr>
      <vt:lpstr>ANOVA 2</vt:lpstr>
      <vt:lpstr>F-distribution</vt:lpstr>
      <vt:lpstr>T-distribution</vt:lpstr>
      <vt:lpstr>T -test</vt:lpstr>
      <vt:lpstr>Z-test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Subramanian</dc:creator>
  <cp:lastModifiedBy>Suresh Subramanian</cp:lastModifiedBy>
  <dcterms:created xsi:type="dcterms:W3CDTF">2022-04-17T02:41:54Z</dcterms:created>
  <dcterms:modified xsi:type="dcterms:W3CDTF">2022-04-17T04:31:22Z</dcterms:modified>
</cp:coreProperties>
</file>