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0584-my.sharepoint.com/personal/sbhwangt_daecheong_sen_ms_kr/Documents/2024 반포고/수업_2학년 수학/1학기 성적 데이터/"/>
    </mc:Choice>
  </mc:AlternateContent>
  <xr:revisionPtr revIDLastSave="252" documentId="8_{F6317A87-E545-4436-BBF2-098EDD0CF927}" xr6:coauthVersionLast="47" xr6:coauthVersionMax="47" xr10:uidLastSave="{578537AE-2DA4-424E-B1ED-7A115AA768F9}"/>
  <bookViews>
    <workbookView xWindow="0" yWindow="780" windowWidth="34200" windowHeight="213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3" i="1" l="1"/>
  <c r="M113" i="1" s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12" i="1"/>
  <c r="M112" i="1" s="1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1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" i="3"/>
  <c r="M17" i="2"/>
  <c r="M18" i="2"/>
  <c r="M19" i="2"/>
  <c r="M20" i="2"/>
  <c r="M21" i="2"/>
  <c r="M22" i="2"/>
  <c r="M23" i="2"/>
  <c r="M16" i="2"/>
  <c r="M15" i="2"/>
  <c r="K23" i="2"/>
  <c r="K22" i="2"/>
  <c r="K21" i="2"/>
  <c r="K20" i="2"/>
  <c r="K19" i="2"/>
  <c r="K18" i="2"/>
  <c r="K17" i="2"/>
  <c r="K16" i="2"/>
  <c r="K15" i="2"/>
  <c r="D104" i="2"/>
  <c r="D16" i="2"/>
  <c r="D90" i="2"/>
  <c r="D81" i="2"/>
  <c r="D75" i="2"/>
  <c r="D36" i="2"/>
  <c r="D38" i="2"/>
  <c r="D29" i="2"/>
  <c r="D79" i="2"/>
  <c r="D68" i="2"/>
  <c r="D94" i="2"/>
  <c r="D72" i="2"/>
  <c r="D99" i="2"/>
  <c r="D96" i="2"/>
  <c r="D89" i="2"/>
  <c r="D31" i="2"/>
  <c r="D91" i="2"/>
  <c r="D85" i="2"/>
  <c r="D8" i="2"/>
  <c r="D23" i="2"/>
  <c r="D1" i="2"/>
  <c r="D54" i="2"/>
  <c r="D13" i="2"/>
  <c r="D27" i="2"/>
  <c r="D65" i="2"/>
  <c r="D46" i="2"/>
  <c r="D101" i="2"/>
  <c r="D10" i="2"/>
  <c r="D73" i="2"/>
  <c r="D35" i="2"/>
  <c r="D30" i="2"/>
  <c r="D60" i="2"/>
  <c r="D15" i="2"/>
  <c r="D9" i="2"/>
  <c r="D37" i="2"/>
  <c r="D87" i="2"/>
  <c r="D28" i="2"/>
  <c r="D42" i="2"/>
  <c r="D45" i="2"/>
  <c r="D102" i="2"/>
  <c r="D67" i="2"/>
  <c r="D24" i="2"/>
  <c r="D77" i="2"/>
  <c r="D80" i="2"/>
  <c r="D66" i="2"/>
  <c r="D55" i="2"/>
  <c r="D70" i="2"/>
  <c r="D20" i="2"/>
  <c r="D11" i="2"/>
  <c r="D103" i="2"/>
  <c r="D97" i="2"/>
  <c r="D4" i="2"/>
  <c r="D61" i="2"/>
  <c r="D56" i="2"/>
  <c r="D19" i="2"/>
  <c r="D57" i="2"/>
  <c r="D63" i="2"/>
  <c r="D59" i="2"/>
  <c r="D100" i="2"/>
  <c r="D32" i="2"/>
  <c r="D18" i="2"/>
  <c r="D21" i="2"/>
  <c r="D40" i="2"/>
  <c r="D22" i="2"/>
  <c r="D95" i="2"/>
  <c r="D48" i="2"/>
  <c r="D47" i="2"/>
  <c r="D12" i="2"/>
  <c r="D64" i="2"/>
  <c r="D2" i="2"/>
  <c r="D5" i="2"/>
  <c r="D44" i="2"/>
  <c r="D76" i="2"/>
  <c r="D34" i="2"/>
  <c r="D82" i="2"/>
  <c r="D14" i="2"/>
  <c r="D26" i="2"/>
  <c r="D71" i="2"/>
  <c r="D43" i="2"/>
  <c r="D33" i="2"/>
  <c r="D84" i="2"/>
  <c r="D62" i="2"/>
  <c r="D86" i="2"/>
  <c r="D78" i="2"/>
  <c r="D51" i="2"/>
  <c r="D39" i="2"/>
  <c r="D69" i="2"/>
  <c r="D7" i="2"/>
  <c r="D98" i="2"/>
  <c r="D25" i="2"/>
  <c r="D53" i="2"/>
  <c r="D74" i="2"/>
  <c r="D6" i="2"/>
  <c r="D50" i="2"/>
  <c r="D41" i="2"/>
  <c r="D83" i="2"/>
  <c r="D49" i="2"/>
  <c r="D93" i="2"/>
  <c r="D92" i="2"/>
  <c r="D52" i="2"/>
  <c r="D58" i="2"/>
  <c r="D3" i="2"/>
  <c r="D17" i="2"/>
  <c r="D88" i="2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6" i="1"/>
  <c r="M6" i="1" s="1"/>
</calcChain>
</file>

<file path=xl/sharedStrings.xml><?xml version="1.0" encoding="utf-8"?>
<sst xmlns="http://schemas.openxmlformats.org/spreadsheetml/2006/main" count="789" uniqueCount="242">
  <si>
    <t/>
  </si>
  <si>
    <t>2024학년도 제1학기</t>
  </si>
  <si>
    <t>2학년 수학Ⅰ(4) 성적산출결과 (환산점기준)</t>
  </si>
  <si>
    <t>평가방법
(반영비율)</t>
  </si>
  <si>
    <t>지필평가(60.00%)</t>
  </si>
  <si>
    <t>수행평가(40.00%)</t>
  </si>
  <si>
    <t>합계</t>
  </si>
  <si>
    <t>원점수</t>
  </si>
  <si>
    <t>성취도</t>
  </si>
  <si>
    <t>석차등급</t>
  </si>
  <si>
    <t>고사,영역(반영비율)
계열/학과,학년,반,번호,성명</t>
  </si>
  <si>
    <t>중간고사(30.00%)</t>
  </si>
  <si>
    <t>기말고사(30.00%)</t>
  </si>
  <si>
    <t>문제해결력 평가(12.00%)</t>
  </si>
  <si>
    <t>독서 탐구 활동(16.00%)</t>
  </si>
  <si>
    <t>포트폴리오(12.00%)</t>
  </si>
  <si>
    <t>일반계</t>
  </si>
  <si>
    <t>A</t>
  </si>
  <si>
    <t>B</t>
  </si>
  <si>
    <t>석차(동석차수)
/수강자수</t>
  </si>
  <si>
    <t>평균</t>
  </si>
  <si>
    <t>표준편차</t>
  </si>
  <si>
    <t>/</t>
  </si>
  <si>
    <t>Morgan Logan</t>
  </si>
  <si>
    <t>Carrie Hammond</t>
  </si>
  <si>
    <t>Brandon Henson</t>
  </si>
  <si>
    <t>David Bell</t>
  </si>
  <si>
    <t>Jason Campbell</t>
  </si>
  <si>
    <t>Mr. Matthew Martin</t>
  </si>
  <si>
    <t>Spencer Cook</t>
  </si>
  <si>
    <t>Jason Tyler</t>
  </si>
  <si>
    <t>Mary Love</t>
  </si>
  <si>
    <t>Kim Hernandez</t>
  </si>
  <si>
    <t>Mark Holloway</t>
  </si>
  <si>
    <t>Vernon Castro</t>
  </si>
  <si>
    <t>Jennifer Murphy</t>
  </si>
  <si>
    <t>Erica Bryant</t>
  </si>
  <si>
    <t>Joe Johnson</t>
  </si>
  <si>
    <t>Diane Campbell</t>
  </si>
  <si>
    <t>Carla Mcguire</t>
  </si>
  <si>
    <t>Jennifer Smith PhD</t>
  </si>
  <si>
    <t>Nicholas Graham</t>
  </si>
  <si>
    <t>Carrie Marshall</t>
  </si>
  <si>
    <t>Michelle Vance</t>
  </si>
  <si>
    <t>Kimberly Walters</t>
  </si>
  <si>
    <t>Samantha Harrison</t>
  </si>
  <si>
    <t>Anna Cox</t>
  </si>
  <si>
    <t>Donald Martinez</t>
  </si>
  <si>
    <t>Tyler Frost</t>
  </si>
  <si>
    <t>Samantha Garcia</t>
  </si>
  <si>
    <t>Eileen Martinez</t>
  </si>
  <si>
    <t>Donald Houston</t>
  </si>
  <si>
    <t>Kevin Kaiser</t>
  </si>
  <si>
    <t>Samantha Jones</t>
  </si>
  <si>
    <t>Danielle Ward</t>
  </si>
  <si>
    <t>Zachary Robbins</t>
  </si>
  <si>
    <t>Danielle Kerr</t>
  </si>
  <si>
    <t>Heather Gonzalez</t>
  </si>
  <si>
    <t>Corey Wilson</t>
  </si>
  <si>
    <t>Brittany Frazier</t>
  </si>
  <si>
    <t>Rachel Ortiz</t>
  </si>
  <si>
    <t>Pamela Liu</t>
  </si>
  <si>
    <t>Frank Gonzales</t>
  </si>
  <si>
    <t>Debbie Lara</t>
  </si>
  <si>
    <t>Steven Holloway</t>
  </si>
  <si>
    <t>Matthew Sandoval</t>
  </si>
  <si>
    <t>Amy Garza</t>
  </si>
  <si>
    <t>Robert Myers</t>
  </si>
  <si>
    <t>Catherine Washington</t>
  </si>
  <si>
    <t>Chad Brown</t>
  </si>
  <si>
    <t>Samantha Cruz</t>
  </si>
  <si>
    <t>Christine Wright</t>
  </si>
  <si>
    <t>Ryan Ritter</t>
  </si>
  <si>
    <t>April White</t>
  </si>
  <si>
    <t>Jared Byrd</t>
  </si>
  <si>
    <t>Meghan Snow</t>
  </si>
  <si>
    <t>Christopher Villarreal</t>
  </si>
  <si>
    <t>Nicholas Brooks</t>
  </si>
  <si>
    <t>Danny Singh</t>
  </si>
  <si>
    <t>Daniel Dunlap</t>
  </si>
  <si>
    <t>Katherine Lang</t>
  </si>
  <si>
    <t>Matthew Lowe</t>
  </si>
  <si>
    <t>Christopher Dawson</t>
  </si>
  <si>
    <t>Samuel Ballard</t>
  </si>
  <si>
    <t>Brandon Lowery</t>
  </si>
  <si>
    <t>Michael Harris</t>
  </si>
  <si>
    <t>Richard Hines</t>
  </si>
  <si>
    <t>Jane Diaz</t>
  </si>
  <si>
    <t>John Saunders</t>
  </si>
  <si>
    <t>Kimberly West</t>
  </si>
  <si>
    <t>Ruth Thomas</t>
  </si>
  <si>
    <t>Daniel Cameron</t>
  </si>
  <si>
    <t>Jordan Hayes</t>
  </si>
  <si>
    <t>Patricia Walker</t>
  </si>
  <si>
    <t>Jennifer Dunn</t>
  </si>
  <si>
    <t>Sara Merritt</t>
  </si>
  <si>
    <t>Christian Williams</t>
  </si>
  <si>
    <t>Jessica Nelson</t>
  </si>
  <si>
    <t>Joshua Hamilton</t>
  </si>
  <si>
    <t>Ann White MD</t>
  </si>
  <si>
    <t>Melissa Gonzalez</t>
  </si>
  <si>
    <t>John Spence</t>
  </si>
  <si>
    <t>Dr. Cindy Miller</t>
  </si>
  <si>
    <t>Lynn Crawford</t>
  </si>
  <si>
    <t>Jeremy Gutierrez</t>
  </si>
  <si>
    <t>Kristina Simpson</t>
  </si>
  <si>
    <t>Allen Robertson</t>
  </si>
  <si>
    <t>Allison Ryan</t>
  </si>
  <si>
    <t>Alex Aguirre</t>
  </si>
  <si>
    <t>James Thomas</t>
  </si>
  <si>
    <t>Paige Porter</t>
  </si>
  <si>
    <t>Ashley Alexander</t>
  </si>
  <si>
    <t>Dawn Weeks</t>
  </si>
  <si>
    <t>Ryan Williams</t>
  </si>
  <si>
    <t>Andrea Ryan</t>
  </si>
  <si>
    <t>Andres Dougherty</t>
  </si>
  <si>
    <t>Joel Richardson</t>
  </si>
  <si>
    <t>Diana Bryant</t>
  </si>
  <si>
    <t>Benjamin Harris</t>
  </si>
  <si>
    <t>1학년 수학(4) 성적산출결과 (환산점기준)</t>
    <phoneticPr fontId="7" type="noConversion"/>
  </si>
  <si>
    <t>일반계</t>
    <phoneticPr fontId="7" type="noConversion"/>
  </si>
  <si>
    <t>평가방법
(반영비율)</t>
    <phoneticPr fontId="7" type="noConversion"/>
  </si>
  <si>
    <t>2027학년도 제1학기</t>
    <phoneticPr fontId="7" type="noConversion"/>
  </si>
  <si>
    <t>Robert Allen</t>
  </si>
  <si>
    <t>Kimberly Ford</t>
  </si>
  <si>
    <t>Jacqueline Holland</t>
  </si>
  <si>
    <t>Tammy Long</t>
  </si>
  <si>
    <t>Melissa Massey</t>
  </si>
  <si>
    <t>Ashley Phillips</t>
  </si>
  <si>
    <t>Jason Smith</t>
  </si>
  <si>
    <t>Kristin Oneal</t>
  </si>
  <si>
    <t>1등급</t>
  </si>
  <si>
    <t>0 ~ 4%</t>
  </si>
  <si>
    <t>2등급</t>
  </si>
  <si>
    <t>4 ~ 11%</t>
  </si>
  <si>
    <t>3등급</t>
  </si>
  <si>
    <t>11 ~ 23%</t>
  </si>
  <si>
    <t>4등급</t>
  </si>
  <si>
    <t>23 ~ 40%</t>
  </si>
  <si>
    <t>5등급</t>
  </si>
  <si>
    <t>40 ~ 60%</t>
  </si>
  <si>
    <t>6등급</t>
  </si>
  <si>
    <t>60 ~ 77%</t>
  </si>
  <si>
    <t>7등급</t>
  </si>
  <si>
    <t>77 ~ 89%</t>
  </si>
  <si>
    <t>8등급</t>
  </si>
  <si>
    <t>89 ~ 96%</t>
  </si>
  <si>
    <t>9등급</t>
  </si>
  <si>
    <t>96 ~ 100%</t>
  </si>
  <si>
    <t>ㅇ</t>
    <phoneticPr fontId="7" type="noConversion"/>
  </si>
  <si>
    <t>1/104</t>
    <phoneticPr fontId="7" type="noConversion"/>
  </si>
  <si>
    <t>1/105</t>
  </si>
  <si>
    <t>1/106</t>
  </si>
  <si>
    <t>1/107</t>
  </si>
  <si>
    <t>1/108</t>
  </si>
  <si>
    <t>1/109</t>
  </si>
  <si>
    <t>1/110</t>
  </si>
  <si>
    <t>1/111</t>
  </si>
  <si>
    <t>1/112</t>
  </si>
  <si>
    <t>1/113</t>
  </si>
  <si>
    <t>1/114</t>
  </si>
  <si>
    <t>1/115</t>
  </si>
  <si>
    <t>1/116</t>
  </si>
  <si>
    <t>1/117</t>
  </si>
  <si>
    <t>1/118</t>
  </si>
  <si>
    <t>1/119</t>
  </si>
  <si>
    <t>1/120</t>
  </si>
  <si>
    <t>1/121</t>
  </si>
  <si>
    <t>1/122</t>
  </si>
  <si>
    <t>1/123</t>
  </si>
  <si>
    <t>1/124</t>
  </si>
  <si>
    <t>1/125</t>
  </si>
  <si>
    <t>1/126</t>
  </si>
  <si>
    <t>1/127</t>
  </si>
  <si>
    <t>1/128</t>
  </si>
  <si>
    <t>1/129</t>
  </si>
  <si>
    <t>1/130</t>
  </si>
  <si>
    <t>1/131</t>
  </si>
  <si>
    <t>1/132</t>
  </si>
  <si>
    <t>1/133</t>
  </si>
  <si>
    <t>1/134</t>
  </si>
  <si>
    <t>1/135</t>
  </si>
  <si>
    <t>1/136</t>
  </si>
  <si>
    <t>1/137</t>
  </si>
  <si>
    <t>1/138</t>
  </si>
  <si>
    <t>1/139</t>
  </si>
  <si>
    <t>1/140</t>
  </si>
  <si>
    <t>1/141</t>
  </si>
  <si>
    <t>1/142</t>
  </si>
  <si>
    <t>1/143</t>
  </si>
  <si>
    <t>1/144</t>
  </si>
  <si>
    <t>1/145</t>
  </si>
  <si>
    <t>1/146</t>
  </si>
  <si>
    <t>1/147</t>
  </si>
  <si>
    <t>1/148</t>
  </si>
  <si>
    <t>1/149</t>
  </si>
  <si>
    <t>1/150</t>
  </si>
  <si>
    <t>1/151</t>
  </si>
  <si>
    <t>1/152</t>
  </si>
  <si>
    <t>1/153</t>
  </si>
  <si>
    <t>1/154</t>
  </si>
  <si>
    <t>1/155</t>
  </si>
  <si>
    <t>1/156</t>
  </si>
  <si>
    <t>1/157</t>
  </si>
  <si>
    <t>1/158</t>
  </si>
  <si>
    <t>1/159</t>
  </si>
  <si>
    <t>1/160</t>
  </si>
  <si>
    <t>1/161</t>
  </si>
  <si>
    <t>1/162</t>
  </si>
  <si>
    <t>1/163</t>
  </si>
  <si>
    <t>1/164</t>
  </si>
  <si>
    <t>1/165</t>
  </si>
  <si>
    <t>1/166</t>
  </si>
  <si>
    <t>1/167</t>
  </si>
  <si>
    <t>1/168</t>
  </si>
  <si>
    <t>1/169</t>
  </si>
  <si>
    <t>1/170</t>
  </si>
  <si>
    <t>1/171</t>
  </si>
  <si>
    <t>1/172</t>
  </si>
  <si>
    <t>1/173</t>
  </si>
  <si>
    <t>1/174</t>
  </si>
  <si>
    <t>1/175</t>
  </si>
  <si>
    <t>1/176</t>
  </si>
  <si>
    <t>1/177</t>
  </si>
  <si>
    <t>1/178</t>
  </si>
  <si>
    <t>1/179</t>
  </si>
  <si>
    <t>1/180</t>
  </si>
  <si>
    <t>1/181</t>
  </si>
  <si>
    <t>1/182</t>
  </si>
  <si>
    <t>1/183</t>
  </si>
  <si>
    <t>1/184</t>
  </si>
  <si>
    <t>1/185</t>
  </si>
  <si>
    <t>1/186</t>
  </si>
  <si>
    <t>1/187</t>
  </si>
  <si>
    <t>1/188</t>
  </si>
  <si>
    <t>1/189</t>
  </si>
  <si>
    <t>1/190</t>
  </si>
  <si>
    <t>1/191</t>
  </si>
  <si>
    <t>1/192</t>
  </si>
  <si>
    <t>1/193</t>
  </si>
  <si>
    <t>1/194</t>
  </si>
  <si>
    <t>1/195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</si>
</sst>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82" formatCode="m&quot;월&quot;\ d&quot;일&quot;"/>
  </numFmts>
  <fonts count="19">
    <font>
      <sz val="11"/>
      <color indexed="8"/>
      <name val="맑은 고딕"/>
      <family val="2"/>
      <scheme val="minor"/>
    </font>
    <font>
      <b/>
      <sz val="16"/>
      <color indexed="8"/>
      <name val="바탕체"/>
      <family val="1"/>
      <charset val="129"/>
    </font>
    <font>
      <b/>
      <sz val="11"/>
      <color indexed="8"/>
      <name val="바탕체"/>
      <family val="1"/>
      <charset val="129"/>
    </font>
    <font>
      <sz val="9"/>
      <color indexed="8"/>
      <name val="바탕체"/>
      <family val="1"/>
      <charset val="129"/>
    </font>
    <font>
      <sz val="8"/>
      <color indexed="8"/>
      <name val="바탕체"/>
      <family val="1"/>
      <charset val="129"/>
    </font>
    <font>
      <sz val="6"/>
      <color indexed="8"/>
      <name val="바탕체"/>
      <family val="1"/>
      <charset val="129"/>
    </font>
    <font>
      <sz val="7"/>
      <color indexed="8"/>
      <name val="바탕체"/>
      <family val="1"/>
      <charset val="129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5"/>
      <color rgb="FF212529"/>
      <name val="Apple SD Gothic Neo"/>
      <family val="2"/>
      <charset val="129"/>
    </font>
    <font>
      <b/>
      <sz val="15"/>
      <color rgb="FFEE82EE"/>
      <name val="Apple SD Gothic Neo"/>
      <family val="2"/>
      <charset val="129"/>
    </font>
    <font>
      <b/>
      <sz val="15"/>
      <color rgb="FF9400D3"/>
      <name val="Apple SD Gothic Neo"/>
      <family val="2"/>
      <charset val="129"/>
    </font>
    <font>
      <b/>
      <sz val="15"/>
      <color rgb="FF0000FF"/>
      <name val="Apple SD Gothic Neo"/>
      <family val="2"/>
      <charset val="129"/>
    </font>
    <font>
      <b/>
      <sz val="15"/>
      <color rgb="FF1E90FF"/>
      <name val="Apple SD Gothic Neo"/>
      <family val="2"/>
      <charset val="129"/>
    </font>
    <font>
      <b/>
      <sz val="15"/>
      <color rgb="FF32CD32"/>
      <name val="Apple SD Gothic Neo"/>
      <family val="2"/>
      <charset val="129"/>
    </font>
    <font>
      <b/>
      <sz val="15"/>
      <color rgb="FFFFD700"/>
      <name val="Apple SD Gothic Neo"/>
      <family val="2"/>
      <charset val="129"/>
    </font>
    <font>
      <b/>
      <sz val="15"/>
      <color rgb="FFFF8C00"/>
      <name val="Apple SD Gothic Neo"/>
      <family val="2"/>
      <charset val="129"/>
    </font>
    <font>
      <b/>
      <sz val="15"/>
      <color rgb="FFFF0000"/>
      <name val="Apple SD Gothic Neo"/>
      <family val="2"/>
      <charset val="129"/>
    </font>
    <font>
      <b/>
      <sz val="15"/>
      <color rgb="FF8B0000"/>
      <name val="Apple SD Gothic Neo"/>
      <family val="2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right" vertical="center" wrapText="1"/>
    </xf>
    <xf numFmtId="176" fontId="3" fillId="0" borderId="2" xfId="0" applyNumberFormat="1" applyFont="1" applyBorder="1" applyAlignment="1">
      <alignment horizontal="right" vertical="center" wrapText="1"/>
    </xf>
    <xf numFmtId="177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177" fontId="3" fillId="0" borderId="2" xfId="0" applyNumberFormat="1" applyFont="1" applyBorder="1" applyAlignment="1">
      <alignment vertical="center" wrapText="1"/>
    </xf>
    <xf numFmtId="177" fontId="3" fillId="0" borderId="3" xfId="0" applyNumberFormat="1" applyFont="1" applyBorder="1" applyAlignment="1">
      <alignment horizontal="right" vertical="center" wrapText="1"/>
    </xf>
    <xf numFmtId="177" fontId="3" fillId="0" borderId="4" xfId="0" applyNumberFormat="1" applyFont="1" applyBorder="1" applyAlignment="1">
      <alignment horizontal="right" vertical="center" wrapText="1"/>
    </xf>
    <xf numFmtId="177" fontId="3" fillId="0" borderId="5" xfId="0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82" fontId="3" fillId="0" borderId="3" xfId="0" applyNumberFormat="1" applyFont="1" applyBorder="1" applyAlignment="1">
      <alignment horizontal="center" vertical="center" wrapText="1"/>
    </xf>
    <xf numFmtId="182" fontId="3" fillId="0" borderId="4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42"/>
  <sheetViews>
    <sheetView tabSelected="1" topLeftCell="A119" zoomScale="169" workbookViewId="0">
      <selection activeCell="I131" sqref="I131"/>
    </sheetView>
  </sheetViews>
  <sheetFormatPr baseColWidth="10" defaultColWidth="8.83203125" defaultRowHeight="17"/>
  <cols>
    <col min="1" max="1" width="12.83203125" customWidth="1"/>
    <col min="2" max="2" width="2.33203125" customWidth="1"/>
    <col min="3" max="3" width="4.5" customWidth="1"/>
    <col min="4" max="4" width="3.33203125" customWidth="1"/>
    <col min="5" max="5" width="12.33203125" style="17" customWidth="1"/>
    <col min="6" max="6" width="7.1640625" customWidth="1"/>
    <col min="7" max="7" width="2.33203125" customWidth="1"/>
    <col min="8" max="8" width="4.6640625" customWidth="1"/>
    <col min="9" max="11" width="7.1640625" customWidth="1"/>
    <col min="12" max="12" width="6.1640625" customWidth="1"/>
    <col min="13" max="13" width="5.33203125" customWidth="1"/>
    <col min="14" max="14" width="7.6640625" customWidth="1"/>
    <col min="15" max="15" width="4.1640625" customWidth="1"/>
  </cols>
  <sheetData>
    <row r="1" spans="1:15" ht="24.5" customHeight="1">
      <c r="A1" s="1" t="s">
        <v>122</v>
      </c>
    </row>
    <row r="2" spans="1:15" ht="23.5" customHeight="1">
      <c r="A2" s="2" t="s">
        <v>119</v>
      </c>
    </row>
    <row r="3" spans="1:15" ht="4.75" customHeight="1"/>
    <row r="4" spans="1:15" ht="26.25" customHeight="1">
      <c r="A4" s="15" t="s">
        <v>121</v>
      </c>
      <c r="B4" s="15"/>
      <c r="C4" s="15"/>
      <c r="D4" s="15"/>
      <c r="E4" s="15"/>
      <c r="F4" s="12" t="s">
        <v>4</v>
      </c>
      <c r="G4" s="12"/>
      <c r="H4" s="12"/>
      <c r="I4" s="12" t="s">
        <v>5</v>
      </c>
      <c r="J4" s="12"/>
      <c r="K4" s="12"/>
      <c r="L4" s="12" t="s">
        <v>6</v>
      </c>
      <c r="M4" s="12" t="s">
        <v>7</v>
      </c>
      <c r="N4" s="12" t="s">
        <v>8</v>
      </c>
      <c r="O4" s="12" t="s">
        <v>9</v>
      </c>
    </row>
    <row r="5" spans="1:15" ht="26.25" customHeight="1">
      <c r="A5" s="13" t="s">
        <v>10</v>
      </c>
      <c r="B5" s="13"/>
      <c r="C5" s="13"/>
      <c r="D5" s="13"/>
      <c r="E5" s="13"/>
      <c r="F5" s="5" t="s">
        <v>11</v>
      </c>
      <c r="G5" s="14" t="s">
        <v>12</v>
      </c>
      <c r="H5" s="14"/>
      <c r="I5" s="6" t="s">
        <v>13</v>
      </c>
      <c r="J5" s="6" t="s">
        <v>14</v>
      </c>
      <c r="K5" s="7" t="s">
        <v>15</v>
      </c>
      <c r="L5" s="12"/>
      <c r="M5" s="12"/>
      <c r="N5" s="12"/>
      <c r="O5" s="12"/>
    </row>
    <row r="6" spans="1:15" ht="14" customHeight="1">
      <c r="A6" s="3" t="s">
        <v>16</v>
      </c>
      <c r="B6" s="3">
        <v>1</v>
      </c>
      <c r="C6" s="3">
        <v>3</v>
      </c>
      <c r="D6" s="3">
        <v>16</v>
      </c>
      <c r="E6" s="18" t="s">
        <v>23</v>
      </c>
      <c r="F6" s="9">
        <v>30</v>
      </c>
      <c r="G6" s="34">
        <v>29</v>
      </c>
      <c r="H6" s="35"/>
      <c r="I6" s="9">
        <v>12</v>
      </c>
      <c r="J6" s="9">
        <v>16</v>
      </c>
      <c r="K6" s="9">
        <v>12</v>
      </c>
      <c r="L6" s="9">
        <f>SUM(F6:K6)</f>
        <v>99</v>
      </c>
      <c r="M6" s="10">
        <f>ROUND(L6,0)</f>
        <v>99</v>
      </c>
      <c r="N6" s="3" t="s">
        <v>17</v>
      </c>
      <c r="O6" s="8">
        <v>1</v>
      </c>
    </row>
    <row r="7" spans="1:15" ht="14" customHeight="1">
      <c r="A7" s="3" t="s">
        <v>16</v>
      </c>
      <c r="B7" s="3">
        <v>1</v>
      </c>
      <c r="C7" s="3">
        <v>1</v>
      </c>
      <c r="D7" s="3">
        <v>15</v>
      </c>
      <c r="E7" s="18" t="s">
        <v>24</v>
      </c>
      <c r="F7" s="9">
        <v>29.97</v>
      </c>
      <c r="G7" s="34">
        <v>28.3</v>
      </c>
      <c r="H7" s="35"/>
      <c r="I7" s="9">
        <v>12</v>
      </c>
      <c r="J7" s="9">
        <v>16</v>
      </c>
      <c r="K7" s="9">
        <v>12</v>
      </c>
      <c r="L7" s="9">
        <f t="shared" ref="L7:L52" si="0">SUM(F7:K7)</f>
        <v>98.27</v>
      </c>
      <c r="M7" s="10">
        <f t="shared" ref="M7:M53" si="1">ROUND(L7,0)</f>
        <v>98</v>
      </c>
      <c r="N7" s="3" t="s">
        <v>17</v>
      </c>
      <c r="O7" s="8">
        <v>1</v>
      </c>
    </row>
    <row r="8" spans="1:15" ht="14" customHeight="1">
      <c r="A8" s="3" t="s">
        <v>16</v>
      </c>
      <c r="B8" s="3">
        <v>1</v>
      </c>
      <c r="C8" s="3">
        <v>2</v>
      </c>
      <c r="D8" s="3">
        <v>21</v>
      </c>
      <c r="E8" s="18" t="s">
        <v>25</v>
      </c>
      <c r="F8" s="9">
        <v>29.94</v>
      </c>
      <c r="G8" s="34">
        <v>28</v>
      </c>
      <c r="H8" s="35"/>
      <c r="I8" s="9">
        <v>12</v>
      </c>
      <c r="J8" s="9">
        <v>16</v>
      </c>
      <c r="K8" s="9">
        <v>12</v>
      </c>
      <c r="L8" s="9">
        <f t="shared" si="0"/>
        <v>97.94</v>
      </c>
      <c r="M8" s="10">
        <f t="shared" si="1"/>
        <v>98</v>
      </c>
      <c r="N8" s="3" t="s">
        <v>17</v>
      </c>
      <c r="O8" s="8">
        <v>1</v>
      </c>
    </row>
    <row r="9" spans="1:15" ht="14" customHeight="1">
      <c r="A9" s="3" t="s">
        <v>16</v>
      </c>
      <c r="B9" s="3">
        <v>1</v>
      </c>
      <c r="C9" s="3">
        <v>4</v>
      </c>
      <c r="D9" s="3">
        <v>21</v>
      </c>
      <c r="E9" s="18" t="s">
        <v>26</v>
      </c>
      <c r="F9" s="9">
        <v>28</v>
      </c>
      <c r="G9" s="34">
        <v>27.7</v>
      </c>
      <c r="H9" s="35"/>
      <c r="I9" s="9">
        <v>12</v>
      </c>
      <c r="J9" s="9">
        <v>16</v>
      </c>
      <c r="K9" s="9">
        <v>12</v>
      </c>
      <c r="L9" s="9">
        <f t="shared" si="0"/>
        <v>95.7</v>
      </c>
      <c r="M9" s="10">
        <f t="shared" si="1"/>
        <v>96</v>
      </c>
      <c r="N9" s="3" t="s">
        <v>17</v>
      </c>
      <c r="O9" s="8">
        <v>1</v>
      </c>
    </row>
    <row r="10" spans="1:15" ht="14" customHeight="1">
      <c r="A10" s="3" t="s">
        <v>16</v>
      </c>
      <c r="B10" s="3">
        <v>1</v>
      </c>
      <c r="C10" s="3">
        <v>1</v>
      </c>
      <c r="D10" s="3">
        <v>16</v>
      </c>
      <c r="E10" s="18" t="s">
        <v>27</v>
      </c>
      <c r="F10" s="9">
        <v>27</v>
      </c>
      <c r="G10" s="34">
        <v>27.4</v>
      </c>
      <c r="H10" s="35"/>
      <c r="I10" s="9">
        <v>12</v>
      </c>
      <c r="J10" s="9">
        <v>16</v>
      </c>
      <c r="K10" s="9">
        <v>12</v>
      </c>
      <c r="L10" s="9">
        <f t="shared" si="0"/>
        <v>94.4</v>
      </c>
      <c r="M10" s="10">
        <f t="shared" si="1"/>
        <v>94</v>
      </c>
      <c r="N10" s="3" t="s">
        <v>17</v>
      </c>
      <c r="O10" s="8">
        <v>1</v>
      </c>
    </row>
    <row r="11" spans="1:15" ht="14" customHeight="1">
      <c r="A11" s="3" t="s">
        <v>16</v>
      </c>
      <c r="B11" s="3">
        <v>1</v>
      </c>
      <c r="C11" s="3">
        <v>2</v>
      </c>
      <c r="D11" s="3">
        <v>12</v>
      </c>
      <c r="E11" s="18" t="s">
        <v>28</v>
      </c>
      <c r="F11" s="9">
        <v>26.62</v>
      </c>
      <c r="G11" s="34">
        <v>27.1</v>
      </c>
      <c r="H11" s="35"/>
      <c r="I11" s="9">
        <v>12</v>
      </c>
      <c r="J11" s="9">
        <v>16</v>
      </c>
      <c r="K11" s="9">
        <v>12</v>
      </c>
      <c r="L11" s="9">
        <f t="shared" si="0"/>
        <v>93.72</v>
      </c>
      <c r="M11" s="10">
        <f t="shared" si="1"/>
        <v>94</v>
      </c>
      <c r="N11" s="3" t="s">
        <v>17</v>
      </c>
      <c r="O11" s="8">
        <v>2</v>
      </c>
    </row>
    <row r="12" spans="1:15" ht="14" customHeight="1">
      <c r="A12" s="3" t="s">
        <v>16</v>
      </c>
      <c r="B12" s="3">
        <v>1</v>
      </c>
      <c r="C12" s="3">
        <v>2</v>
      </c>
      <c r="D12" s="3">
        <v>7</v>
      </c>
      <c r="E12" s="18" t="s">
        <v>29</v>
      </c>
      <c r="F12" s="9">
        <v>25.813333333333301</v>
      </c>
      <c r="G12" s="34">
        <v>26.8</v>
      </c>
      <c r="H12" s="35"/>
      <c r="I12" s="9">
        <v>12</v>
      </c>
      <c r="J12" s="9">
        <v>16</v>
      </c>
      <c r="K12" s="9">
        <v>12</v>
      </c>
      <c r="L12" s="9">
        <f t="shared" si="0"/>
        <v>92.613333333333301</v>
      </c>
      <c r="M12" s="10">
        <f t="shared" si="1"/>
        <v>93</v>
      </c>
      <c r="N12" s="3" t="s">
        <v>17</v>
      </c>
      <c r="O12" s="8">
        <v>2</v>
      </c>
    </row>
    <row r="13" spans="1:15" ht="14" customHeight="1">
      <c r="A13" s="3" t="s">
        <v>16</v>
      </c>
      <c r="B13" s="3">
        <v>1</v>
      </c>
      <c r="C13" s="3">
        <v>3</v>
      </c>
      <c r="D13" s="3">
        <v>14</v>
      </c>
      <c r="E13" s="18" t="s">
        <v>30</v>
      </c>
      <c r="F13" s="9">
        <v>25.020476190476199</v>
      </c>
      <c r="G13" s="34">
        <v>26.5</v>
      </c>
      <c r="H13" s="35"/>
      <c r="I13" s="9">
        <v>12</v>
      </c>
      <c r="J13" s="9">
        <v>16</v>
      </c>
      <c r="K13" s="9">
        <v>12</v>
      </c>
      <c r="L13" s="9">
        <f t="shared" si="0"/>
        <v>91.520476190476202</v>
      </c>
      <c r="M13" s="10">
        <f t="shared" si="1"/>
        <v>92</v>
      </c>
      <c r="N13" s="3" t="s">
        <v>17</v>
      </c>
      <c r="O13" s="8">
        <v>2</v>
      </c>
    </row>
    <row r="14" spans="1:15" ht="14" customHeight="1">
      <c r="A14" s="3" t="s">
        <v>16</v>
      </c>
      <c r="B14" s="3">
        <v>1</v>
      </c>
      <c r="C14" s="3">
        <v>4</v>
      </c>
      <c r="D14" s="3">
        <v>3</v>
      </c>
      <c r="E14" s="18" t="s">
        <v>31</v>
      </c>
      <c r="F14" s="9">
        <v>24.2276190476191</v>
      </c>
      <c r="G14" s="34">
        <v>26.2</v>
      </c>
      <c r="H14" s="35"/>
      <c r="I14" s="9">
        <v>12</v>
      </c>
      <c r="J14" s="9">
        <v>16</v>
      </c>
      <c r="K14" s="9">
        <v>12</v>
      </c>
      <c r="L14" s="9">
        <f t="shared" si="0"/>
        <v>90.427619047619103</v>
      </c>
      <c r="M14" s="10">
        <f t="shared" si="1"/>
        <v>90</v>
      </c>
      <c r="N14" s="3" t="s">
        <v>17</v>
      </c>
      <c r="O14" s="8">
        <v>2</v>
      </c>
    </row>
    <row r="15" spans="1:15" ht="14" customHeight="1">
      <c r="A15" s="3" t="s">
        <v>16</v>
      </c>
      <c r="B15" s="3">
        <v>1</v>
      </c>
      <c r="C15" s="3">
        <v>3</v>
      </c>
      <c r="D15" s="3">
        <v>23</v>
      </c>
      <c r="E15" s="18" t="s">
        <v>32</v>
      </c>
      <c r="F15" s="9">
        <v>23.434761904761899</v>
      </c>
      <c r="G15" s="34">
        <v>25.9</v>
      </c>
      <c r="H15" s="35"/>
      <c r="I15" s="9">
        <v>12</v>
      </c>
      <c r="J15" s="9">
        <v>16</v>
      </c>
      <c r="K15" s="9">
        <v>12</v>
      </c>
      <c r="L15" s="9">
        <f t="shared" si="0"/>
        <v>89.334761904761905</v>
      </c>
      <c r="M15" s="10">
        <f t="shared" si="1"/>
        <v>89</v>
      </c>
      <c r="N15" s="3" t="s">
        <v>17</v>
      </c>
      <c r="O15" s="8">
        <v>2</v>
      </c>
    </row>
    <row r="16" spans="1:15" ht="14" customHeight="1">
      <c r="A16" s="3" t="s">
        <v>16</v>
      </c>
      <c r="B16" s="3">
        <v>1</v>
      </c>
      <c r="C16" s="3">
        <v>4</v>
      </c>
      <c r="D16" s="3">
        <v>18</v>
      </c>
      <c r="E16" s="18" t="s">
        <v>33</v>
      </c>
      <c r="F16" s="9">
        <v>22.641904761904801</v>
      </c>
      <c r="G16" s="34">
        <v>25.6</v>
      </c>
      <c r="H16" s="35"/>
      <c r="I16" s="9">
        <v>12</v>
      </c>
      <c r="J16" s="9">
        <v>16</v>
      </c>
      <c r="K16" s="9">
        <v>12</v>
      </c>
      <c r="L16" s="9">
        <f t="shared" si="0"/>
        <v>88.241904761904806</v>
      </c>
      <c r="M16" s="10">
        <f t="shared" si="1"/>
        <v>88</v>
      </c>
      <c r="N16" s="3" t="s">
        <v>17</v>
      </c>
      <c r="O16" s="8">
        <v>2</v>
      </c>
    </row>
    <row r="17" spans="1:15" ht="14" customHeight="1">
      <c r="A17" s="3" t="s">
        <v>16</v>
      </c>
      <c r="B17" s="3">
        <v>1</v>
      </c>
      <c r="C17" s="3">
        <v>1</v>
      </c>
      <c r="D17" s="3">
        <v>13</v>
      </c>
      <c r="E17" s="18" t="s">
        <v>34</v>
      </c>
      <c r="F17" s="9">
        <v>21.8490476190476</v>
      </c>
      <c r="G17" s="34">
        <v>25.3</v>
      </c>
      <c r="H17" s="35"/>
      <c r="I17" s="9">
        <v>12</v>
      </c>
      <c r="J17" s="9">
        <v>16</v>
      </c>
      <c r="K17" s="9">
        <v>12</v>
      </c>
      <c r="L17" s="9">
        <f t="shared" si="0"/>
        <v>87.149047619047593</v>
      </c>
      <c r="M17" s="10">
        <f t="shared" si="1"/>
        <v>87</v>
      </c>
      <c r="N17" s="3" t="s">
        <v>17</v>
      </c>
      <c r="O17" s="8">
        <v>2</v>
      </c>
    </row>
    <row r="18" spans="1:15" ht="14" customHeight="1">
      <c r="A18" s="3" t="s">
        <v>16</v>
      </c>
      <c r="B18" s="3">
        <v>1</v>
      </c>
      <c r="C18" s="3">
        <v>3</v>
      </c>
      <c r="D18" s="3">
        <v>18</v>
      </c>
      <c r="E18" s="18" t="s">
        <v>35</v>
      </c>
      <c r="F18" s="9">
        <v>21.056190476190501</v>
      </c>
      <c r="G18" s="34">
        <v>25</v>
      </c>
      <c r="H18" s="35"/>
      <c r="I18" s="9">
        <v>12</v>
      </c>
      <c r="J18" s="9">
        <v>16</v>
      </c>
      <c r="K18" s="9">
        <v>12</v>
      </c>
      <c r="L18" s="9">
        <f t="shared" si="0"/>
        <v>86.056190476190494</v>
      </c>
      <c r="M18" s="10">
        <f t="shared" si="1"/>
        <v>86</v>
      </c>
      <c r="N18" s="3" t="s">
        <v>17</v>
      </c>
      <c r="O18" s="8">
        <v>2</v>
      </c>
    </row>
    <row r="19" spans="1:15" ht="14" customHeight="1">
      <c r="A19" s="3" t="s">
        <v>16</v>
      </c>
      <c r="B19" s="3">
        <v>1</v>
      </c>
      <c r="C19" s="3">
        <v>1</v>
      </c>
      <c r="D19" s="3">
        <v>21</v>
      </c>
      <c r="E19" s="18" t="s">
        <v>36</v>
      </c>
      <c r="F19" s="9">
        <v>21</v>
      </c>
      <c r="G19" s="34">
        <v>24.7</v>
      </c>
      <c r="H19" s="35"/>
      <c r="I19" s="9">
        <v>12</v>
      </c>
      <c r="J19" s="9">
        <v>16</v>
      </c>
      <c r="K19" s="9">
        <v>12</v>
      </c>
      <c r="L19" s="9">
        <f t="shared" si="0"/>
        <v>85.7</v>
      </c>
      <c r="M19" s="10">
        <f t="shared" si="1"/>
        <v>86</v>
      </c>
      <c r="N19" s="3" t="s">
        <v>17</v>
      </c>
      <c r="O19" s="8">
        <v>3</v>
      </c>
    </row>
    <row r="20" spans="1:15" ht="14" customHeight="1">
      <c r="A20" s="3" t="s">
        <v>16</v>
      </c>
      <c r="B20" s="3">
        <v>1</v>
      </c>
      <c r="C20" s="3">
        <v>4</v>
      </c>
      <c r="D20" s="3">
        <v>2</v>
      </c>
      <c r="E20" s="18" t="s">
        <v>37</v>
      </c>
      <c r="F20" s="9">
        <v>20.943809523809499</v>
      </c>
      <c r="G20" s="34">
        <v>24.4</v>
      </c>
      <c r="H20" s="35"/>
      <c r="I20" s="9">
        <v>11.2</v>
      </c>
      <c r="J20" s="9">
        <v>16</v>
      </c>
      <c r="K20" s="9">
        <v>12</v>
      </c>
      <c r="L20" s="9">
        <f t="shared" si="0"/>
        <v>84.5438095238095</v>
      </c>
      <c r="M20" s="10">
        <f t="shared" si="1"/>
        <v>85</v>
      </c>
      <c r="N20" s="3" t="s">
        <v>17</v>
      </c>
      <c r="O20" s="8">
        <v>3</v>
      </c>
    </row>
    <row r="21" spans="1:15" ht="14" customHeight="1">
      <c r="A21" s="3" t="s">
        <v>16</v>
      </c>
      <c r="B21" s="3">
        <v>1</v>
      </c>
      <c r="C21" s="3">
        <v>4</v>
      </c>
      <c r="D21" s="3">
        <v>26</v>
      </c>
      <c r="E21" s="18" t="s">
        <v>38</v>
      </c>
      <c r="F21" s="9">
        <v>20.887619047619001</v>
      </c>
      <c r="G21" s="34">
        <v>24.1</v>
      </c>
      <c r="H21" s="35"/>
      <c r="I21" s="9">
        <v>12</v>
      </c>
      <c r="J21" s="9">
        <v>16</v>
      </c>
      <c r="K21" s="9">
        <v>12</v>
      </c>
      <c r="L21" s="9">
        <f t="shared" si="0"/>
        <v>84.987619047619006</v>
      </c>
      <c r="M21" s="10">
        <f t="shared" si="1"/>
        <v>85</v>
      </c>
      <c r="N21" s="3" t="s">
        <v>17</v>
      </c>
      <c r="O21" s="8">
        <v>3</v>
      </c>
    </row>
    <row r="22" spans="1:15" ht="14" customHeight="1">
      <c r="A22" s="3" t="s">
        <v>16</v>
      </c>
      <c r="B22" s="3">
        <v>1</v>
      </c>
      <c r="C22" s="3">
        <v>2</v>
      </c>
      <c r="D22" s="3">
        <v>22</v>
      </c>
      <c r="E22" s="18" t="s">
        <v>39</v>
      </c>
      <c r="F22" s="9">
        <v>20.8314285714285</v>
      </c>
      <c r="G22" s="34">
        <v>23.8</v>
      </c>
      <c r="H22" s="35"/>
      <c r="I22" s="9">
        <v>12</v>
      </c>
      <c r="J22" s="9">
        <v>16</v>
      </c>
      <c r="K22" s="9">
        <v>12</v>
      </c>
      <c r="L22" s="9">
        <f t="shared" si="0"/>
        <v>84.631428571428501</v>
      </c>
      <c r="M22" s="10">
        <f t="shared" si="1"/>
        <v>85</v>
      </c>
      <c r="N22" s="3" t="s">
        <v>17</v>
      </c>
      <c r="O22" s="8">
        <v>3</v>
      </c>
    </row>
    <row r="23" spans="1:15" ht="14" customHeight="1">
      <c r="A23" s="3" t="s">
        <v>16</v>
      </c>
      <c r="B23" s="3">
        <v>1</v>
      </c>
      <c r="C23" s="3">
        <v>1</v>
      </c>
      <c r="D23" s="3">
        <v>6</v>
      </c>
      <c r="E23" s="18" t="s">
        <v>40</v>
      </c>
      <c r="F23" s="9">
        <v>20.775238095237999</v>
      </c>
      <c r="G23" s="34">
        <v>23.5</v>
      </c>
      <c r="H23" s="35"/>
      <c r="I23" s="9">
        <v>12</v>
      </c>
      <c r="J23" s="9">
        <v>16</v>
      </c>
      <c r="K23" s="9">
        <v>12</v>
      </c>
      <c r="L23" s="9">
        <f t="shared" si="0"/>
        <v>84.275238095237995</v>
      </c>
      <c r="M23" s="10">
        <f t="shared" si="1"/>
        <v>84</v>
      </c>
      <c r="N23" s="3" t="s">
        <v>18</v>
      </c>
      <c r="O23" s="8">
        <v>3</v>
      </c>
    </row>
    <row r="24" spans="1:15" ht="14" customHeight="1">
      <c r="A24" s="3" t="s">
        <v>16</v>
      </c>
      <c r="B24" s="3">
        <v>1</v>
      </c>
      <c r="C24" s="3">
        <v>4</v>
      </c>
      <c r="D24" s="3">
        <v>24</v>
      </c>
      <c r="E24" s="18" t="s">
        <v>41</v>
      </c>
      <c r="F24" s="9">
        <v>20.719047619047501</v>
      </c>
      <c r="G24" s="34">
        <v>23.2</v>
      </c>
      <c r="H24" s="35"/>
      <c r="I24" s="9">
        <v>12</v>
      </c>
      <c r="J24" s="9">
        <v>16</v>
      </c>
      <c r="K24" s="9">
        <v>12</v>
      </c>
      <c r="L24" s="9">
        <f t="shared" si="0"/>
        <v>83.919047619047504</v>
      </c>
      <c r="M24" s="10">
        <f t="shared" si="1"/>
        <v>84</v>
      </c>
      <c r="N24" s="3" t="s">
        <v>18</v>
      </c>
      <c r="O24" s="8">
        <v>3</v>
      </c>
    </row>
    <row r="25" spans="1:15" ht="14" customHeight="1">
      <c r="A25" s="3" t="s">
        <v>16</v>
      </c>
      <c r="B25" s="3">
        <v>1</v>
      </c>
      <c r="C25" s="3">
        <v>4</v>
      </c>
      <c r="D25" s="3">
        <v>17</v>
      </c>
      <c r="E25" s="18" t="s">
        <v>42</v>
      </c>
      <c r="F25" s="9">
        <v>20.662857142857</v>
      </c>
      <c r="G25" s="34">
        <v>22.9</v>
      </c>
      <c r="H25" s="35"/>
      <c r="I25" s="9">
        <v>12</v>
      </c>
      <c r="J25" s="9">
        <v>16</v>
      </c>
      <c r="K25" s="9">
        <v>12</v>
      </c>
      <c r="L25" s="9">
        <f t="shared" si="0"/>
        <v>83.562857142856998</v>
      </c>
      <c r="M25" s="10">
        <f t="shared" si="1"/>
        <v>84</v>
      </c>
      <c r="N25" s="3" t="s">
        <v>18</v>
      </c>
      <c r="O25" s="8">
        <v>3</v>
      </c>
    </row>
    <row r="26" spans="1:15" ht="14" customHeight="1">
      <c r="A26" s="3" t="s">
        <v>16</v>
      </c>
      <c r="B26" s="3">
        <v>1</v>
      </c>
      <c r="C26" s="3">
        <v>1</v>
      </c>
      <c r="D26" s="3">
        <v>7</v>
      </c>
      <c r="E26" s="18" t="s">
        <v>43</v>
      </c>
      <c r="F26" s="9">
        <v>20.606666666666499</v>
      </c>
      <c r="G26" s="34">
        <v>22.6</v>
      </c>
      <c r="H26" s="35"/>
      <c r="I26" s="9">
        <v>12</v>
      </c>
      <c r="J26" s="9">
        <v>16</v>
      </c>
      <c r="K26" s="9">
        <v>12</v>
      </c>
      <c r="L26" s="9">
        <f t="shared" si="0"/>
        <v>83.206666666666507</v>
      </c>
      <c r="M26" s="10">
        <f t="shared" si="1"/>
        <v>83</v>
      </c>
      <c r="N26" s="3" t="s">
        <v>18</v>
      </c>
      <c r="O26" s="8">
        <v>3</v>
      </c>
    </row>
    <row r="27" spans="1:15" ht="14" customHeight="1">
      <c r="A27" s="3" t="s">
        <v>16</v>
      </c>
      <c r="B27" s="3">
        <v>1</v>
      </c>
      <c r="C27" s="3">
        <v>1</v>
      </c>
      <c r="D27" s="3">
        <v>9</v>
      </c>
      <c r="E27" s="18" t="s">
        <v>44</v>
      </c>
      <c r="F27" s="9">
        <v>20.550476190476001</v>
      </c>
      <c r="G27" s="34">
        <v>22.3</v>
      </c>
      <c r="H27" s="35"/>
      <c r="I27" s="9">
        <v>12</v>
      </c>
      <c r="J27" s="9">
        <v>16</v>
      </c>
      <c r="K27" s="9">
        <v>12</v>
      </c>
      <c r="L27" s="9">
        <f t="shared" si="0"/>
        <v>82.850476190476002</v>
      </c>
      <c r="M27" s="10">
        <f t="shared" si="1"/>
        <v>83</v>
      </c>
      <c r="N27" s="3" t="s">
        <v>18</v>
      </c>
      <c r="O27" s="8">
        <v>3</v>
      </c>
    </row>
    <row r="28" spans="1:15" ht="14" customHeight="1">
      <c r="A28" s="3" t="s">
        <v>16</v>
      </c>
      <c r="B28" s="3">
        <v>1</v>
      </c>
      <c r="C28" s="3">
        <v>3</v>
      </c>
      <c r="D28" s="3">
        <v>15</v>
      </c>
      <c r="E28" s="18" t="s">
        <v>45</v>
      </c>
      <c r="F28" s="9">
        <v>20.4942857142855</v>
      </c>
      <c r="G28" s="34">
        <v>22</v>
      </c>
      <c r="H28" s="35"/>
      <c r="I28" s="9">
        <v>12</v>
      </c>
      <c r="J28" s="9">
        <v>16</v>
      </c>
      <c r="K28" s="9">
        <v>12</v>
      </c>
      <c r="L28" s="9">
        <f t="shared" si="0"/>
        <v>82.494285714285496</v>
      </c>
      <c r="M28" s="10">
        <f t="shared" si="1"/>
        <v>82</v>
      </c>
      <c r="N28" s="3" t="s">
        <v>18</v>
      </c>
      <c r="O28" s="8">
        <v>3</v>
      </c>
    </row>
    <row r="29" spans="1:15" ht="14" customHeight="1">
      <c r="A29" s="3" t="s">
        <v>16</v>
      </c>
      <c r="B29" s="3">
        <v>1</v>
      </c>
      <c r="C29" s="3">
        <v>4</v>
      </c>
      <c r="D29" s="3">
        <v>11</v>
      </c>
      <c r="E29" s="18" t="s">
        <v>46</v>
      </c>
      <c r="F29" s="9">
        <v>20.438095238094999</v>
      </c>
      <c r="G29" s="34">
        <v>21.7</v>
      </c>
      <c r="H29" s="35"/>
      <c r="I29" s="9">
        <v>12</v>
      </c>
      <c r="J29" s="9">
        <v>16</v>
      </c>
      <c r="K29" s="9">
        <v>12</v>
      </c>
      <c r="L29" s="9">
        <f t="shared" si="0"/>
        <v>82.138095238094991</v>
      </c>
      <c r="M29" s="10">
        <f t="shared" si="1"/>
        <v>82</v>
      </c>
      <c r="N29" s="3" t="s">
        <v>18</v>
      </c>
      <c r="O29" s="8">
        <v>3</v>
      </c>
    </row>
    <row r="30" spans="1:15" ht="14" customHeight="1">
      <c r="A30" s="3" t="s">
        <v>16</v>
      </c>
      <c r="B30" s="3">
        <v>1</v>
      </c>
      <c r="C30" s="3">
        <v>2</v>
      </c>
      <c r="D30" s="3">
        <v>9</v>
      </c>
      <c r="E30" s="18" t="s">
        <v>47</v>
      </c>
      <c r="F30" s="9">
        <v>20.381904761904501</v>
      </c>
      <c r="G30" s="34">
        <v>21.4</v>
      </c>
      <c r="H30" s="35"/>
      <c r="I30" s="9">
        <v>12</v>
      </c>
      <c r="J30" s="9">
        <v>16</v>
      </c>
      <c r="K30" s="9">
        <v>12</v>
      </c>
      <c r="L30" s="9">
        <f t="shared" si="0"/>
        <v>81.781904761904499</v>
      </c>
      <c r="M30" s="10">
        <f t="shared" si="1"/>
        <v>82</v>
      </c>
      <c r="N30" s="3" t="s">
        <v>18</v>
      </c>
      <c r="O30" s="8">
        <v>3</v>
      </c>
    </row>
    <row r="31" spans="1:15" ht="14" customHeight="1">
      <c r="A31" s="3" t="s">
        <v>16</v>
      </c>
      <c r="B31" s="3">
        <v>1</v>
      </c>
      <c r="C31" s="3">
        <v>1</v>
      </c>
      <c r="D31" s="3">
        <v>22</v>
      </c>
      <c r="E31" s="18" t="s">
        <v>48</v>
      </c>
      <c r="F31" s="9">
        <v>20.325714285714</v>
      </c>
      <c r="G31" s="34">
        <v>21.1</v>
      </c>
      <c r="H31" s="35"/>
      <c r="I31" s="9">
        <v>11</v>
      </c>
      <c r="J31" s="9">
        <v>16</v>
      </c>
      <c r="K31" s="9">
        <v>12</v>
      </c>
      <c r="L31" s="9">
        <f t="shared" si="0"/>
        <v>80.425714285714008</v>
      </c>
      <c r="M31" s="10">
        <f t="shared" si="1"/>
        <v>80</v>
      </c>
      <c r="N31" s="3" t="s">
        <v>18</v>
      </c>
      <c r="O31" s="8">
        <v>4</v>
      </c>
    </row>
    <row r="32" spans="1:15" ht="14" customHeight="1">
      <c r="A32" s="3" t="s">
        <v>120</v>
      </c>
      <c r="B32" s="3">
        <v>1</v>
      </c>
      <c r="C32" s="3">
        <v>3</v>
      </c>
      <c r="D32" s="3">
        <v>19</v>
      </c>
      <c r="E32" s="18" t="s">
        <v>49</v>
      </c>
      <c r="F32" s="9">
        <v>20.269523809523498</v>
      </c>
      <c r="G32" s="34">
        <v>20.8</v>
      </c>
      <c r="H32" s="35"/>
      <c r="I32" s="9">
        <v>12</v>
      </c>
      <c r="J32" s="9">
        <v>16</v>
      </c>
      <c r="K32" s="9">
        <v>12</v>
      </c>
      <c r="L32" s="9">
        <f t="shared" si="0"/>
        <v>81.069523809523503</v>
      </c>
      <c r="M32" s="10">
        <f t="shared" si="1"/>
        <v>81</v>
      </c>
      <c r="N32" s="3" t="s">
        <v>18</v>
      </c>
      <c r="O32" s="8">
        <v>4</v>
      </c>
    </row>
    <row r="33" spans="1:15" ht="14" customHeight="1">
      <c r="A33" s="3" t="s">
        <v>16</v>
      </c>
      <c r="B33" s="3">
        <v>1</v>
      </c>
      <c r="C33" s="3">
        <v>4</v>
      </c>
      <c r="D33" s="3">
        <v>6</v>
      </c>
      <c r="E33" s="18" t="s">
        <v>50</v>
      </c>
      <c r="F33" s="9">
        <v>20.213333333333001</v>
      </c>
      <c r="G33" s="34">
        <v>20.5</v>
      </c>
      <c r="H33" s="35"/>
      <c r="I33" s="9">
        <v>12</v>
      </c>
      <c r="J33" s="9">
        <v>15</v>
      </c>
      <c r="K33" s="9">
        <v>12</v>
      </c>
      <c r="L33" s="9">
        <f t="shared" si="0"/>
        <v>79.713333333332997</v>
      </c>
      <c r="M33" s="10">
        <f t="shared" si="1"/>
        <v>80</v>
      </c>
      <c r="N33" s="3" t="s">
        <v>18</v>
      </c>
      <c r="O33" s="8">
        <v>4</v>
      </c>
    </row>
    <row r="34" spans="1:15" ht="14" customHeight="1">
      <c r="A34" s="3" t="s">
        <v>16</v>
      </c>
      <c r="B34" s="3">
        <v>1</v>
      </c>
      <c r="C34" s="3">
        <v>3</v>
      </c>
      <c r="D34" s="3">
        <v>3</v>
      </c>
      <c r="E34" s="18" t="s">
        <v>51</v>
      </c>
      <c r="F34" s="9">
        <v>20.1571428571425</v>
      </c>
      <c r="G34" s="34">
        <v>20.2</v>
      </c>
      <c r="H34" s="35"/>
      <c r="I34" s="9">
        <v>11.6</v>
      </c>
      <c r="J34" s="9">
        <v>16</v>
      </c>
      <c r="K34" s="9">
        <v>12</v>
      </c>
      <c r="L34" s="9">
        <f t="shared" si="0"/>
        <v>79.9571428571425</v>
      </c>
      <c r="M34" s="10">
        <f t="shared" si="1"/>
        <v>80</v>
      </c>
      <c r="N34" s="3" t="s">
        <v>18</v>
      </c>
      <c r="O34" s="8">
        <v>4</v>
      </c>
    </row>
    <row r="35" spans="1:15" ht="14" customHeight="1">
      <c r="A35" s="3" t="s">
        <v>16</v>
      </c>
      <c r="B35" s="3">
        <v>1</v>
      </c>
      <c r="C35" s="3">
        <v>3</v>
      </c>
      <c r="D35" s="3">
        <v>26</v>
      </c>
      <c r="E35" s="18" t="s">
        <v>52</v>
      </c>
      <c r="F35" s="9">
        <v>20.100952380951998</v>
      </c>
      <c r="G35" s="34">
        <v>19.899999999999999</v>
      </c>
      <c r="H35" s="35"/>
      <c r="I35" s="9">
        <v>11.466666666666701</v>
      </c>
      <c r="J35" s="9">
        <v>16</v>
      </c>
      <c r="K35" s="9">
        <v>12</v>
      </c>
      <c r="L35" s="9">
        <f t="shared" si="0"/>
        <v>79.467619047618697</v>
      </c>
      <c r="M35" s="10">
        <f t="shared" si="1"/>
        <v>79</v>
      </c>
      <c r="N35" s="3" t="s">
        <v>18</v>
      </c>
      <c r="O35" s="8">
        <v>4</v>
      </c>
    </row>
    <row r="36" spans="1:15" ht="14" customHeight="1">
      <c r="A36" s="3" t="s">
        <v>16</v>
      </c>
      <c r="B36" s="3">
        <v>1</v>
      </c>
      <c r="C36" s="3">
        <v>3</v>
      </c>
      <c r="D36" s="3">
        <v>11</v>
      </c>
      <c r="E36" s="18" t="s">
        <v>53</v>
      </c>
      <c r="F36" s="9">
        <v>20.044761904761501</v>
      </c>
      <c r="G36" s="34">
        <v>19.600000000000001</v>
      </c>
      <c r="H36" s="35"/>
      <c r="I36" s="9">
        <v>12</v>
      </c>
      <c r="J36" s="9">
        <v>16</v>
      </c>
      <c r="K36" s="9">
        <v>12</v>
      </c>
      <c r="L36" s="9">
        <f t="shared" si="0"/>
        <v>79.644761904761509</v>
      </c>
      <c r="M36" s="10">
        <f t="shared" si="1"/>
        <v>80</v>
      </c>
      <c r="N36" s="3" t="s">
        <v>18</v>
      </c>
      <c r="O36" s="8">
        <v>4</v>
      </c>
    </row>
    <row r="37" spans="1:15" ht="14" customHeight="1">
      <c r="A37" s="3" t="s">
        <v>16</v>
      </c>
      <c r="B37" s="3">
        <v>1</v>
      </c>
      <c r="C37" s="3">
        <v>1</v>
      </c>
      <c r="D37" s="3">
        <v>5</v>
      </c>
      <c r="E37" s="18" t="s">
        <v>54</v>
      </c>
      <c r="F37" s="9">
        <v>19.988571428570999</v>
      </c>
      <c r="G37" s="34">
        <v>19.3</v>
      </c>
      <c r="H37" s="35"/>
      <c r="I37" s="9">
        <v>12</v>
      </c>
      <c r="J37" s="9">
        <v>16</v>
      </c>
      <c r="K37" s="9">
        <v>12</v>
      </c>
      <c r="L37" s="9">
        <f t="shared" si="0"/>
        <v>79.288571428571004</v>
      </c>
      <c r="M37" s="10">
        <f t="shared" si="1"/>
        <v>79</v>
      </c>
      <c r="N37" s="3" t="s">
        <v>18</v>
      </c>
      <c r="O37" s="8">
        <v>4</v>
      </c>
    </row>
    <row r="38" spans="1:15" ht="14" customHeight="1">
      <c r="A38" s="3" t="s">
        <v>16</v>
      </c>
      <c r="B38" s="3">
        <v>1</v>
      </c>
      <c r="C38" s="3">
        <v>1</v>
      </c>
      <c r="D38" s="3">
        <v>25</v>
      </c>
      <c r="E38" s="18" t="s">
        <v>55</v>
      </c>
      <c r="F38" s="9">
        <v>19.932380952380498</v>
      </c>
      <c r="G38" s="34">
        <v>19</v>
      </c>
      <c r="H38" s="35"/>
      <c r="I38" s="9">
        <v>12</v>
      </c>
      <c r="J38" s="9">
        <v>16</v>
      </c>
      <c r="K38" s="9">
        <v>12</v>
      </c>
      <c r="L38" s="9">
        <f t="shared" si="0"/>
        <v>78.932380952380498</v>
      </c>
      <c r="M38" s="10">
        <f t="shared" si="1"/>
        <v>79</v>
      </c>
      <c r="N38" s="3" t="s">
        <v>18</v>
      </c>
      <c r="O38" s="8">
        <v>4</v>
      </c>
    </row>
    <row r="39" spans="1:15" ht="14" customHeight="1">
      <c r="A39" s="3" t="s">
        <v>16</v>
      </c>
      <c r="B39" s="3">
        <v>1</v>
      </c>
      <c r="C39" s="3">
        <v>1</v>
      </c>
      <c r="D39" s="3">
        <v>19</v>
      </c>
      <c r="E39" s="18" t="s">
        <v>56</v>
      </c>
      <c r="F39" s="9">
        <v>19.876190476190001</v>
      </c>
      <c r="G39" s="34">
        <v>18.7</v>
      </c>
      <c r="H39" s="35"/>
      <c r="I39" s="9">
        <v>12</v>
      </c>
      <c r="J39" s="9">
        <v>16</v>
      </c>
      <c r="K39" s="9">
        <v>12</v>
      </c>
      <c r="L39" s="9">
        <f t="shared" si="0"/>
        <v>78.576190476189993</v>
      </c>
      <c r="M39" s="10">
        <f t="shared" si="1"/>
        <v>79</v>
      </c>
      <c r="N39" s="3" t="s">
        <v>18</v>
      </c>
      <c r="O39" s="8">
        <v>4</v>
      </c>
    </row>
    <row r="40" spans="1:15" ht="14" customHeight="1">
      <c r="A40" s="3" t="s">
        <v>16</v>
      </c>
      <c r="B40" s="3">
        <v>1</v>
      </c>
      <c r="C40" s="3">
        <v>3</v>
      </c>
      <c r="D40" s="3">
        <v>25</v>
      </c>
      <c r="E40" s="18" t="s">
        <v>57</v>
      </c>
      <c r="F40" s="9">
        <v>19.819999999999499</v>
      </c>
      <c r="G40" s="34">
        <v>18.399999999999999</v>
      </c>
      <c r="H40" s="35"/>
      <c r="I40" s="9">
        <v>12</v>
      </c>
      <c r="J40" s="9">
        <v>16</v>
      </c>
      <c r="K40" s="9">
        <v>12</v>
      </c>
      <c r="L40" s="9">
        <f t="shared" si="0"/>
        <v>78.219999999999501</v>
      </c>
      <c r="M40" s="10">
        <f t="shared" si="1"/>
        <v>78</v>
      </c>
      <c r="N40" s="3" t="s">
        <v>18</v>
      </c>
      <c r="O40" s="8">
        <v>4</v>
      </c>
    </row>
    <row r="41" spans="1:15" ht="14" customHeight="1">
      <c r="A41" s="3" t="s">
        <v>16</v>
      </c>
      <c r="B41" s="3">
        <v>1</v>
      </c>
      <c r="C41" s="3">
        <v>3</v>
      </c>
      <c r="D41" s="3">
        <v>1</v>
      </c>
      <c r="E41" s="18" t="s">
        <v>58</v>
      </c>
      <c r="F41" s="9">
        <v>19.763809523809002</v>
      </c>
      <c r="G41" s="34">
        <v>18.100000000000001</v>
      </c>
      <c r="H41" s="35"/>
      <c r="I41" s="9">
        <v>12</v>
      </c>
      <c r="J41" s="9">
        <v>16</v>
      </c>
      <c r="K41" s="9">
        <v>12</v>
      </c>
      <c r="L41" s="9">
        <f t="shared" si="0"/>
        <v>77.86380952380901</v>
      </c>
      <c r="M41" s="10">
        <f t="shared" si="1"/>
        <v>78</v>
      </c>
      <c r="N41" s="3" t="s">
        <v>18</v>
      </c>
      <c r="O41" s="8">
        <v>4</v>
      </c>
    </row>
    <row r="42" spans="1:15" ht="14" customHeight="1">
      <c r="A42" s="3" t="s">
        <v>16</v>
      </c>
      <c r="B42" s="3">
        <v>1</v>
      </c>
      <c r="C42" s="3">
        <v>4</v>
      </c>
      <c r="D42" s="3">
        <v>4</v>
      </c>
      <c r="E42" s="18" t="s">
        <v>59</v>
      </c>
      <c r="F42" s="9">
        <v>19.7076190476185</v>
      </c>
      <c r="G42" s="34">
        <v>17.8</v>
      </c>
      <c r="H42" s="35"/>
      <c r="I42" s="9">
        <v>12</v>
      </c>
      <c r="J42" s="9">
        <v>16</v>
      </c>
      <c r="K42" s="9">
        <v>12</v>
      </c>
      <c r="L42" s="9">
        <f t="shared" si="0"/>
        <v>77.507619047618505</v>
      </c>
      <c r="M42" s="10">
        <f t="shared" si="1"/>
        <v>78</v>
      </c>
      <c r="N42" s="3" t="s">
        <v>18</v>
      </c>
      <c r="O42" s="8">
        <v>4</v>
      </c>
    </row>
    <row r="43" spans="1:15" ht="14" customHeight="1">
      <c r="A43" s="3" t="s">
        <v>16</v>
      </c>
      <c r="B43" s="3">
        <v>1</v>
      </c>
      <c r="C43" s="3">
        <v>3</v>
      </c>
      <c r="D43" s="3">
        <v>2</v>
      </c>
      <c r="E43" s="18" t="s">
        <v>60</v>
      </c>
      <c r="F43" s="9">
        <v>19.651428571427999</v>
      </c>
      <c r="G43" s="34">
        <v>17.5</v>
      </c>
      <c r="H43" s="35"/>
      <c r="I43" s="9">
        <v>12</v>
      </c>
      <c r="J43" s="9">
        <v>16</v>
      </c>
      <c r="K43" s="9">
        <v>12</v>
      </c>
      <c r="L43" s="9">
        <f t="shared" si="0"/>
        <v>77.151428571427999</v>
      </c>
      <c r="M43" s="10">
        <f t="shared" si="1"/>
        <v>77</v>
      </c>
      <c r="N43" s="3" t="s">
        <v>18</v>
      </c>
      <c r="O43" s="8">
        <v>4</v>
      </c>
    </row>
    <row r="44" spans="1:15" ht="14" customHeight="1">
      <c r="A44" s="3" t="s">
        <v>16</v>
      </c>
      <c r="B44" s="3">
        <v>1</v>
      </c>
      <c r="C44" s="3">
        <v>2</v>
      </c>
      <c r="D44" s="3">
        <v>5</v>
      </c>
      <c r="E44" s="18" t="s">
        <v>61</v>
      </c>
      <c r="F44" s="9">
        <v>19.595238095237502</v>
      </c>
      <c r="G44" s="34">
        <v>17.2</v>
      </c>
      <c r="H44" s="35"/>
      <c r="I44" s="9">
        <v>12</v>
      </c>
      <c r="J44" s="9">
        <v>16</v>
      </c>
      <c r="K44" s="9">
        <v>12</v>
      </c>
      <c r="L44" s="9">
        <f t="shared" si="0"/>
        <v>76.795238095237494</v>
      </c>
      <c r="M44" s="10">
        <f t="shared" si="1"/>
        <v>77</v>
      </c>
      <c r="N44" s="3" t="s">
        <v>18</v>
      </c>
      <c r="O44" s="8">
        <v>4</v>
      </c>
    </row>
    <row r="45" spans="1:15" ht="14" customHeight="1">
      <c r="A45" s="3" t="s">
        <v>16</v>
      </c>
      <c r="B45" s="3">
        <v>1</v>
      </c>
      <c r="C45" s="3">
        <v>1</v>
      </c>
      <c r="D45" s="3">
        <v>8</v>
      </c>
      <c r="E45" s="18" t="s">
        <v>62</v>
      </c>
      <c r="F45" s="9">
        <v>19.539047619047</v>
      </c>
      <c r="G45" s="34">
        <v>16.899999999999999</v>
      </c>
      <c r="H45" s="35"/>
      <c r="I45" s="9">
        <v>12</v>
      </c>
      <c r="J45" s="9">
        <v>16</v>
      </c>
      <c r="K45" s="9">
        <v>12</v>
      </c>
      <c r="L45" s="9">
        <f t="shared" si="0"/>
        <v>76.439047619047003</v>
      </c>
      <c r="M45" s="10">
        <f t="shared" si="1"/>
        <v>76</v>
      </c>
      <c r="N45" s="3" t="s">
        <v>18</v>
      </c>
      <c r="O45" s="8">
        <v>4</v>
      </c>
    </row>
    <row r="46" spans="1:15" ht="14" customHeight="1">
      <c r="A46" s="3" t="s">
        <v>16</v>
      </c>
      <c r="B46" s="3">
        <v>1</v>
      </c>
      <c r="C46" s="3">
        <v>2</v>
      </c>
      <c r="D46" s="3">
        <v>14</v>
      </c>
      <c r="E46" s="18" t="s">
        <v>63</v>
      </c>
      <c r="F46" s="9">
        <v>19.482857142856499</v>
      </c>
      <c r="G46" s="34">
        <v>16.600000000000001</v>
      </c>
      <c r="H46" s="35"/>
      <c r="I46" s="9">
        <v>12</v>
      </c>
      <c r="J46" s="9">
        <v>16</v>
      </c>
      <c r="K46" s="9">
        <v>12</v>
      </c>
      <c r="L46" s="9">
        <f t="shared" si="0"/>
        <v>76.082857142856497</v>
      </c>
      <c r="M46" s="10">
        <f t="shared" si="1"/>
        <v>76</v>
      </c>
      <c r="N46" s="3" t="s">
        <v>18</v>
      </c>
      <c r="O46" s="8">
        <v>4</v>
      </c>
    </row>
    <row r="47" spans="1:15" ht="14" customHeight="1">
      <c r="A47" s="3" t="s">
        <v>16</v>
      </c>
      <c r="B47" s="3">
        <v>1</v>
      </c>
      <c r="C47" s="3">
        <v>4</v>
      </c>
      <c r="D47" s="3">
        <v>7</v>
      </c>
      <c r="E47" s="18" t="s">
        <v>64</v>
      </c>
      <c r="F47" s="9">
        <v>19.426666666666002</v>
      </c>
      <c r="G47" s="34">
        <v>16.3</v>
      </c>
      <c r="H47" s="35"/>
      <c r="I47" s="9">
        <v>12</v>
      </c>
      <c r="J47" s="9">
        <v>16</v>
      </c>
      <c r="K47" s="9">
        <v>12</v>
      </c>
      <c r="L47" s="9">
        <f t="shared" si="0"/>
        <v>75.726666666666006</v>
      </c>
      <c r="M47" s="10">
        <f t="shared" si="1"/>
        <v>76</v>
      </c>
      <c r="N47" s="3" t="s">
        <v>18</v>
      </c>
      <c r="O47" s="8">
        <v>5</v>
      </c>
    </row>
    <row r="48" spans="1:15" ht="14" customHeight="1">
      <c r="A48" s="3" t="s">
        <v>16</v>
      </c>
      <c r="B48" s="3">
        <v>1</v>
      </c>
      <c r="C48" s="3">
        <v>1</v>
      </c>
      <c r="D48" s="3">
        <v>24</v>
      </c>
      <c r="E48" s="18" t="s">
        <v>65</v>
      </c>
      <c r="F48" s="9">
        <v>19.3704761904755</v>
      </c>
      <c r="G48" s="34">
        <v>16</v>
      </c>
      <c r="H48" s="35"/>
      <c r="I48" s="9">
        <v>12</v>
      </c>
      <c r="J48" s="9">
        <v>16</v>
      </c>
      <c r="K48" s="9">
        <v>12</v>
      </c>
      <c r="L48" s="9">
        <f t="shared" si="0"/>
        <v>75.3704761904755</v>
      </c>
      <c r="M48" s="10">
        <f t="shared" si="1"/>
        <v>75</v>
      </c>
      <c r="N48" s="3" t="s">
        <v>18</v>
      </c>
      <c r="O48" s="8">
        <v>5</v>
      </c>
    </row>
    <row r="49" spans="1:15" ht="14" customHeight="1">
      <c r="A49" s="3" t="s">
        <v>16</v>
      </c>
      <c r="B49" s="3">
        <v>1</v>
      </c>
      <c r="C49" s="3">
        <v>1</v>
      </c>
      <c r="D49" s="3">
        <v>17</v>
      </c>
      <c r="E49" s="18" t="s">
        <v>66</v>
      </c>
      <c r="F49" s="9">
        <v>19.314285714284999</v>
      </c>
      <c r="G49" s="34">
        <v>15.7</v>
      </c>
      <c r="H49" s="35"/>
      <c r="I49" s="9">
        <v>12</v>
      </c>
      <c r="J49" s="9">
        <v>16</v>
      </c>
      <c r="K49" s="9">
        <v>12</v>
      </c>
      <c r="L49" s="9">
        <f t="shared" si="0"/>
        <v>75.014285714284995</v>
      </c>
      <c r="M49" s="10">
        <f t="shared" si="1"/>
        <v>75</v>
      </c>
      <c r="N49" s="3" t="s">
        <v>18</v>
      </c>
      <c r="O49" s="8">
        <v>5</v>
      </c>
    </row>
    <row r="50" spans="1:15" ht="14" customHeight="1">
      <c r="A50" s="3" t="s">
        <v>16</v>
      </c>
      <c r="B50" s="3">
        <v>1</v>
      </c>
      <c r="C50" s="3">
        <v>4</v>
      </c>
      <c r="D50" s="3">
        <v>8</v>
      </c>
      <c r="E50" s="18" t="s">
        <v>67</v>
      </c>
      <c r="F50" s="9">
        <v>19.258095238094501</v>
      </c>
      <c r="G50" s="34">
        <v>15.4</v>
      </c>
      <c r="H50" s="35"/>
      <c r="I50" s="9">
        <v>12</v>
      </c>
      <c r="J50" s="9">
        <v>16</v>
      </c>
      <c r="K50" s="9">
        <v>12</v>
      </c>
      <c r="L50" s="9">
        <f t="shared" si="0"/>
        <v>74.658095238094504</v>
      </c>
      <c r="M50" s="10">
        <f t="shared" si="1"/>
        <v>75</v>
      </c>
      <c r="N50" s="3" t="s">
        <v>18</v>
      </c>
      <c r="O50" s="8">
        <v>5</v>
      </c>
    </row>
    <row r="51" spans="1:15" ht="14" customHeight="1">
      <c r="A51" s="3" t="s">
        <v>16</v>
      </c>
      <c r="B51" s="3">
        <v>1</v>
      </c>
      <c r="C51" s="3">
        <v>3</v>
      </c>
      <c r="D51" s="3">
        <v>21</v>
      </c>
      <c r="E51" s="18" t="s">
        <v>68</v>
      </c>
      <c r="F51" s="9">
        <v>19.201904761904</v>
      </c>
      <c r="G51" s="34">
        <v>15.1</v>
      </c>
      <c r="H51" s="35"/>
      <c r="I51" s="9">
        <v>12</v>
      </c>
      <c r="J51" s="9">
        <v>16</v>
      </c>
      <c r="K51" s="9">
        <v>12</v>
      </c>
      <c r="L51" s="9">
        <f t="shared" si="0"/>
        <v>74.301904761903998</v>
      </c>
      <c r="M51" s="10">
        <f t="shared" si="1"/>
        <v>74</v>
      </c>
      <c r="N51" s="3" t="s">
        <v>18</v>
      </c>
      <c r="O51" s="8">
        <v>5</v>
      </c>
    </row>
    <row r="52" spans="1:15" ht="14" customHeight="1">
      <c r="A52" s="3" t="s">
        <v>16</v>
      </c>
      <c r="B52" s="3">
        <v>1</v>
      </c>
      <c r="C52" s="3">
        <v>1</v>
      </c>
      <c r="D52" s="3">
        <v>12</v>
      </c>
      <c r="E52" s="18" t="s">
        <v>69</v>
      </c>
      <c r="F52" s="9">
        <v>19.145714285713499</v>
      </c>
      <c r="G52" s="34">
        <v>14.8</v>
      </c>
      <c r="H52" s="35"/>
      <c r="I52" s="9">
        <v>12</v>
      </c>
      <c r="J52" s="9">
        <v>16</v>
      </c>
      <c r="K52" s="9">
        <v>12</v>
      </c>
      <c r="L52" s="9">
        <f t="shared" si="0"/>
        <v>73.945714285713507</v>
      </c>
      <c r="M52" s="10">
        <f t="shared" si="1"/>
        <v>74</v>
      </c>
      <c r="N52" s="3" t="s">
        <v>18</v>
      </c>
      <c r="O52" s="8">
        <v>5</v>
      </c>
    </row>
    <row r="53" spans="1:15" ht="14" customHeight="1">
      <c r="A53" s="3" t="s">
        <v>16</v>
      </c>
      <c r="B53" s="3">
        <v>1</v>
      </c>
      <c r="C53" s="3">
        <v>1</v>
      </c>
      <c r="D53" s="3">
        <v>11</v>
      </c>
      <c r="E53" s="18" t="s">
        <v>70</v>
      </c>
      <c r="F53" s="9">
        <v>19.089523809523001</v>
      </c>
      <c r="G53" s="34">
        <v>14.5</v>
      </c>
      <c r="H53" s="35"/>
      <c r="I53" s="9">
        <v>12</v>
      </c>
      <c r="J53" s="9">
        <v>16</v>
      </c>
      <c r="K53" s="9">
        <v>12</v>
      </c>
      <c r="L53" s="9">
        <f t="shared" ref="L53" si="2">SUM(F53:K53)</f>
        <v>73.589523809523001</v>
      </c>
      <c r="M53" s="10">
        <f t="shared" si="1"/>
        <v>74</v>
      </c>
      <c r="N53" s="3" t="s">
        <v>18</v>
      </c>
      <c r="O53" s="8">
        <v>5</v>
      </c>
    </row>
    <row r="54" spans="1:15" ht="24.5" customHeight="1">
      <c r="A54" s="1" t="s">
        <v>122</v>
      </c>
      <c r="C54" s="3"/>
      <c r="D54" s="3"/>
    </row>
    <row r="55" spans="1:15" ht="23.5" customHeight="1">
      <c r="A55" s="2" t="s">
        <v>119</v>
      </c>
    </row>
    <row r="56" spans="1:15" ht="4.75" customHeight="1"/>
    <row r="57" spans="1:15" ht="26.25" customHeight="1">
      <c r="A57" s="15" t="s">
        <v>3</v>
      </c>
      <c r="B57" s="15"/>
      <c r="C57" s="15"/>
      <c r="D57" s="15"/>
      <c r="E57" s="15"/>
      <c r="F57" s="16" t="s">
        <v>19</v>
      </c>
      <c r="G57" s="16"/>
    </row>
    <row r="58" spans="1:15" ht="26.25" customHeight="1">
      <c r="A58" s="13" t="s">
        <v>10</v>
      </c>
      <c r="B58" s="13"/>
      <c r="C58" s="13"/>
      <c r="D58" s="13"/>
      <c r="E58" s="13"/>
      <c r="F58" s="16"/>
      <c r="G58" s="16"/>
    </row>
    <row r="59" spans="1:15" ht="14" customHeight="1">
      <c r="A59" s="3" t="s">
        <v>16</v>
      </c>
      <c r="B59" s="3">
        <v>1</v>
      </c>
      <c r="C59" s="3">
        <v>3</v>
      </c>
      <c r="D59" s="3">
        <v>16</v>
      </c>
      <c r="E59" s="18" t="s">
        <v>23</v>
      </c>
      <c r="F59" s="39" t="s">
        <v>150</v>
      </c>
      <c r="G59" s="40"/>
    </row>
    <row r="60" spans="1:15" ht="14" customHeight="1">
      <c r="A60" s="3" t="s">
        <v>16</v>
      </c>
      <c r="B60" s="3">
        <v>1</v>
      </c>
      <c r="C60" s="3">
        <v>1</v>
      </c>
      <c r="D60" s="3">
        <v>15</v>
      </c>
      <c r="E60" s="18" t="s">
        <v>24</v>
      </c>
      <c r="F60" s="39" t="s">
        <v>151</v>
      </c>
      <c r="G60" s="40"/>
    </row>
    <row r="61" spans="1:15" ht="14" customHeight="1">
      <c r="A61" s="3" t="s">
        <v>16</v>
      </c>
      <c r="B61" s="3">
        <v>1</v>
      </c>
      <c r="C61" s="3">
        <v>2</v>
      </c>
      <c r="D61" s="3">
        <v>21</v>
      </c>
      <c r="E61" s="18" t="s">
        <v>25</v>
      </c>
      <c r="F61" s="39" t="s">
        <v>152</v>
      </c>
      <c r="G61" s="40"/>
    </row>
    <row r="62" spans="1:15" ht="14" customHeight="1">
      <c r="A62" s="3" t="s">
        <v>16</v>
      </c>
      <c r="B62" s="3">
        <v>1</v>
      </c>
      <c r="C62" s="3">
        <v>4</v>
      </c>
      <c r="D62" s="3">
        <v>21</v>
      </c>
      <c r="E62" s="18" t="s">
        <v>26</v>
      </c>
      <c r="F62" s="39" t="s">
        <v>153</v>
      </c>
      <c r="G62" s="40"/>
    </row>
    <row r="63" spans="1:15" ht="14" customHeight="1">
      <c r="A63" s="3" t="s">
        <v>16</v>
      </c>
      <c r="B63" s="3">
        <v>1</v>
      </c>
      <c r="C63" s="3">
        <v>1</v>
      </c>
      <c r="D63" s="3">
        <v>16</v>
      </c>
      <c r="E63" s="18" t="s">
        <v>27</v>
      </c>
      <c r="F63" s="39" t="s">
        <v>154</v>
      </c>
      <c r="G63" s="40"/>
    </row>
    <row r="64" spans="1:15" ht="14" customHeight="1">
      <c r="A64" s="3" t="s">
        <v>16</v>
      </c>
      <c r="B64" s="3">
        <v>1</v>
      </c>
      <c r="C64" s="3">
        <v>2</v>
      </c>
      <c r="D64" s="3">
        <v>12</v>
      </c>
      <c r="E64" s="18" t="s">
        <v>28</v>
      </c>
      <c r="F64" s="39" t="s">
        <v>155</v>
      </c>
      <c r="G64" s="40"/>
    </row>
    <row r="65" spans="1:7" ht="14" customHeight="1">
      <c r="A65" s="3" t="s">
        <v>16</v>
      </c>
      <c r="B65" s="3">
        <v>1</v>
      </c>
      <c r="C65" s="3">
        <v>2</v>
      </c>
      <c r="D65" s="3">
        <v>7</v>
      </c>
      <c r="E65" s="18" t="s">
        <v>29</v>
      </c>
      <c r="F65" s="39" t="s">
        <v>156</v>
      </c>
      <c r="G65" s="40"/>
    </row>
    <row r="66" spans="1:7" ht="14" customHeight="1">
      <c r="A66" s="3" t="s">
        <v>16</v>
      </c>
      <c r="B66" s="3">
        <v>1</v>
      </c>
      <c r="C66" s="3">
        <v>3</v>
      </c>
      <c r="D66" s="3">
        <v>14</v>
      </c>
      <c r="E66" s="18" t="s">
        <v>30</v>
      </c>
      <c r="F66" s="39" t="s">
        <v>157</v>
      </c>
      <c r="G66" s="40"/>
    </row>
    <row r="67" spans="1:7" ht="14" customHeight="1">
      <c r="A67" s="3" t="s">
        <v>16</v>
      </c>
      <c r="B67" s="3">
        <v>1</v>
      </c>
      <c r="C67" s="3">
        <v>4</v>
      </c>
      <c r="D67" s="3">
        <v>3</v>
      </c>
      <c r="E67" s="18" t="s">
        <v>31</v>
      </c>
      <c r="F67" s="39" t="s">
        <v>158</v>
      </c>
      <c r="G67" s="40"/>
    </row>
    <row r="68" spans="1:7" ht="14" customHeight="1">
      <c r="A68" s="3" t="s">
        <v>16</v>
      </c>
      <c r="B68" s="3">
        <v>1</v>
      </c>
      <c r="C68" s="3">
        <v>3</v>
      </c>
      <c r="D68" s="3">
        <v>23</v>
      </c>
      <c r="E68" s="18" t="s">
        <v>32</v>
      </c>
      <c r="F68" s="39" t="s">
        <v>159</v>
      </c>
      <c r="G68" s="40"/>
    </row>
    <row r="69" spans="1:7" ht="14" customHeight="1">
      <c r="A69" s="3" t="s">
        <v>16</v>
      </c>
      <c r="B69" s="3">
        <v>1</v>
      </c>
      <c r="C69" s="3">
        <v>4</v>
      </c>
      <c r="D69" s="3">
        <v>18</v>
      </c>
      <c r="E69" s="18" t="s">
        <v>33</v>
      </c>
      <c r="F69" s="39" t="s">
        <v>160</v>
      </c>
      <c r="G69" s="40"/>
    </row>
    <row r="70" spans="1:7" ht="14" customHeight="1">
      <c r="A70" s="3" t="s">
        <v>16</v>
      </c>
      <c r="B70" s="3">
        <v>1</v>
      </c>
      <c r="C70" s="3">
        <v>1</v>
      </c>
      <c r="D70" s="3">
        <v>13</v>
      </c>
      <c r="E70" s="18" t="s">
        <v>34</v>
      </c>
      <c r="F70" s="39" t="s">
        <v>161</v>
      </c>
      <c r="G70" s="40"/>
    </row>
    <row r="71" spans="1:7" ht="14" customHeight="1">
      <c r="A71" s="3" t="s">
        <v>16</v>
      </c>
      <c r="B71" s="3">
        <v>1</v>
      </c>
      <c r="C71" s="3">
        <v>3</v>
      </c>
      <c r="D71" s="3">
        <v>18</v>
      </c>
      <c r="E71" s="18" t="s">
        <v>35</v>
      </c>
      <c r="F71" s="39" t="s">
        <v>162</v>
      </c>
      <c r="G71" s="40"/>
    </row>
    <row r="72" spans="1:7" ht="14" customHeight="1">
      <c r="A72" s="3" t="s">
        <v>16</v>
      </c>
      <c r="B72" s="3">
        <v>1</v>
      </c>
      <c r="C72" s="3">
        <v>1</v>
      </c>
      <c r="D72" s="3">
        <v>21</v>
      </c>
      <c r="E72" s="18" t="s">
        <v>36</v>
      </c>
      <c r="F72" s="39" t="s">
        <v>163</v>
      </c>
      <c r="G72" s="40"/>
    </row>
    <row r="73" spans="1:7" ht="14" customHeight="1">
      <c r="A73" s="3" t="s">
        <v>16</v>
      </c>
      <c r="B73" s="3">
        <v>1</v>
      </c>
      <c r="C73" s="3">
        <v>4</v>
      </c>
      <c r="D73" s="3">
        <v>2</v>
      </c>
      <c r="E73" s="18" t="s">
        <v>37</v>
      </c>
      <c r="F73" s="39" t="s">
        <v>164</v>
      </c>
      <c r="G73" s="40"/>
    </row>
    <row r="74" spans="1:7" ht="14" customHeight="1">
      <c r="A74" s="3" t="s">
        <v>16</v>
      </c>
      <c r="B74" s="3">
        <v>1</v>
      </c>
      <c r="C74" s="3">
        <v>4</v>
      </c>
      <c r="D74" s="3">
        <v>26</v>
      </c>
      <c r="E74" s="18" t="s">
        <v>38</v>
      </c>
      <c r="F74" s="39" t="s">
        <v>165</v>
      </c>
      <c r="G74" s="40"/>
    </row>
    <row r="75" spans="1:7" ht="14" customHeight="1">
      <c r="A75" s="3" t="s">
        <v>16</v>
      </c>
      <c r="B75" s="3">
        <v>1</v>
      </c>
      <c r="C75" s="3">
        <v>2</v>
      </c>
      <c r="D75" s="3">
        <v>22</v>
      </c>
      <c r="E75" s="18" t="s">
        <v>39</v>
      </c>
      <c r="F75" s="39" t="s">
        <v>166</v>
      </c>
      <c r="G75" s="40"/>
    </row>
    <row r="76" spans="1:7" ht="14" customHeight="1">
      <c r="A76" s="3" t="s">
        <v>16</v>
      </c>
      <c r="B76" s="3">
        <v>1</v>
      </c>
      <c r="C76" s="3">
        <v>1</v>
      </c>
      <c r="D76" s="3">
        <v>6</v>
      </c>
      <c r="E76" s="18" t="s">
        <v>40</v>
      </c>
      <c r="F76" s="39" t="s">
        <v>167</v>
      </c>
      <c r="G76" s="40"/>
    </row>
    <row r="77" spans="1:7" ht="14" customHeight="1">
      <c r="A77" s="3" t="s">
        <v>16</v>
      </c>
      <c r="B77" s="3">
        <v>1</v>
      </c>
      <c r="C77" s="3">
        <v>4</v>
      </c>
      <c r="D77" s="3">
        <v>24</v>
      </c>
      <c r="E77" s="18" t="s">
        <v>41</v>
      </c>
      <c r="F77" s="39" t="s">
        <v>168</v>
      </c>
      <c r="G77" s="40"/>
    </row>
    <row r="78" spans="1:7" ht="14" customHeight="1">
      <c r="A78" s="3" t="s">
        <v>16</v>
      </c>
      <c r="B78" s="3">
        <v>1</v>
      </c>
      <c r="C78" s="3">
        <v>4</v>
      </c>
      <c r="D78" s="3">
        <v>17</v>
      </c>
      <c r="E78" s="18" t="s">
        <v>42</v>
      </c>
      <c r="F78" s="39" t="s">
        <v>169</v>
      </c>
      <c r="G78" s="40"/>
    </row>
    <row r="79" spans="1:7" ht="14" customHeight="1">
      <c r="A79" s="3" t="s">
        <v>16</v>
      </c>
      <c r="B79" s="3">
        <v>1</v>
      </c>
      <c r="C79" s="3">
        <v>1</v>
      </c>
      <c r="D79" s="3">
        <v>7</v>
      </c>
      <c r="E79" s="18" t="s">
        <v>43</v>
      </c>
      <c r="F79" s="39" t="s">
        <v>170</v>
      </c>
      <c r="G79" s="40"/>
    </row>
    <row r="80" spans="1:7" ht="14" customHeight="1">
      <c r="A80" s="3" t="s">
        <v>16</v>
      </c>
      <c r="B80" s="3">
        <v>1</v>
      </c>
      <c r="C80" s="3">
        <v>1</v>
      </c>
      <c r="D80" s="3">
        <v>9</v>
      </c>
      <c r="E80" s="18" t="s">
        <v>44</v>
      </c>
      <c r="F80" s="39" t="s">
        <v>171</v>
      </c>
      <c r="G80" s="40"/>
    </row>
    <row r="81" spans="1:7" ht="14" customHeight="1">
      <c r="A81" s="3" t="s">
        <v>16</v>
      </c>
      <c r="B81" s="3">
        <v>1</v>
      </c>
      <c r="C81" s="3">
        <v>3</v>
      </c>
      <c r="D81" s="3">
        <v>15</v>
      </c>
      <c r="E81" s="18" t="s">
        <v>45</v>
      </c>
      <c r="F81" s="39" t="s">
        <v>172</v>
      </c>
      <c r="G81" s="40"/>
    </row>
    <row r="82" spans="1:7" ht="14" customHeight="1">
      <c r="A82" s="3" t="s">
        <v>16</v>
      </c>
      <c r="B82" s="3">
        <v>1</v>
      </c>
      <c r="C82" s="3">
        <v>4</v>
      </c>
      <c r="D82" s="3">
        <v>11</v>
      </c>
      <c r="E82" s="18" t="s">
        <v>46</v>
      </c>
      <c r="F82" s="39" t="s">
        <v>173</v>
      </c>
      <c r="G82" s="40"/>
    </row>
    <row r="83" spans="1:7" ht="14" customHeight="1">
      <c r="A83" s="3" t="s">
        <v>16</v>
      </c>
      <c r="B83" s="3">
        <v>1</v>
      </c>
      <c r="C83" s="3">
        <v>2</v>
      </c>
      <c r="D83" s="3">
        <v>9</v>
      </c>
      <c r="E83" s="18" t="s">
        <v>47</v>
      </c>
      <c r="F83" s="39" t="s">
        <v>174</v>
      </c>
      <c r="G83" s="40"/>
    </row>
    <row r="84" spans="1:7" ht="14" customHeight="1">
      <c r="A84" s="3" t="s">
        <v>16</v>
      </c>
      <c r="B84" s="3">
        <v>1</v>
      </c>
      <c r="C84" s="3">
        <v>1</v>
      </c>
      <c r="D84" s="3">
        <v>22</v>
      </c>
      <c r="E84" s="18" t="s">
        <v>48</v>
      </c>
      <c r="F84" s="39" t="s">
        <v>175</v>
      </c>
      <c r="G84" s="40"/>
    </row>
    <row r="85" spans="1:7" ht="14" customHeight="1">
      <c r="A85" s="3" t="s">
        <v>16</v>
      </c>
      <c r="B85" s="3">
        <v>1</v>
      </c>
      <c r="C85" s="3">
        <v>3</v>
      </c>
      <c r="D85" s="3">
        <v>19</v>
      </c>
      <c r="E85" s="18" t="s">
        <v>49</v>
      </c>
      <c r="F85" s="39" t="s">
        <v>176</v>
      </c>
      <c r="G85" s="40"/>
    </row>
    <row r="86" spans="1:7" ht="14" customHeight="1">
      <c r="A86" s="3" t="s">
        <v>16</v>
      </c>
      <c r="B86" s="3">
        <v>1</v>
      </c>
      <c r="C86" s="3">
        <v>4</v>
      </c>
      <c r="D86" s="3">
        <v>6</v>
      </c>
      <c r="E86" s="18" t="s">
        <v>50</v>
      </c>
      <c r="F86" s="39" t="s">
        <v>177</v>
      </c>
      <c r="G86" s="40"/>
    </row>
    <row r="87" spans="1:7" ht="14" customHeight="1">
      <c r="A87" s="3" t="s">
        <v>16</v>
      </c>
      <c r="B87" s="3">
        <v>1</v>
      </c>
      <c r="C87" s="3">
        <v>3</v>
      </c>
      <c r="D87" s="3">
        <v>3</v>
      </c>
      <c r="E87" s="18" t="s">
        <v>51</v>
      </c>
      <c r="F87" s="39" t="s">
        <v>178</v>
      </c>
      <c r="G87" s="40"/>
    </row>
    <row r="88" spans="1:7" ht="14" customHeight="1">
      <c r="A88" s="3" t="s">
        <v>16</v>
      </c>
      <c r="B88" s="3">
        <v>1</v>
      </c>
      <c r="C88" s="3">
        <v>3</v>
      </c>
      <c r="D88" s="3">
        <v>26</v>
      </c>
      <c r="E88" s="18" t="s">
        <v>52</v>
      </c>
      <c r="F88" s="39" t="s">
        <v>179</v>
      </c>
      <c r="G88" s="40"/>
    </row>
    <row r="89" spans="1:7" ht="14" customHeight="1">
      <c r="A89" s="3" t="s">
        <v>16</v>
      </c>
      <c r="B89" s="3">
        <v>1</v>
      </c>
      <c r="C89" s="3">
        <v>3</v>
      </c>
      <c r="D89" s="3">
        <v>11</v>
      </c>
      <c r="E89" s="18" t="s">
        <v>53</v>
      </c>
      <c r="F89" s="39" t="s">
        <v>180</v>
      </c>
      <c r="G89" s="40"/>
    </row>
    <row r="90" spans="1:7" ht="14" customHeight="1">
      <c r="A90" s="3" t="s">
        <v>16</v>
      </c>
      <c r="B90" s="3">
        <v>1</v>
      </c>
      <c r="C90" s="3">
        <v>1</v>
      </c>
      <c r="D90" s="3">
        <v>5</v>
      </c>
      <c r="E90" s="18" t="s">
        <v>54</v>
      </c>
      <c r="F90" s="39" t="s">
        <v>181</v>
      </c>
      <c r="G90" s="40"/>
    </row>
    <row r="91" spans="1:7" ht="14" customHeight="1">
      <c r="A91" s="3" t="s">
        <v>16</v>
      </c>
      <c r="B91" s="3">
        <v>1</v>
      </c>
      <c r="C91" s="3">
        <v>1</v>
      </c>
      <c r="D91" s="3">
        <v>25</v>
      </c>
      <c r="E91" s="18" t="s">
        <v>55</v>
      </c>
      <c r="F91" s="39" t="s">
        <v>182</v>
      </c>
      <c r="G91" s="40"/>
    </row>
    <row r="92" spans="1:7" ht="14" customHeight="1">
      <c r="A92" s="3" t="s">
        <v>16</v>
      </c>
      <c r="B92" s="3">
        <v>1</v>
      </c>
      <c r="C92" s="3">
        <v>1</v>
      </c>
      <c r="D92" s="3">
        <v>19</v>
      </c>
      <c r="E92" s="18" t="s">
        <v>56</v>
      </c>
      <c r="F92" s="39" t="s">
        <v>183</v>
      </c>
      <c r="G92" s="40"/>
    </row>
    <row r="93" spans="1:7" ht="14" customHeight="1">
      <c r="A93" s="3" t="s">
        <v>16</v>
      </c>
      <c r="B93" s="3">
        <v>1</v>
      </c>
      <c r="C93" s="3">
        <v>3</v>
      </c>
      <c r="D93" s="3">
        <v>25</v>
      </c>
      <c r="E93" s="18" t="s">
        <v>57</v>
      </c>
      <c r="F93" s="39" t="s">
        <v>184</v>
      </c>
      <c r="G93" s="40"/>
    </row>
    <row r="94" spans="1:7" ht="14" customHeight="1">
      <c r="A94" s="3" t="s">
        <v>16</v>
      </c>
      <c r="B94" s="3">
        <v>1</v>
      </c>
      <c r="C94" s="3">
        <v>3</v>
      </c>
      <c r="D94" s="3">
        <v>1</v>
      </c>
      <c r="E94" s="18" t="s">
        <v>58</v>
      </c>
      <c r="F94" s="39" t="s">
        <v>185</v>
      </c>
      <c r="G94" s="40"/>
    </row>
    <row r="95" spans="1:7" ht="14" customHeight="1">
      <c r="A95" s="3" t="s">
        <v>16</v>
      </c>
      <c r="B95" s="3">
        <v>1</v>
      </c>
      <c r="C95" s="3">
        <v>4</v>
      </c>
      <c r="D95" s="3">
        <v>4</v>
      </c>
      <c r="E95" s="18" t="s">
        <v>59</v>
      </c>
      <c r="F95" s="39" t="s">
        <v>186</v>
      </c>
      <c r="G95" s="40"/>
    </row>
    <row r="96" spans="1:7" ht="14" customHeight="1">
      <c r="A96" s="3" t="s">
        <v>16</v>
      </c>
      <c r="B96" s="3">
        <v>1</v>
      </c>
      <c r="C96" s="3">
        <v>3</v>
      </c>
      <c r="D96" s="3">
        <v>2</v>
      </c>
      <c r="E96" s="18" t="s">
        <v>60</v>
      </c>
      <c r="F96" s="39" t="s">
        <v>187</v>
      </c>
      <c r="G96" s="40"/>
    </row>
    <row r="97" spans="1:15" ht="14" customHeight="1">
      <c r="A97" s="3" t="s">
        <v>16</v>
      </c>
      <c r="B97" s="3">
        <v>1</v>
      </c>
      <c r="C97" s="3">
        <v>2</v>
      </c>
      <c r="D97" s="3">
        <v>5</v>
      </c>
      <c r="E97" s="18" t="s">
        <v>61</v>
      </c>
      <c r="F97" s="39" t="s">
        <v>188</v>
      </c>
      <c r="G97" s="40"/>
    </row>
    <row r="98" spans="1:15" ht="14" customHeight="1">
      <c r="A98" s="3" t="s">
        <v>16</v>
      </c>
      <c r="B98" s="3">
        <v>1</v>
      </c>
      <c r="C98" s="3">
        <v>1</v>
      </c>
      <c r="D98" s="3">
        <v>8</v>
      </c>
      <c r="E98" s="18" t="s">
        <v>62</v>
      </c>
      <c r="F98" s="39" t="s">
        <v>189</v>
      </c>
      <c r="G98" s="40"/>
    </row>
    <row r="99" spans="1:15" ht="14" customHeight="1">
      <c r="A99" s="3" t="s">
        <v>16</v>
      </c>
      <c r="B99" s="3">
        <v>1</v>
      </c>
      <c r="C99" s="3">
        <v>2</v>
      </c>
      <c r="D99" s="3">
        <v>14</v>
      </c>
      <c r="E99" s="18" t="s">
        <v>63</v>
      </c>
      <c r="F99" s="39" t="s">
        <v>190</v>
      </c>
      <c r="G99" s="40"/>
    </row>
    <row r="100" spans="1:15" ht="14" customHeight="1">
      <c r="A100" s="3" t="s">
        <v>16</v>
      </c>
      <c r="B100" s="3">
        <v>1</v>
      </c>
      <c r="C100" s="3">
        <v>4</v>
      </c>
      <c r="D100" s="3">
        <v>7</v>
      </c>
      <c r="E100" s="18" t="s">
        <v>64</v>
      </c>
      <c r="F100" s="39" t="s">
        <v>191</v>
      </c>
      <c r="G100" s="40"/>
    </row>
    <row r="101" spans="1:15" ht="14" customHeight="1">
      <c r="A101" s="3" t="s">
        <v>16</v>
      </c>
      <c r="B101" s="3">
        <v>1</v>
      </c>
      <c r="C101" s="3">
        <v>1</v>
      </c>
      <c r="D101" s="3">
        <v>24</v>
      </c>
      <c r="E101" s="18" t="s">
        <v>65</v>
      </c>
      <c r="F101" s="39" t="s">
        <v>192</v>
      </c>
      <c r="G101" s="40"/>
    </row>
    <row r="102" spans="1:15" ht="14" customHeight="1">
      <c r="A102" s="3" t="s">
        <v>16</v>
      </c>
      <c r="B102" s="3">
        <v>1</v>
      </c>
      <c r="C102" s="3">
        <v>1</v>
      </c>
      <c r="D102" s="3">
        <v>17</v>
      </c>
      <c r="E102" s="18" t="s">
        <v>66</v>
      </c>
      <c r="F102" s="39" t="s">
        <v>193</v>
      </c>
      <c r="G102" s="40"/>
    </row>
    <row r="103" spans="1:15" ht="14" customHeight="1">
      <c r="A103" s="3" t="s">
        <v>16</v>
      </c>
      <c r="B103" s="3">
        <v>1</v>
      </c>
      <c r="C103" s="3">
        <v>4</v>
      </c>
      <c r="D103" s="3">
        <v>8</v>
      </c>
      <c r="E103" s="18" t="s">
        <v>67</v>
      </c>
      <c r="F103" s="39" t="s">
        <v>194</v>
      </c>
      <c r="G103" s="40"/>
    </row>
    <row r="104" spans="1:15" ht="14" customHeight="1">
      <c r="A104" s="3" t="s">
        <v>16</v>
      </c>
      <c r="B104" s="3">
        <v>1</v>
      </c>
      <c r="C104" s="3">
        <v>3</v>
      </c>
      <c r="D104" s="3">
        <v>21</v>
      </c>
      <c r="E104" s="18" t="s">
        <v>68</v>
      </c>
      <c r="F104" s="39" t="s">
        <v>195</v>
      </c>
      <c r="G104" s="40"/>
    </row>
    <row r="105" spans="1:15" ht="14" customHeight="1">
      <c r="A105" s="3" t="s">
        <v>16</v>
      </c>
      <c r="B105" s="3">
        <v>1</v>
      </c>
      <c r="C105" s="3">
        <v>1</v>
      </c>
      <c r="D105" s="3">
        <v>12</v>
      </c>
      <c r="E105" s="18" t="s">
        <v>69</v>
      </c>
      <c r="F105" s="39" t="s">
        <v>196</v>
      </c>
      <c r="G105" s="40"/>
    </row>
    <row r="106" spans="1:15" ht="14" customHeight="1">
      <c r="A106" s="3" t="s">
        <v>16</v>
      </c>
      <c r="B106" s="3">
        <v>1</v>
      </c>
      <c r="C106" s="3">
        <v>1</v>
      </c>
      <c r="D106" s="3">
        <v>11</v>
      </c>
      <c r="E106" s="18" t="s">
        <v>70</v>
      </c>
      <c r="F106" s="37" t="s">
        <v>197</v>
      </c>
      <c r="G106" s="38"/>
    </row>
    <row r="107" spans="1:15" ht="24.5" customHeight="1">
      <c r="A107" s="1" t="s">
        <v>122</v>
      </c>
    </row>
    <row r="108" spans="1:15" ht="23.5" customHeight="1">
      <c r="A108" s="2" t="s">
        <v>119</v>
      </c>
    </row>
    <row r="109" spans="1:15" ht="4.25" customHeight="1"/>
    <row r="110" spans="1:15" ht="26.25" customHeight="1">
      <c r="A110" s="15" t="s">
        <v>3</v>
      </c>
      <c r="B110" s="15"/>
      <c r="C110" s="15"/>
      <c r="D110" s="15"/>
      <c r="E110" s="15"/>
      <c r="F110" s="12" t="s">
        <v>4</v>
      </c>
      <c r="G110" s="12"/>
      <c r="H110" s="12"/>
      <c r="I110" s="12" t="s">
        <v>5</v>
      </c>
      <c r="J110" s="12"/>
      <c r="K110" s="12"/>
      <c r="L110" s="12" t="s">
        <v>6</v>
      </c>
      <c r="M110" s="12" t="s">
        <v>7</v>
      </c>
      <c r="N110" s="12" t="s">
        <v>8</v>
      </c>
      <c r="O110" s="12" t="s">
        <v>9</v>
      </c>
    </row>
    <row r="111" spans="1:15" ht="26.25" customHeight="1">
      <c r="A111" s="13" t="s">
        <v>10</v>
      </c>
      <c r="B111" s="13"/>
      <c r="C111" s="13"/>
      <c r="D111" s="13"/>
      <c r="E111" s="13"/>
      <c r="F111" s="5" t="s">
        <v>11</v>
      </c>
      <c r="G111" s="14" t="s">
        <v>12</v>
      </c>
      <c r="H111" s="14"/>
      <c r="I111" s="6" t="s">
        <v>13</v>
      </c>
      <c r="J111" s="6" t="s">
        <v>14</v>
      </c>
      <c r="K111" s="7" t="s">
        <v>15</v>
      </c>
      <c r="L111" s="12"/>
      <c r="M111" s="12"/>
      <c r="N111" s="12"/>
      <c r="O111" s="12"/>
    </row>
    <row r="112" spans="1:15" ht="14" customHeight="1">
      <c r="A112" s="3" t="s">
        <v>16</v>
      </c>
      <c r="B112" s="3">
        <v>1</v>
      </c>
      <c r="C112" s="3">
        <v>2</v>
      </c>
      <c r="D112" s="3">
        <v>16</v>
      </c>
      <c r="E112" s="18" t="s">
        <v>71</v>
      </c>
      <c r="F112" s="9">
        <v>17</v>
      </c>
      <c r="G112" s="34">
        <v>16</v>
      </c>
      <c r="H112" s="35"/>
      <c r="I112" s="9">
        <v>11.6</v>
      </c>
      <c r="J112" s="9">
        <v>16</v>
      </c>
      <c r="K112" s="9">
        <v>12</v>
      </c>
      <c r="L112" s="9">
        <f>SUM(F112:K112)</f>
        <v>72.599999999999994</v>
      </c>
      <c r="M112" s="10">
        <f>ROUND(L112,0)</f>
        <v>73</v>
      </c>
      <c r="N112" s="3" t="s">
        <v>18</v>
      </c>
      <c r="O112" s="8">
        <v>5</v>
      </c>
    </row>
    <row r="113" spans="1:15" ht="14" customHeight="1">
      <c r="A113" s="3" t="s">
        <v>16</v>
      </c>
      <c r="B113" s="3">
        <v>1</v>
      </c>
      <c r="C113" s="3">
        <v>2</v>
      </c>
      <c r="D113" s="3">
        <v>13</v>
      </c>
      <c r="E113" s="18" t="s">
        <v>72</v>
      </c>
      <c r="F113" s="9">
        <v>16.8</v>
      </c>
      <c r="G113" s="34">
        <v>15.7</v>
      </c>
      <c r="H113" s="35"/>
      <c r="I113" s="9">
        <v>11.6</v>
      </c>
      <c r="J113" s="9">
        <v>16</v>
      </c>
      <c r="K113" s="9">
        <v>12</v>
      </c>
      <c r="L113" s="9">
        <f t="shared" ref="L113:L159" si="3">SUM(F113:K113)</f>
        <v>72.099999999999994</v>
      </c>
      <c r="M113" s="10">
        <f t="shared" ref="M113:M159" si="4">ROUND(L113,0)</f>
        <v>72</v>
      </c>
      <c r="N113" s="3" t="s">
        <v>18</v>
      </c>
      <c r="O113" s="8">
        <v>5</v>
      </c>
    </row>
    <row r="114" spans="1:15" ht="14" customHeight="1">
      <c r="A114" s="3" t="s">
        <v>16</v>
      </c>
      <c r="B114" s="3">
        <v>1</v>
      </c>
      <c r="C114" s="3">
        <v>2</v>
      </c>
      <c r="D114" s="3">
        <v>4</v>
      </c>
      <c r="E114" s="18" t="s">
        <v>73</v>
      </c>
      <c r="F114" s="9">
        <v>16.600000000000001</v>
      </c>
      <c r="G114" s="34">
        <v>15.4</v>
      </c>
      <c r="H114" s="35"/>
      <c r="I114" s="9">
        <v>11.6</v>
      </c>
      <c r="J114" s="9">
        <v>16</v>
      </c>
      <c r="K114" s="9">
        <v>12</v>
      </c>
      <c r="L114" s="9">
        <f t="shared" si="3"/>
        <v>71.599999999999994</v>
      </c>
      <c r="M114" s="10">
        <f t="shared" si="4"/>
        <v>72</v>
      </c>
      <c r="N114" s="3" t="s">
        <v>18</v>
      </c>
      <c r="O114" s="8">
        <v>5</v>
      </c>
    </row>
    <row r="115" spans="1:15" ht="14" customHeight="1">
      <c r="A115" s="3" t="s">
        <v>16</v>
      </c>
      <c r="B115" s="3">
        <v>1</v>
      </c>
      <c r="C115" s="3">
        <v>2</v>
      </c>
      <c r="D115" s="3">
        <v>19</v>
      </c>
      <c r="E115" s="18" t="s">
        <v>74</v>
      </c>
      <c r="F115" s="9">
        <v>16.399999999999999</v>
      </c>
      <c r="G115" s="34">
        <v>15.1</v>
      </c>
      <c r="H115" s="35"/>
      <c r="I115" s="9">
        <v>11.6</v>
      </c>
      <c r="J115" s="9">
        <v>16</v>
      </c>
      <c r="K115" s="9">
        <v>12</v>
      </c>
      <c r="L115" s="9">
        <f t="shared" si="3"/>
        <v>71.099999999999994</v>
      </c>
      <c r="M115" s="10">
        <f t="shared" si="4"/>
        <v>71</v>
      </c>
      <c r="N115" s="3" t="s">
        <v>18</v>
      </c>
      <c r="O115" s="8">
        <v>5</v>
      </c>
    </row>
    <row r="116" spans="1:15" ht="14" customHeight="1">
      <c r="A116" s="3" t="s">
        <v>16</v>
      </c>
      <c r="B116" s="3">
        <v>1</v>
      </c>
      <c r="C116" s="3">
        <v>2</v>
      </c>
      <c r="D116" s="3">
        <v>10</v>
      </c>
      <c r="E116" s="18" t="s">
        <v>75</v>
      </c>
      <c r="F116" s="9">
        <v>16.2</v>
      </c>
      <c r="G116" s="34">
        <v>14.8</v>
      </c>
      <c r="H116" s="35"/>
      <c r="I116" s="9">
        <v>11.6</v>
      </c>
      <c r="J116" s="9">
        <v>16</v>
      </c>
      <c r="K116" s="9">
        <v>12</v>
      </c>
      <c r="L116" s="9">
        <f t="shared" si="3"/>
        <v>70.599999999999994</v>
      </c>
      <c r="M116" s="10">
        <f t="shared" si="4"/>
        <v>71</v>
      </c>
      <c r="N116" s="3" t="s">
        <v>18</v>
      </c>
      <c r="O116" s="8">
        <v>5</v>
      </c>
    </row>
    <row r="117" spans="1:15" ht="14" customHeight="1">
      <c r="A117" s="3" t="s">
        <v>16</v>
      </c>
      <c r="B117" s="3">
        <v>1</v>
      </c>
      <c r="C117" s="3">
        <v>3</v>
      </c>
      <c r="D117" s="3">
        <v>17</v>
      </c>
      <c r="E117" s="18" t="s">
        <v>76</v>
      </c>
      <c r="F117" s="9">
        <v>16</v>
      </c>
      <c r="G117" s="34">
        <v>14.5</v>
      </c>
      <c r="H117" s="35"/>
      <c r="I117" s="9">
        <v>11.6</v>
      </c>
      <c r="J117" s="9">
        <v>16</v>
      </c>
      <c r="K117" s="9">
        <v>12</v>
      </c>
      <c r="L117" s="9">
        <f t="shared" si="3"/>
        <v>70.099999999999994</v>
      </c>
      <c r="M117" s="10">
        <f t="shared" si="4"/>
        <v>70</v>
      </c>
      <c r="N117" s="3" t="s">
        <v>18</v>
      </c>
      <c r="O117" s="8">
        <v>5</v>
      </c>
    </row>
    <row r="118" spans="1:15" ht="14" customHeight="1">
      <c r="A118" s="3" t="s">
        <v>16</v>
      </c>
      <c r="B118" s="3">
        <v>1</v>
      </c>
      <c r="C118" s="3">
        <v>4</v>
      </c>
      <c r="D118" s="3">
        <v>15</v>
      </c>
      <c r="E118" s="18" t="s">
        <v>77</v>
      </c>
      <c r="F118" s="9">
        <v>15.8</v>
      </c>
      <c r="G118" s="34">
        <v>14.2</v>
      </c>
      <c r="H118" s="35"/>
      <c r="I118" s="9">
        <v>11.6</v>
      </c>
      <c r="J118" s="9">
        <v>16</v>
      </c>
      <c r="K118" s="9">
        <v>12</v>
      </c>
      <c r="L118" s="9">
        <f t="shared" si="3"/>
        <v>69.599999999999994</v>
      </c>
      <c r="M118" s="10">
        <f t="shared" si="4"/>
        <v>70</v>
      </c>
      <c r="N118" s="3" t="s">
        <v>18</v>
      </c>
      <c r="O118" s="8">
        <v>5</v>
      </c>
    </row>
    <row r="119" spans="1:15" ht="14" customHeight="1">
      <c r="A119" s="3" t="s">
        <v>16</v>
      </c>
      <c r="B119" s="3">
        <v>1</v>
      </c>
      <c r="C119" s="3">
        <v>4</v>
      </c>
      <c r="D119" s="3">
        <v>23</v>
      </c>
      <c r="E119" s="18" t="s">
        <v>78</v>
      </c>
      <c r="F119" s="9">
        <v>15.6</v>
      </c>
      <c r="G119" s="34">
        <v>13.9</v>
      </c>
      <c r="H119" s="35"/>
      <c r="I119" s="9">
        <v>11.6</v>
      </c>
      <c r="J119" s="9">
        <v>16</v>
      </c>
      <c r="K119" s="9">
        <v>12</v>
      </c>
      <c r="L119" s="9">
        <f t="shared" si="3"/>
        <v>69.099999999999994</v>
      </c>
      <c r="M119" s="10">
        <f t="shared" si="4"/>
        <v>69</v>
      </c>
      <c r="N119" s="3" t="s">
        <v>18</v>
      </c>
      <c r="O119" s="8">
        <v>5</v>
      </c>
    </row>
    <row r="120" spans="1:15" ht="14" customHeight="1">
      <c r="A120" s="3" t="s">
        <v>16</v>
      </c>
      <c r="B120" s="3">
        <v>1</v>
      </c>
      <c r="C120" s="3">
        <v>4</v>
      </c>
      <c r="D120" s="3">
        <v>25</v>
      </c>
      <c r="E120" s="18" t="s">
        <v>79</v>
      </c>
      <c r="F120" s="9">
        <v>15.4</v>
      </c>
      <c r="G120" s="34">
        <v>13.6</v>
      </c>
      <c r="H120" s="35"/>
      <c r="I120" s="9">
        <v>11.6</v>
      </c>
      <c r="J120" s="9">
        <v>16</v>
      </c>
      <c r="K120" s="9">
        <v>12</v>
      </c>
      <c r="L120" s="9">
        <f t="shared" si="3"/>
        <v>68.599999999999994</v>
      </c>
      <c r="M120" s="10">
        <f t="shared" si="4"/>
        <v>69</v>
      </c>
      <c r="N120" s="3" t="s">
        <v>18</v>
      </c>
      <c r="O120" s="8">
        <v>5</v>
      </c>
    </row>
    <row r="121" spans="1:15" ht="14" customHeight="1">
      <c r="A121" s="3" t="s">
        <v>16</v>
      </c>
      <c r="B121" s="3">
        <v>1</v>
      </c>
      <c r="C121" s="3">
        <v>2</v>
      </c>
      <c r="D121" s="3">
        <v>20</v>
      </c>
      <c r="E121" s="18" t="s">
        <v>80</v>
      </c>
      <c r="F121" s="9">
        <v>15.2</v>
      </c>
      <c r="G121" s="34">
        <v>13.3</v>
      </c>
      <c r="H121" s="35"/>
      <c r="I121" s="9">
        <v>11.6</v>
      </c>
      <c r="J121" s="9">
        <v>16</v>
      </c>
      <c r="K121" s="9">
        <v>12</v>
      </c>
      <c r="L121" s="9">
        <f t="shared" si="3"/>
        <v>68.099999999999994</v>
      </c>
      <c r="M121" s="10">
        <f t="shared" si="4"/>
        <v>68</v>
      </c>
      <c r="N121" s="3" t="s">
        <v>18</v>
      </c>
      <c r="O121" s="8">
        <v>5</v>
      </c>
    </row>
    <row r="122" spans="1:15" ht="14" customHeight="1">
      <c r="A122" s="3" t="s">
        <v>16</v>
      </c>
      <c r="B122" s="3">
        <v>1</v>
      </c>
      <c r="C122" s="3">
        <v>1</v>
      </c>
      <c r="D122" s="3">
        <v>3</v>
      </c>
      <c r="E122" s="18" t="s">
        <v>81</v>
      </c>
      <c r="F122" s="9">
        <v>15</v>
      </c>
      <c r="G122" s="34">
        <v>13</v>
      </c>
      <c r="H122" s="35"/>
      <c r="I122" s="9">
        <v>11.6</v>
      </c>
      <c r="J122" s="9">
        <v>16</v>
      </c>
      <c r="K122" s="9">
        <v>12</v>
      </c>
      <c r="L122" s="9">
        <f t="shared" si="3"/>
        <v>67.599999999999994</v>
      </c>
      <c r="M122" s="10">
        <f t="shared" si="4"/>
        <v>68</v>
      </c>
      <c r="N122" s="3" t="s">
        <v>18</v>
      </c>
      <c r="O122" s="8">
        <v>5</v>
      </c>
    </row>
    <row r="123" spans="1:15" ht="14" customHeight="1">
      <c r="A123" s="3" t="s">
        <v>16</v>
      </c>
      <c r="B123" s="3">
        <v>1</v>
      </c>
      <c r="C123" s="3">
        <v>4</v>
      </c>
      <c r="D123" s="3">
        <v>1</v>
      </c>
      <c r="E123" s="18" t="s">
        <v>82</v>
      </c>
      <c r="F123" s="9">
        <v>14.8</v>
      </c>
      <c r="G123" s="34">
        <v>12.7</v>
      </c>
      <c r="H123" s="35"/>
      <c r="I123" s="9">
        <v>11.6</v>
      </c>
      <c r="J123" s="9">
        <v>16</v>
      </c>
      <c r="K123" s="9">
        <v>12</v>
      </c>
      <c r="L123" s="9">
        <f t="shared" si="3"/>
        <v>67.099999999999994</v>
      </c>
      <c r="M123" s="10">
        <f t="shared" si="4"/>
        <v>67</v>
      </c>
      <c r="N123" s="3" t="s">
        <v>18</v>
      </c>
      <c r="O123" s="8">
        <v>5</v>
      </c>
    </row>
    <row r="124" spans="1:15" ht="14" customHeight="1">
      <c r="A124" s="3" t="s">
        <v>16</v>
      </c>
      <c r="B124" s="3">
        <v>1</v>
      </c>
      <c r="C124" s="3">
        <v>4</v>
      </c>
      <c r="D124" s="3">
        <v>22</v>
      </c>
      <c r="E124" s="18" t="s">
        <v>83</v>
      </c>
      <c r="F124" s="9">
        <v>14.6</v>
      </c>
      <c r="G124" s="34">
        <v>12.4</v>
      </c>
      <c r="H124" s="35"/>
      <c r="I124" s="9">
        <v>11.6</v>
      </c>
      <c r="J124" s="9">
        <v>16</v>
      </c>
      <c r="K124" s="9">
        <v>12</v>
      </c>
      <c r="L124" s="9">
        <f t="shared" si="3"/>
        <v>66.599999999999994</v>
      </c>
      <c r="M124" s="10">
        <f t="shared" si="4"/>
        <v>67</v>
      </c>
      <c r="N124" s="3" t="s">
        <v>18</v>
      </c>
      <c r="O124" s="8">
        <v>5</v>
      </c>
    </row>
    <row r="125" spans="1:15" ht="14" customHeight="1">
      <c r="A125" s="3" t="s">
        <v>16</v>
      </c>
      <c r="B125" s="3">
        <v>1</v>
      </c>
      <c r="C125" s="3">
        <v>2</v>
      </c>
      <c r="D125" s="3">
        <v>1</v>
      </c>
      <c r="E125" s="18" t="s">
        <v>84</v>
      </c>
      <c r="F125" s="9">
        <v>14.4</v>
      </c>
      <c r="G125" s="34">
        <v>12.1</v>
      </c>
      <c r="H125" s="35"/>
      <c r="I125" s="9">
        <v>11.6</v>
      </c>
      <c r="J125" s="9">
        <v>16</v>
      </c>
      <c r="K125" s="9">
        <v>12</v>
      </c>
      <c r="L125" s="9">
        <f t="shared" si="3"/>
        <v>66.099999999999994</v>
      </c>
      <c r="M125" s="10">
        <f t="shared" si="4"/>
        <v>66</v>
      </c>
      <c r="N125" s="3" t="s">
        <v>18</v>
      </c>
      <c r="O125" s="8">
        <v>5</v>
      </c>
    </row>
    <row r="126" spans="1:15" ht="14" customHeight="1">
      <c r="A126" s="3" t="s">
        <v>16</v>
      </c>
      <c r="B126" s="3">
        <v>1</v>
      </c>
      <c r="C126" s="3">
        <v>1</v>
      </c>
      <c r="D126" s="3">
        <v>2</v>
      </c>
      <c r="E126" s="18" t="s">
        <v>85</v>
      </c>
      <c r="F126" s="9">
        <v>14.2</v>
      </c>
      <c r="G126" s="34">
        <v>11.8</v>
      </c>
      <c r="H126" s="35"/>
      <c r="I126" s="9">
        <v>11.6</v>
      </c>
      <c r="J126" s="9">
        <v>16</v>
      </c>
      <c r="K126" s="9">
        <v>12</v>
      </c>
      <c r="L126" s="9">
        <f t="shared" si="3"/>
        <v>65.599999999999994</v>
      </c>
      <c r="M126" s="10">
        <f t="shared" si="4"/>
        <v>66</v>
      </c>
      <c r="N126" s="3" t="s">
        <v>18</v>
      </c>
      <c r="O126" s="8">
        <v>6</v>
      </c>
    </row>
    <row r="127" spans="1:15" ht="14" customHeight="1">
      <c r="A127" s="3" t="s">
        <v>16</v>
      </c>
      <c r="B127" s="3">
        <v>1</v>
      </c>
      <c r="C127" s="3">
        <v>1</v>
      </c>
      <c r="D127" s="3">
        <v>14</v>
      </c>
      <c r="E127" s="18" t="s">
        <v>86</v>
      </c>
      <c r="F127" s="9">
        <v>14</v>
      </c>
      <c r="G127" s="34">
        <v>11.5</v>
      </c>
      <c r="H127" s="35"/>
      <c r="I127" s="9">
        <v>11.6</v>
      </c>
      <c r="J127" s="9">
        <v>16</v>
      </c>
      <c r="K127" s="9">
        <v>12</v>
      </c>
      <c r="L127" s="9">
        <f t="shared" si="3"/>
        <v>65.099999999999994</v>
      </c>
      <c r="M127" s="10">
        <f t="shared" si="4"/>
        <v>65</v>
      </c>
      <c r="N127" s="3" t="s">
        <v>18</v>
      </c>
      <c r="O127" s="8">
        <v>6</v>
      </c>
    </row>
    <row r="128" spans="1:15" ht="14" customHeight="1">
      <c r="A128" s="3" t="s">
        <v>16</v>
      </c>
      <c r="B128" s="3">
        <v>1</v>
      </c>
      <c r="C128" s="3">
        <v>3</v>
      </c>
      <c r="D128" s="3">
        <v>20</v>
      </c>
      <c r="E128" s="18" t="s">
        <v>87</v>
      </c>
      <c r="F128" s="9">
        <v>13.8</v>
      </c>
      <c r="G128" s="34">
        <v>11.2</v>
      </c>
      <c r="H128" s="35"/>
      <c r="I128" s="9">
        <v>11.6</v>
      </c>
      <c r="J128" s="9">
        <v>16</v>
      </c>
      <c r="K128" s="9">
        <v>12</v>
      </c>
      <c r="L128" s="9">
        <f t="shared" si="3"/>
        <v>64.599999999999994</v>
      </c>
      <c r="M128" s="10">
        <f t="shared" si="4"/>
        <v>65</v>
      </c>
      <c r="N128" s="3" t="s">
        <v>18</v>
      </c>
      <c r="O128" s="8">
        <v>6</v>
      </c>
    </row>
    <row r="129" spans="1:15" ht="14" customHeight="1">
      <c r="A129" s="3" t="s">
        <v>16</v>
      </c>
      <c r="B129" s="3">
        <v>1</v>
      </c>
      <c r="C129" s="3">
        <v>4</v>
      </c>
      <c r="D129" s="3">
        <v>14</v>
      </c>
      <c r="E129" s="18" t="s">
        <v>88</v>
      </c>
      <c r="F129" s="9">
        <v>13.6</v>
      </c>
      <c r="G129" s="34">
        <v>10.9</v>
      </c>
      <c r="H129" s="35"/>
      <c r="I129" s="9">
        <v>11.6</v>
      </c>
      <c r="J129" s="9">
        <v>16</v>
      </c>
      <c r="K129" s="9">
        <v>12</v>
      </c>
      <c r="L129" s="9">
        <f t="shared" si="3"/>
        <v>64.099999999999994</v>
      </c>
      <c r="M129" s="10">
        <f t="shared" si="4"/>
        <v>64</v>
      </c>
      <c r="N129" s="3" t="s">
        <v>18</v>
      </c>
      <c r="O129" s="8">
        <v>6</v>
      </c>
    </row>
    <row r="130" spans="1:15" ht="14" customHeight="1">
      <c r="A130" s="3" t="s">
        <v>16</v>
      </c>
      <c r="B130" s="3">
        <v>1</v>
      </c>
      <c r="C130" s="3">
        <v>4</v>
      </c>
      <c r="D130" s="3">
        <v>10</v>
      </c>
      <c r="E130" s="18" t="s">
        <v>89</v>
      </c>
      <c r="F130" s="9">
        <v>13.4</v>
      </c>
      <c r="G130" s="34">
        <v>10.6</v>
      </c>
      <c r="H130" s="35"/>
      <c r="I130" s="9">
        <v>11.6</v>
      </c>
      <c r="J130" s="9">
        <v>16</v>
      </c>
      <c r="K130" s="9">
        <v>12</v>
      </c>
      <c r="L130" s="9">
        <f t="shared" si="3"/>
        <v>63.6</v>
      </c>
      <c r="M130" s="10">
        <f t="shared" si="4"/>
        <v>64</v>
      </c>
      <c r="N130" s="3" t="s">
        <v>18</v>
      </c>
      <c r="O130" s="8">
        <v>6</v>
      </c>
    </row>
    <row r="131" spans="1:15" ht="14" customHeight="1">
      <c r="A131" s="3" t="s">
        <v>16</v>
      </c>
      <c r="B131" s="3">
        <v>1</v>
      </c>
      <c r="C131" s="3">
        <v>3</v>
      </c>
      <c r="D131" s="3">
        <v>5</v>
      </c>
      <c r="E131" s="18" t="s">
        <v>90</v>
      </c>
      <c r="F131" s="9">
        <v>13.2</v>
      </c>
      <c r="G131" s="34">
        <v>10.3</v>
      </c>
      <c r="H131" s="35"/>
      <c r="I131" s="9">
        <v>11.6</v>
      </c>
      <c r="J131" s="9">
        <v>16</v>
      </c>
      <c r="K131" s="9">
        <v>12</v>
      </c>
      <c r="L131" s="9">
        <f t="shared" si="3"/>
        <v>63.1</v>
      </c>
      <c r="M131" s="10">
        <f t="shared" si="4"/>
        <v>63</v>
      </c>
      <c r="N131" s="3" t="s">
        <v>18</v>
      </c>
      <c r="O131" s="8">
        <v>6</v>
      </c>
    </row>
    <row r="132" spans="1:15" ht="14" customHeight="1">
      <c r="A132" s="3" t="s">
        <v>16</v>
      </c>
      <c r="B132" s="3">
        <v>1</v>
      </c>
      <c r="C132" s="3">
        <v>2</v>
      </c>
      <c r="D132" s="3">
        <v>6</v>
      </c>
      <c r="E132" s="18" t="s">
        <v>91</v>
      </c>
      <c r="F132" s="9">
        <v>13</v>
      </c>
      <c r="G132" s="34">
        <v>9.9999999999999893</v>
      </c>
      <c r="H132" s="35"/>
      <c r="I132" s="9">
        <v>11.6</v>
      </c>
      <c r="J132" s="9">
        <v>16</v>
      </c>
      <c r="K132" s="9">
        <v>12</v>
      </c>
      <c r="L132" s="9">
        <f t="shared" si="3"/>
        <v>62.599999999999987</v>
      </c>
      <c r="M132" s="10">
        <f t="shared" si="4"/>
        <v>63</v>
      </c>
      <c r="N132" s="3" t="s">
        <v>18</v>
      </c>
      <c r="O132" s="8">
        <v>4</v>
      </c>
    </row>
    <row r="133" spans="1:15" ht="14" customHeight="1">
      <c r="A133" s="3" t="s">
        <v>16</v>
      </c>
      <c r="B133" s="3">
        <v>1</v>
      </c>
      <c r="C133" s="3">
        <v>4</v>
      </c>
      <c r="D133" s="3">
        <v>16</v>
      </c>
      <c r="E133" s="18" t="s">
        <v>92</v>
      </c>
      <c r="F133" s="9">
        <v>12.8</v>
      </c>
      <c r="G133" s="34">
        <v>9.6999999999999904</v>
      </c>
      <c r="H133" s="35"/>
      <c r="I133" s="9">
        <v>11.6</v>
      </c>
      <c r="J133" s="9">
        <v>16</v>
      </c>
      <c r="K133" s="9">
        <v>12</v>
      </c>
      <c r="L133" s="9">
        <f t="shared" si="3"/>
        <v>62.099999999999994</v>
      </c>
      <c r="M133" s="10">
        <f t="shared" si="4"/>
        <v>62</v>
      </c>
      <c r="N133" s="3" t="s">
        <v>18</v>
      </c>
      <c r="O133" s="8">
        <v>6</v>
      </c>
    </row>
    <row r="134" spans="1:15" ht="14" customHeight="1">
      <c r="A134" s="3" t="s">
        <v>16</v>
      </c>
      <c r="B134" s="3">
        <v>1</v>
      </c>
      <c r="C134" s="3">
        <v>1</v>
      </c>
      <c r="D134" s="3">
        <v>23</v>
      </c>
      <c r="E134" s="18" t="s">
        <v>93</v>
      </c>
      <c r="F134" s="9">
        <v>12.6</v>
      </c>
      <c r="G134" s="34">
        <v>9.3999999999999808</v>
      </c>
      <c r="H134" s="35"/>
      <c r="I134" s="9">
        <v>11.6</v>
      </c>
      <c r="J134" s="9">
        <v>16</v>
      </c>
      <c r="K134" s="9">
        <v>10.4</v>
      </c>
      <c r="L134" s="9">
        <f t="shared" si="3"/>
        <v>59.999999999999979</v>
      </c>
      <c r="M134" s="10">
        <f t="shared" si="4"/>
        <v>60</v>
      </c>
      <c r="N134" s="3" t="s">
        <v>18</v>
      </c>
      <c r="O134" s="8">
        <v>6</v>
      </c>
    </row>
    <row r="135" spans="1:15" ht="14" customHeight="1">
      <c r="A135" s="3" t="s">
        <v>16</v>
      </c>
      <c r="B135" s="3">
        <v>1</v>
      </c>
      <c r="C135" s="3">
        <v>3</v>
      </c>
      <c r="D135" s="3">
        <v>7</v>
      </c>
      <c r="E135" s="18" t="s">
        <v>94</v>
      </c>
      <c r="F135" s="9">
        <v>12.4</v>
      </c>
      <c r="G135" s="34">
        <v>9.0999999999999801</v>
      </c>
      <c r="H135" s="35"/>
      <c r="I135" s="9">
        <v>11.6</v>
      </c>
      <c r="J135" s="9">
        <v>16</v>
      </c>
      <c r="K135" s="9">
        <v>12</v>
      </c>
      <c r="L135" s="9">
        <f t="shared" si="3"/>
        <v>61.09999999999998</v>
      </c>
      <c r="M135" s="10">
        <f t="shared" si="4"/>
        <v>61</v>
      </c>
      <c r="N135" s="3" t="s">
        <v>18</v>
      </c>
      <c r="O135" s="8">
        <v>6</v>
      </c>
    </row>
    <row r="136" spans="1:15" ht="14" customHeight="1">
      <c r="A136" s="3" t="s">
        <v>16</v>
      </c>
      <c r="B136" s="3">
        <v>1</v>
      </c>
      <c r="C136" s="3">
        <v>3</v>
      </c>
      <c r="D136" s="3">
        <v>24</v>
      </c>
      <c r="E136" s="18" t="s">
        <v>95</v>
      </c>
      <c r="F136" s="9">
        <v>12.2</v>
      </c>
      <c r="G136" s="34">
        <v>8.7999999999999794</v>
      </c>
      <c r="H136" s="35"/>
      <c r="I136" s="9">
        <v>11.6</v>
      </c>
      <c r="J136" s="9">
        <v>16</v>
      </c>
      <c r="K136" s="9">
        <v>12</v>
      </c>
      <c r="L136" s="9">
        <f t="shared" si="3"/>
        <v>60.59999999999998</v>
      </c>
      <c r="M136" s="10">
        <f t="shared" si="4"/>
        <v>61</v>
      </c>
      <c r="N136" s="3" t="s">
        <v>18</v>
      </c>
      <c r="O136" s="8">
        <v>6</v>
      </c>
    </row>
    <row r="137" spans="1:15" ht="14" customHeight="1">
      <c r="A137" s="3" t="s">
        <v>16</v>
      </c>
      <c r="B137" s="3">
        <v>1</v>
      </c>
      <c r="C137" s="3">
        <v>2</v>
      </c>
      <c r="D137" s="3">
        <v>11</v>
      </c>
      <c r="E137" s="18" t="s">
        <v>96</v>
      </c>
      <c r="F137" s="9">
        <v>12</v>
      </c>
      <c r="G137" s="34">
        <v>8.4999999999999805</v>
      </c>
      <c r="H137" s="35"/>
      <c r="I137" s="9">
        <v>11.6</v>
      </c>
      <c r="J137" s="9">
        <v>16</v>
      </c>
      <c r="K137" s="9">
        <v>12</v>
      </c>
      <c r="L137" s="9">
        <f t="shared" si="3"/>
        <v>60.09999999999998</v>
      </c>
      <c r="M137" s="10">
        <f t="shared" si="4"/>
        <v>60</v>
      </c>
      <c r="N137" s="3" t="s">
        <v>18</v>
      </c>
      <c r="O137" s="8">
        <v>6</v>
      </c>
    </row>
    <row r="138" spans="1:15" ht="14" customHeight="1">
      <c r="A138" s="3" t="s">
        <v>16</v>
      </c>
      <c r="B138" s="3">
        <v>1</v>
      </c>
      <c r="C138" s="3">
        <v>2</v>
      </c>
      <c r="D138" s="3">
        <v>26</v>
      </c>
      <c r="E138" s="18" t="s">
        <v>97</v>
      </c>
      <c r="F138" s="9">
        <v>11.8</v>
      </c>
      <c r="G138" s="34">
        <v>8.1999999999999797</v>
      </c>
      <c r="H138" s="35"/>
      <c r="I138" s="9">
        <v>11.6</v>
      </c>
      <c r="J138" s="9">
        <v>16</v>
      </c>
      <c r="K138" s="9">
        <v>12</v>
      </c>
      <c r="L138" s="9">
        <f t="shared" si="3"/>
        <v>59.59999999999998</v>
      </c>
      <c r="M138" s="10">
        <f t="shared" si="4"/>
        <v>60</v>
      </c>
      <c r="N138" s="3" t="s">
        <v>18</v>
      </c>
      <c r="O138" s="8">
        <v>6</v>
      </c>
    </row>
    <row r="139" spans="1:15" ht="14" customHeight="1">
      <c r="A139" s="3" t="s">
        <v>16</v>
      </c>
      <c r="B139" s="3">
        <v>1</v>
      </c>
      <c r="C139" s="3">
        <v>1</v>
      </c>
      <c r="D139" s="3">
        <v>18</v>
      </c>
      <c r="E139" s="18" t="s">
        <v>98</v>
      </c>
      <c r="F139" s="9">
        <v>11.6</v>
      </c>
      <c r="G139" s="34">
        <v>7.8999999999999799</v>
      </c>
      <c r="H139" s="35"/>
      <c r="I139" s="9">
        <v>11.6</v>
      </c>
      <c r="J139" s="9">
        <v>16</v>
      </c>
      <c r="K139" s="9">
        <v>12</v>
      </c>
      <c r="L139" s="9">
        <f t="shared" si="3"/>
        <v>59.09999999999998</v>
      </c>
      <c r="M139" s="10">
        <f t="shared" si="4"/>
        <v>59</v>
      </c>
      <c r="N139" s="3" t="s">
        <v>18</v>
      </c>
      <c r="O139" s="8">
        <v>6</v>
      </c>
    </row>
    <row r="140" spans="1:15" ht="14" customHeight="1">
      <c r="A140" s="3" t="s">
        <v>16</v>
      </c>
      <c r="B140" s="3">
        <v>1</v>
      </c>
      <c r="C140" s="3">
        <v>4</v>
      </c>
      <c r="D140" s="3">
        <v>12</v>
      </c>
      <c r="E140" s="18" t="s">
        <v>99</v>
      </c>
      <c r="F140" s="9">
        <v>11.4</v>
      </c>
      <c r="G140" s="34">
        <v>7.5999999999999801</v>
      </c>
      <c r="H140" s="35"/>
      <c r="I140" s="9">
        <v>11.6</v>
      </c>
      <c r="J140" s="9">
        <v>16</v>
      </c>
      <c r="K140" s="9">
        <v>12</v>
      </c>
      <c r="L140" s="9">
        <f t="shared" si="3"/>
        <v>58.59999999999998</v>
      </c>
      <c r="M140" s="10">
        <f t="shared" si="4"/>
        <v>59</v>
      </c>
      <c r="N140" s="3" t="s">
        <v>18</v>
      </c>
      <c r="O140" s="8">
        <v>6</v>
      </c>
    </row>
    <row r="141" spans="1:15" ht="14" customHeight="1">
      <c r="A141" s="3" t="s">
        <v>16</v>
      </c>
      <c r="B141" s="3">
        <v>1</v>
      </c>
      <c r="C141" s="3">
        <v>2</v>
      </c>
      <c r="D141" s="3">
        <v>3</v>
      </c>
      <c r="E141" s="18" t="s">
        <v>100</v>
      </c>
      <c r="F141" s="9">
        <v>11.2</v>
      </c>
      <c r="G141" s="34">
        <v>7.2999999999999803</v>
      </c>
      <c r="H141" s="35"/>
      <c r="I141" s="9">
        <v>11.6</v>
      </c>
      <c r="J141" s="9">
        <v>16</v>
      </c>
      <c r="K141" s="9">
        <v>11.2</v>
      </c>
      <c r="L141" s="9">
        <f t="shared" si="3"/>
        <v>57.299999999999983</v>
      </c>
      <c r="M141" s="10">
        <f t="shared" si="4"/>
        <v>57</v>
      </c>
      <c r="N141" s="3" t="s">
        <v>18</v>
      </c>
      <c r="O141" s="8">
        <v>6</v>
      </c>
    </row>
    <row r="142" spans="1:15" ht="14" customHeight="1">
      <c r="A142" s="3" t="s">
        <v>16</v>
      </c>
      <c r="B142" s="3">
        <v>1</v>
      </c>
      <c r="C142" s="3">
        <v>3</v>
      </c>
      <c r="D142" s="3">
        <v>4</v>
      </c>
      <c r="E142" s="18" t="s">
        <v>101</v>
      </c>
      <c r="F142" s="9">
        <v>11</v>
      </c>
      <c r="G142" s="34">
        <v>6.9999999999999796</v>
      </c>
      <c r="H142" s="35"/>
      <c r="I142" s="9">
        <v>11.6</v>
      </c>
      <c r="J142" s="9">
        <v>16</v>
      </c>
      <c r="K142" s="9">
        <v>12</v>
      </c>
      <c r="L142" s="9">
        <f t="shared" si="3"/>
        <v>57.59999999999998</v>
      </c>
      <c r="M142" s="10">
        <f t="shared" si="4"/>
        <v>58</v>
      </c>
      <c r="N142" s="3" t="s">
        <v>18</v>
      </c>
      <c r="O142" s="8">
        <v>6</v>
      </c>
    </row>
    <row r="143" spans="1:15" ht="14" customHeight="1">
      <c r="A143" s="3" t="s">
        <v>16</v>
      </c>
      <c r="B143" s="3">
        <v>1</v>
      </c>
      <c r="C143" s="3">
        <v>4</v>
      </c>
      <c r="D143" s="3">
        <v>13</v>
      </c>
      <c r="E143" s="18" t="s">
        <v>102</v>
      </c>
      <c r="F143" s="9">
        <v>10.8</v>
      </c>
      <c r="G143" s="34">
        <v>6.6999999999999797</v>
      </c>
      <c r="H143" s="35"/>
      <c r="I143" s="9">
        <v>11.6</v>
      </c>
      <c r="J143" s="9">
        <v>16</v>
      </c>
      <c r="K143" s="9">
        <v>12</v>
      </c>
      <c r="L143" s="9">
        <f t="shared" si="3"/>
        <v>57.09999999999998</v>
      </c>
      <c r="M143" s="10">
        <f t="shared" si="4"/>
        <v>57</v>
      </c>
      <c r="N143" s="3" t="s">
        <v>18</v>
      </c>
      <c r="O143" s="8">
        <v>6</v>
      </c>
    </row>
    <row r="144" spans="1:15" ht="14" customHeight="1">
      <c r="A144" s="3" t="s">
        <v>16</v>
      </c>
      <c r="B144" s="3">
        <v>1</v>
      </c>
      <c r="C144" s="3">
        <v>2</v>
      </c>
      <c r="D144" s="3">
        <v>25</v>
      </c>
      <c r="E144" s="18" t="s">
        <v>103</v>
      </c>
      <c r="F144" s="9">
        <v>10.6</v>
      </c>
      <c r="G144" s="34">
        <v>6.3999999999999799</v>
      </c>
      <c r="H144" s="35"/>
      <c r="I144" s="9">
        <v>11.6</v>
      </c>
      <c r="J144" s="9">
        <v>16</v>
      </c>
      <c r="K144" s="9">
        <v>12</v>
      </c>
      <c r="L144" s="9">
        <f t="shared" si="3"/>
        <v>56.59999999999998</v>
      </c>
      <c r="M144" s="10">
        <f t="shared" si="4"/>
        <v>57</v>
      </c>
      <c r="N144" s="3" t="s">
        <v>18</v>
      </c>
      <c r="O144" s="8">
        <v>6</v>
      </c>
    </row>
    <row r="145" spans="1:15" ht="14" customHeight="1">
      <c r="A145" s="3" t="s">
        <v>16</v>
      </c>
      <c r="B145" s="3">
        <v>1</v>
      </c>
      <c r="C145" s="3">
        <v>1</v>
      </c>
      <c r="D145" s="3">
        <v>20</v>
      </c>
      <c r="E145" s="18" t="s">
        <v>104</v>
      </c>
      <c r="F145" s="9">
        <v>10.4</v>
      </c>
      <c r="G145" s="34">
        <v>6.0999999999999801</v>
      </c>
      <c r="H145" s="35"/>
      <c r="I145" s="9">
        <v>11.6</v>
      </c>
      <c r="J145" s="9">
        <v>16</v>
      </c>
      <c r="K145" s="9">
        <v>12</v>
      </c>
      <c r="L145" s="9">
        <f t="shared" si="3"/>
        <v>56.09999999999998</v>
      </c>
      <c r="M145" s="10">
        <f t="shared" si="4"/>
        <v>56</v>
      </c>
      <c r="N145" s="3" t="s">
        <v>18</v>
      </c>
      <c r="O145" s="8">
        <v>7</v>
      </c>
    </row>
    <row r="146" spans="1:15" ht="14" customHeight="1">
      <c r="A146" s="3" t="s">
        <v>16</v>
      </c>
      <c r="B146" s="3">
        <v>1</v>
      </c>
      <c r="C146" s="3">
        <v>2</v>
      </c>
      <c r="D146" s="3">
        <v>15</v>
      </c>
      <c r="E146" s="18" t="s">
        <v>105</v>
      </c>
      <c r="F146" s="9">
        <v>10.199999999999999</v>
      </c>
      <c r="G146" s="34">
        <v>5.8</v>
      </c>
      <c r="H146" s="35"/>
      <c r="I146" s="9">
        <v>11.6</v>
      </c>
      <c r="J146" s="9">
        <v>16</v>
      </c>
      <c r="K146" s="9">
        <v>12</v>
      </c>
      <c r="L146" s="9">
        <f t="shared" si="3"/>
        <v>55.6</v>
      </c>
      <c r="M146" s="10">
        <f t="shared" si="4"/>
        <v>56</v>
      </c>
      <c r="N146" s="3" t="s">
        <v>18</v>
      </c>
      <c r="O146" s="8">
        <v>7</v>
      </c>
    </row>
    <row r="147" spans="1:15" ht="14" customHeight="1">
      <c r="A147" s="3" t="s">
        <v>16</v>
      </c>
      <c r="B147" s="3">
        <v>1</v>
      </c>
      <c r="C147" s="3">
        <v>1</v>
      </c>
      <c r="D147" s="3">
        <v>26</v>
      </c>
      <c r="E147" s="18" t="s">
        <v>106</v>
      </c>
      <c r="F147" s="9">
        <v>10</v>
      </c>
      <c r="G147" s="34">
        <v>5.5</v>
      </c>
      <c r="H147" s="35"/>
      <c r="I147" s="9">
        <v>11.6</v>
      </c>
      <c r="J147" s="9">
        <v>16</v>
      </c>
      <c r="K147" s="9">
        <v>12</v>
      </c>
      <c r="L147" s="9">
        <f t="shared" si="3"/>
        <v>55.1</v>
      </c>
      <c r="M147" s="10">
        <f t="shared" si="4"/>
        <v>55</v>
      </c>
      <c r="N147" s="3" t="s">
        <v>18</v>
      </c>
      <c r="O147" s="8">
        <v>7</v>
      </c>
    </row>
    <row r="148" spans="1:15" ht="14" customHeight="1">
      <c r="A148" s="3" t="s">
        <v>16</v>
      </c>
      <c r="B148" s="3">
        <v>1</v>
      </c>
      <c r="C148" s="3">
        <v>3</v>
      </c>
      <c r="D148" s="3">
        <v>13</v>
      </c>
      <c r="E148" s="18" t="s">
        <v>107</v>
      </c>
      <c r="F148" s="9">
        <v>9.8000000000000291</v>
      </c>
      <c r="G148" s="34">
        <v>5.2</v>
      </c>
      <c r="H148" s="35"/>
      <c r="I148" s="9">
        <v>11.6</v>
      </c>
      <c r="J148" s="9">
        <v>16</v>
      </c>
      <c r="K148" s="9">
        <v>12</v>
      </c>
      <c r="L148" s="9">
        <f t="shared" si="3"/>
        <v>54.60000000000003</v>
      </c>
      <c r="M148" s="10">
        <f t="shared" si="4"/>
        <v>55</v>
      </c>
      <c r="N148" s="3" t="s">
        <v>18</v>
      </c>
      <c r="O148" s="8">
        <v>7</v>
      </c>
    </row>
    <row r="149" spans="1:15" ht="14" customHeight="1">
      <c r="A149" s="3" t="s">
        <v>16</v>
      </c>
      <c r="B149" s="3">
        <v>1</v>
      </c>
      <c r="C149" s="3">
        <v>2</v>
      </c>
      <c r="D149" s="3">
        <v>2</v>
      </c>
      <c r="E149" s="18" t="s">
        <v>108</v>
      </c>
      <c r="F149" s="9">
        <v>9.6000000000000298</v>
      </c>
      <c r="G149" s="34">
        <v>4.9000000000000004</v>
      </c>
      <c r="H149" s="35"/>
      <c r="I149" s="9">
        <v>11.6</v>
      </c>
      <c r="J149" s="9">
        <v>16</v>
      </c>
      <c r="K149" s="9">
        <v>12</v>
      </c>
      <c r="L149" s="9">
        <f t="shared" si="3"/>
        <v>54.10000000000003</v>
      </c>
      <c r="M149" s="10">
        <f t="shared" si="4"/>
        <v>54</v>
      </c>
      <c r="N149" s="3" t="s">
        <v>18</v>
      </c>
      <c r="O149" s="8">
        <v>7</v>
      </c>
    </row>
    <row r="150" spans="1:15" ht="14" customHeight="1">
      <c r="A150" s="3" t="s">
        <v>16</v>
      </c>
      <c r="B150" s="3">
        <v>1</v>
      </c>
      <c r="C150" s="3">
        <v>4</v>
      </c>
      <c r="D150" s="3">
        <v>5</v>
      </c>
      <c r="E150" s="18" t="s">
        <v>109</v>
      </c>
      <c r="F150" s="9">
        <v>9.4000000000000306</v>
      </c>
      <c r="G150" s="34">
        <v>4.5999999999999996</v>
      </c>
      <c r="H150" s="35"/>
      <c r="I150" s="9">
        <v>11.6</v>
      </c>
      <c r="J150" s="9">
        <v>16</v>
      </c>
      <c r="K150" s="9">
        <v>12</v>
      </c>
      <c r="L150" s="9">
        <f t="shared" si="3"/>
        <v>53.60000000000003</v>
      </c>
      <c r="M150" s="10">
        <f t="shared" si="4"/>
        <v>54</v>
      </c>
      <c r="N150" s="3" t="s">
        <v>18</v>
      </c>
      <c r="O150" s="8">
        <v>7</v>
      </c>
    </row>
    <row r="151" spans="1:15" ht="14" customHeight="1">
      <c r="A151" s="3" t="s">
        <v>16</v>
      </c>
      <c r="B151" s="3">
        <v>1</v>
      </c>
      <c r="C151" s="3">
        <v>2</v>
      </c>
      <c r="D151" s="3">
        <v>23</v>
      </c>
      <c r="E151" s="18" t="s">
        <v>110</v>
      </c>
      <c r="F151" s="9">
        <v>9.2000000000000295</v>
      </c>
      <c r="G151" s="34">
        <v>4.3</v>
      </c>
      <c r="H151" s="35"/>
      <c r="I151" s="9">
        <v>11.6</v>
      </c>
      <c r="J151" s="9">
        <v>16</v>
      </c>
      <c r="K151" s="9">
        <v>12</v>
      </c>
      <c r="L151" s="9">
        <f t="shared" si="3"/>
        <v>53.10000000000003</v>
      </c>
      <c r="M151" s="10">
        <f t="shared" si="4"/>
        <v>53</v>
      </c>
      <c r="N151" s="3" t="s">
        <v>18</v>
      </c>
      <c r="O151" s="8">
        <v>7</v>
      </c>
    </row>
    <row r="152" spans="1:15" ht="14" customHeight="1">
      <c r="A152" s="3" t="s">
        <v>16</v>
      </c>
      <c r="B152" s="3">
        <v>1</v>
      </c>
      <c r="C152" s="3">
        <v>3</v>
      </c>
      <c r="D152" s="3">
        <v>10</v>
      </c>
      <c r="E152" s="18" t="s">
        <v>111</v>
      </c>
      <c r="F152" s="9">
        <v>9.0000000000000302</v>
      </c>
      <c r="G152" s="34">
        <v>4</v>
      </c>
      <c r="H152" s="35"/>
      <c r="I152" s="9">
        <v>11.6</v>
      </c>
      <c r="J152" s="9">
        <v>16</v>
      </c>
      <c r="K152" s="9">
        <v>12</v>
      </c>
      <c r="L152" s="9">
        <f t="shared" si="3"/>
        <v>52.60000000000003</v>
      </c>
      <c r="M152" s="10">
        <f t="shared" si="4"/>
        <v>53</v>
      </c>
      <c r="N152" s="3" t="s">
        <v>18</v>
      </c>
      <c r="O152" s="8">
        <v>7</v>
      </c>
    </row>
    <row r="153" spans="1:15" ht="14" customHeight="1">
      <c r="A153" s="3" t="s">
        <v>16</v>
      </c>
      <c r="B153" s="3">
        <v>1</v>
      </c>
      <c r="C153" s="3">
        <v>2</v>
      </c>
      <c r="D153" s="3">
        <v>24</v>
      </c>
      <c r="E153" s="18" t="s">
        <v>112</v>
      </c>
      <c r="F153" s="9">
        <v>8.8000000000000291</v>
      </c>
      <c r="G153" s="34">
        <v>3.7</v>
      </c>
      <c r="H153" s="35"/>
      <c r="I153" s="9">
        <v>11.6</v>
      </c>
      <c r="J153" s="9">
        <v>16</v>
      </c>
      <c r="K153" s="9">
        <v>11.2</v>
      </c>
      <c r="L153" s="9">
        <f t="shared" si="3"/>
        <v>51.300000000000026</v>
      </c>
      <c r="M153" s="10">
        <f t="shared" si="4"/>
        <v>51</v>
      </c>
      <c r="N153" s="3" t="s">
        <v>18</v>
      </c>
      <c r="O153" s="8">
        <v>7</v>
      </c>
    </row>
    <row r="154" spans="1:15" ht="14" customHeight="1">
      <c r="A154" s="3" t="s">
        <v>16</v>
      </c>
      <c r="B154" s="3">
        <v>1</v>
      </c>
      <c r="C154" s="3">
        <v>3</v>
      </c>
      <c r="D154" s="3">
        <v>12</v>
      </c>
      <c r="E154" s="18" t="s">
        <v>113</v>
      </c>
      <c r="F154" s="9">
        <v>8.6000000000000298</v>
      </c>
      <c r="G154" s="34">
        <v>3.4</v>
      </c>
      <c r="H154" s="35"/>
      <c r="I154" s="9">
        <v>11.6</v>
      </c>
      <c r="J154" s="9">
        <v>16</v>
      </c>
      <c r="K154" s="9">
        <v>12</v>
      </c>
      <c r="L154" s="9">
        <f t="shared" si="3"/>
        <v>51.60000000000003</v>
      </c>
      <c r="M154" s="10">
        <f t="shared" si="4"/>
        <v>52</v>
      </c>
      <c r="N154" s="3" t="s">
        <v>18</v>
      </c>
      <c r="O154" s="8">
        <v>7</v>
      </c>
    </row>
    <row r="155" spans="1:15" ht="14" customHeight="1">
      <c r="A155" s="3" t="s">
        <v>16</v>
      </c>
      <c r="B155" s="3">
        <v>1</v>
      </c>
      <c r="C155" s="3">
        <v>2</v>
      </c>
      <c r="D155" s="3">
        <v>18</v>
      </c>
      <c r="E155" s="18" t="s">
        <v>114</v>
      </c>
      <c r="F155" s="9">
        <v>8.4000000000000306</v>
      </c>
      <c r="G155" s="34">
        <v>3.1</v>
      </c>
      <c r="H155" s="35"/>
      <c r="I155" s="9">
        <v>11.6</v>
      </c>
      <c r="J155" s="9">
        <v>16</v>
      </c>
      <c r="K155" s="9">
        <v>12</v>
      </c>
      <c r="L155" s="9">
        <f t="shared" si="3"/>
        <v>51.10000000000003</v>
      </c>
      <c r="M155" s="10">
        <f t="shared" si="4"/>
        <v>51</v>
      </c>
      <c r="N155" s="3" t="s">
        <v>18</v>
      </c>
      <c r="O155" s="8">
        <v>7</v>
      </c>
    </row>
    <row r="156" spans="1:15" ht="14" customHeight="1">
      <c r="A156" s="3" t="s">
        <v>16</v>
      </c>
      <c r="B156" s="3">
        <v>1</v>
      </c>
      <c r="C156" s="3">
        <v>2</v>
      </c>
      <c r="D156" s="3">
        <v>17</v>
      </c>
      <c r="E156" s="18" t="s">
        <v>115</v>
      </c>
      <c r="F156" s="9">
        <v>8.2000000000000295</v>
      </c>
      <c r="G156" s="34">
        <v>2.8</v>
      </c>
      <c r="H156" s="35"/>
      <c r="I156" s="9">
        <v>11.6</v>
      </c>
      <c r="J156" s="9">
        <v>16</v>
      </c>
      <c r="K156" s="9">
        <v>12</v>
      </c>
      <c r="L156" s="9">
        <f t="shared" si="3"/>
        <v>50.60000000000003</v>
      </c>
      <c r="M156" s="10">
        <f t="shared" si="4"/>
        <v>51</v>
      </c>
      <c r="N156" s="3" t="s">
        <v>18</v>
      </c>
      <c r="O156" s="8">
        <v>7</v>
      </c>
    </row>
    <row r="157" spans="1:15" ht="14" customHeight="1">
      <c r="A157" s="3" t="s">
        <v>16</v>
      </c>
      <c r="B157" s="3">
        <v>1</v>
      </c>
      <c r="C157" s="3">
        <v>3</v>
      </c>
      <c r="D157" s="3">
        <v>6</v>
      </c>
      <c r="E157" s="18" t="s">
        <v>116</v>
      </c>
      <c r="F157" s="9">
        <v>8.0000000000000302</v>
      </c>
      <c r="G157" s="34">
        <v>2.5</v>
      </c>
      <c r="H157" s="35"/>
      <c r="I157" s="9">
        <v>11.6</v>
      </c>
      <c r="J157" s="9">
        <v>16</v>
      </c>
      <c r="K157" s="9">
        <v>12</v>
      </c>
      <c r="L157" s="9">
        <f t="shared" si="3"/>
        <v>50.10000000000003</v>
      </c>
      <c r="M157" s="10">
        <f t="shared" si="4"/>
        <v>50</v>
      </c>
      <c r="N157" s="3" t="s">
        <v>18</v>
      </c>
      <c r="O157" s="8">
        <v>8</v>
      </c>
    </row>
    <row r="158" spans="1:15" ht="14" customHeight="1">
      <c r="A158" s="3" t="s">
        <v>16</v>
      </c>
      <c r="B158" s="3">
        <v>1</v>
      </c>
      <c r="C158" s="3">
        <v>1</v>
      </c>
      <c r="D158" s="3">
        <v>10</v>
      </c>
      <c r="E158" s="18" t="s">
        <v>117</v>
      </c>
      <c r="F158" s="9">
        <v>7.80000000000003</v>
      </c>
      <c r="G158" s="34">
        <v>2.2000000000000002</v>
      </c>
      <c r="H158" s="35"/>
      <c r="I158" s="9">
        <v>11.6</v>
      </c>
      <c r="J158" s="9">
        <v>16</v>
      </c>
      <c r="K158" s="9">
        <v>12</v>
      </c>
      <c r="L158" s="9">
        <f t="shared" si="3"/>
        <v>49.60000000000003</v>
      </c>
      <c r="M158" s="10">
        <f t="shared" si="4"/>
        <v>50</v>
      </c>
      <c r="N158" s="3" t="s">
        <v>18</v>
      </c>
      <c r="O158" s="8">
        <v>8</v>
      </c>
    </row>
    <row r="159" spans="1:15" ht="14" customHeight="1">
      <c r="A159" s="3" t="s">
        <v>16</v>
      </c>
      <c r="B159" s="3">
        <v>1</v>
      </c>
      <c r="C159" s="3">
        <v>3</v>
      </c>
      <c r="D159" s="3">
        <v>9</v>
      </c>
      <c r="E159" s="18" t="s">
        <v>118</v>
      </c>
      <c r="F159" s="9">
        <v>7.6000000000000298</v>
      </c>
      <c r="G159" s="34">
        <v>1.9</v>
      </c>
      <c r="H159" s="35"/>
      <c r="I159" s="9">
        <v>11.6</v>
      </c>
      <c r="J159" s="9">
        <v>16</v>
      </c>
      <c r="K159" s="9">
        <v>7.2</v>
      </c>
      <c r="L159" s="9">
        <f t="shared" si="3"/>
        <v>44.300000000000033</v>
      </c>
      <c r="M159" s="10">
        <f t="shared" si="4"/>
        <v>44</v>
      </c>
      <c r="N159" s="3" t="s">
        <v>18</v>
      </c>
      <c r="O159" s="8">
        <v>8</v>
      </c>
    </row>
    <row r="160" spans="1:15" ht="24.5" customHeight="1">
      <c r="A160" s="1" t="s">
        <v>1</v>
      </c>
    </row>
    <row r="161" spans="1:7" ht="23.5" customHeight="1">
      <c r="A161" s="2" t="s">
        <v>119</v>
      </c>
    </row>
    <row r="162" spans="1:7" ht="4.25" customHeight="1"/>
    <row r="163" spans="1:7" ht="26.25" customHeight="1">
      <c r="A163" s="15" t="s">
        <v>3</v>
      </c>
      <c r="B163" s="15"/>
      <c r="C163" s="15"/>
      <c r="D163" s="15"/>
      <c r="E163" s="15"/>
      <c r="F163" s="16" t="s">
        <v>19</v>
      </c>
      <c r="G163" s="16"/>
    </row>
    <row r="164" spans="1:7" ht="26.25" customHeight="1">
      <c r="A164" s="13" t="s">
        <v>10</v>
      </c>
      <c r="B164" s="13"/>
      <c r="C164" s="13"/>
      <c r="D164" s="13"/>
      <c r="E164" s="13"/>
      <c r="F164" s="16"/>
      <c r="G164" s="16"/>
    </row>
    <row r="165" spans="1:7" ht="14" customHeight="1">
      <c r="A165" s="3" t="s">
        <v>16</v>
      </c>
      <c r="B165" s="3">
        <v>1</v>
      </c>
      <c r="C165" s="3">
        <v>2</v>
      </c>
      <c r="D165" s="3">
        <v>16</v>
      </c>
      <c r="E165" s="18" t="s">
        <v>71</v>
      </c>
      <c r="F165" s="39" t="s">
        <v>190</v>
      </c>
      <c r="G165" s="40"/>
    </row>
    <row r="166" spans="1:7" ht="14" customHeight="1">
      <c r="A166" s="3" t="s">
        <v>16</v>
      </c>
      <c r="B166" s="3">
        <v>1</v>
      </c>
      <c r="C166" s="3">
        <v>2</v>
      </c>
      <c r="D166" s="3">
        <v>13</v>
      </c>
      <c r="E166" s="18" t="s">
        <v>72</v>
      </c>
      <c r="F166" s="39" t="s">
        <v>191</v>
      </c>
      <c r="G166" s="40"/>
    </row>
    <row r="167" spans="1:7" ht="14" customHeight="1">
      <c r="A167" s="3" t="s">
        <v>16</v>
      </c>
      <c r="B167" s="3">
        <v>1</v>
      </c>
      <c r="C167" s="3">
        <v>2</v>
      </c>
      <c r="D167" s="3">
        <v>4</v>
      </c>
      <c r="E167" s="18" t="s">
        <v>73</v>
      </c>
      <c r="F167" s="39" t="s">
        <v>192</v>
      </c>
      <c r="G167" s="40"/>
    </row>
    <row r="168" spans="1:7" ht="14" customHeight="1">
      <c r="A168" s="3" t="s">
        <v>16</v>
      </c>
      <c r="B168" s="3">
        <v>1</v>
      </c>
      <c r="C168" s="3">
        <v>2</v>
      </c>
      <c r="D168" s="3">
        <v>19</v>
      </c>
      <c r="E168" s="18" t="s">
        <v>74</v>
      </c>
      <c r="F168" s="39" t="s">
        <v>193</v>
      </c>
      <c r="G168" s="40"/>
    </row>
    <row r="169" spans="1:7" ht="14" customHeight="1">
      <c r="A169" s="3" t="s">
        <v>16</v>
      </c>
      <c r="B169" s="3">
        <v>1</v>
      </c>
      <c r="C169" s="3">
        <v>2</v>
      </c>
      <c r="D169" s="3">
        <v>10</v>
      </c>
      <c r="E169" s="18" t="s">
        <v>75</v>
      </c>
      <c r="F169" s="39" t="s">
        <v>194</v>
      </c>
      <c r="G169" s="40"/>
    </row>
    <row r="170" spans="1:7" ht="14" customHeight="1">
      <c r="A170" s="3" t="s">
        <v>16</v>
      </c>
      <c r="B170" s="3">
        <v>1</v>
      </c>
      <c r="C170" s="3">
        <v>3</v>
      </c>
      <c r="D170" s="3">
        <v>17</v>
      </c>
      <c r="E170" s="18" t="s">
        <v>76</v>
      </c>
      <c r="F170" s="39" t="s">
        <v>195</v>
      </c>
      <c r="G170" s="40"/>
    </row>
    <row r="171" spans="1:7" ht="14" customHeight="1">
      <c r="A171" s="3" t="s">
        <v>16</v>
      </c>
      <c r="B171" s="3">
        <v>1</v>
      </c>
      <c r="C171" s="3">
        <v>4</v>
      </c>
      <c r="D171" s="3">
        <v>15</v>
      </c>
      <c r="E171" s="18" t="s">
        <v>77</v>
      </c>
      <c r="F171" s="39" t="s">
        <v>196</v>
      </c>
      <c r="G171" s="40"/>
    </row>
    <row r="172" spans="1:7" ht="14" customHeight="1">
      <c r="A172" s="3" t="s">
        <v>16</v>
      </c>
      <c r="B172" s="3">
        <v>1</v>
      </c>
      <c r="C172" s="3">
        <v>4</v>
      </c>
      <c r="D172" s="3">
        <v>23</v>
      </c>
      <c r="E172" s="18" t="s">
        <v>78</v>
      </c>
      <c r="F172" s="39" t="s">
        <v>197</v>
      </c>
      <c r="G172" s="40"/>
    </row>
    <row r="173" spans="1:7" ht="14" customHeight="1">
      <c r="A173" s="3" t="s">
        <v>16</v>
      </c>
      <c r="B173" s="3">
        <v>1</v>
      </c>
      <c r="C173" s="3">
        <v>4</v>
      </c>
      <c r="D173" s="3">
        <v>25</v>
      </c>
      <c r="E173" s="18" t="s">
        <v>79</v>
      </c>
      <c r="F173" s="39" t="s">
        <v>198</v>
      </c>
      <c r="G173" s="40"/>
    </row>
    <row r="174" spans="1:7" ht="14" customHeight="1">
      <c r="A174" s="3" t="s">
        <v>16</v>
      </c>
      <c r="B174" s="3">
        <v>1</v>
      </c>
      <c r="C174" s="3">
        <v>2</v>
      </c>
      <c r="D174" s="3">
        <v>20</v>
      </c>
      <c r="E174" s="18" t="s">
        <v>80</v>
      </c>
      <c r="F174" s="39" t="s">
        <v>199</v>
      </c>
      <c r="G174" s="40"/>
    </row>
    <row r="175" spans="1:7" ht="14" customHeight="1">
      <c r="A175" s="3" t="s">
        <v>16</v>
      </c>
      <c r="B175" s="3">
        <v>1</v>
      </c>
      <c r="C175" s="3">
        <v>1</v>
      </c>
      <c r="D175" s="3">
        <v>3</v>
      </c>
      <c r="E175" s="18" t="s">
        <v>81</v>
      </c>
      <c r="F175" s="39" t="s">
        <v>200</v>
      </c>
      <c r="G175" s="40"/>
    </row>
    <row r="176" spans="1:7" ht="14" customHeight="1">
      <c r="A176" s="3" t="s">
        <v>16</v>
      </c>
      <c r="B176" s="3">
        <v>1</v>
      </c>
      <c r="C176" s="3">
        <v>4</v>
      </c>
      <c r="D176" s="3">
        <v>1</v>
      </c>
      <c r="E176" s="18" t="s">
        <v>82</v>
      </c>
      <c r="F176" s="39" t="s">
        <v>201</v>
      </c>
      <c r="G176" s="40"/>
    </row>
    <row r="177" spans="1:7" ht="14" customHeight="1">
      <c r="A177" s="3" t="s">
        <v>16</v>
      </c>
      <c r="B177" s="3">
        <v>1</v>
      </c>
      <c r="C177" s="3">
        <v>4</v>
      </c>
      <c r="D177" s="3">
        <v>22</v>
      </c>
      <c r="E177" s="18" t="s">
        <v>83</v>
      </c>
      <c r="F177" s="39" t="s">
        <v>202</v>
      </c>
      <c r="G177" s="40"/>
    </row>
    <row r="178" spans="1:7" ht="14" customHeight="1">
      <c r="A178" s="3" t="s">
        <v>16</v>
      </c>
      <c r="B178" s="3">
        <v>1</v>
      </c>
      <c r="C178" s="3">
        <v>2</v>
      </c>
      <c r="D178" s="3">
        <v>1</v>
      </c>
      <c r="E178" s="18" t="s">
        <v>84</v>
      </c>
      <c r="F178" s="39" t="s">
        <v>203</v>
      </c>
      <c r="G178" s="40"/>
    </row>
    <row r="179" spans="1:7" ht="14" customHeight="1">
      <c r="A179" s="3" t="s">
        <v>16</v>
      </c>
      <c r="B179" s="3">
        <v>1</v>
      </c>
      <c r="C179" s="3">
        <v>1</v>
      </c>
      <c r="D179" s="3">
        <v>2</v>
      </c>
      <c r="E179" s="18" t="s">
        <v>85</v>
      </c>
      <c r="F179" s="39" t="s">
        <v>204</v>
      </c>
      <c r="G179" s="40"/>
    </row>
    <row r="180" spans="1:7" ht="14" customHeight="1">
      <c r="A180" s="3" t="s">
        <v>16</v>
      </c>
      <c r="B180" s="3">
        <v>1</v>
      </c>
      <c r="C180" s="3">
        <v>1</v>
      </c>
      <c r="D180" s="3">
        <v>14</v>
      </c>
      <c r="E180" s="18" t="s">
        <v>86</v>
      </c>
      <c r="F180" s="39" t="s">
        <v>205</v>
      </c>
      <c r="G180" s="40"/>
    </row>
    <row r="181" spans="1:7" ht="14" customHeight="1">
      <c r="A181" s="3" t="s">
        <v>16</v>
      </c>
      <c r="B181" s="3">
        <v>1</v>
      </c>
      <c r="C181" s="3">
        <v>3</v>
      </c>
      <c r="D181" s="3">
        <v>20</v>
      </c>
      <c r="E181" s="18" t="s">
        <v>87</v>
      </c>
      <c r="F181" s="39" t="s">
        <v>206</v>
      </c>
      <c r="G181" s="40"/>
    </row>
    <row r="182" spans="1:7" ht="14" customHeight="1">
      <c r="A182" s="3" t="s">
        <v>16</v>
      </c>
      <c r="B182" s="3">
        <v>1</v>
      </c>
      <c r="C182" s="3">
        <v>4</v>
      </c>
      <c r="D182" s="3">
        <v>14</v>
      </c>
      <c r="E182" s="18" t="s">
        <v>88</v>
      </c>
      <c r="F182" s="39" t="s">
        <v>207</v>
      </c>
      <c r="G182" s="40"/>
    </row>
    <row r="183" spans="1:7" ht="14" customHeight="1">
      <c r="A183" s="3" t="s">
        <v>16</v>
      </c>
      <c r="B183" s="3">
        <v>1</v>
      </c>
      <c r="C183" s="3">
        <v>4</v>
      </c>
      <c r="D183" s="3">
        <v>10</v>
      </c>
      <c r="E183" s="18" t="s">
        <v>89</v>
      </c>
      <c r="F183" s="39" t="s">
        <v>208</v>
      </c>
      <c r="G183" s="40"/>
    </row>
    <row r="184" spans="1:7" ht="14" customHeight="1">
      <c r="A184" s="3" t="s">
        <v>16</v>
      </c>
      <c r="B184" s="3">
        <v>1</v>
      </c>
      <c r="C184" s="3">
        <v>3</v>
      </c>
      <c r="D184" s="3">
        <v>5</v>
      </c>
      <c r="E184" s="18" t="s">
        <v>90</v>
      </c>
      <c r="F184" s="39" t="s">
        <v>209</v>
      </c>
      <c r="G184" s="40"/>
    </row>
    <row r="185" spans="1:7" ht="14" customHeight="1">
      <c r="A185" s="3" t="s">
        <v>16</v>
      </c>
      <c r="B185" s="3">
        <v>1</v>
      </c>
      <c r="C185" s="3">
        <v>2</v>
      </c>
      <c r="D185" s="3">
        <v>6</v>
      </c>
      <c r="E185" s="18" t="s">
        <v>91</v>
      </c>
      <c r="F185" s="39" t="s">
        <v>210</v>
      </c>
      <c r="G185" s="40"/>
    </row>
    <row r="186" spans="1:7" ht="14" customHeight="1">
      <c r="A186" s="3" t="s">
        <v>16</v>
      </c>
      <c r="B186" s="3">
        <v>1</v>
      </c>
      <c r="C186" s="3">
        <v>4</v>
      </c>
      <c r="D186" s="3">
        <v>16</v>
      </c>
      <c r="E186" s="18" t="s">
        <v>92</v>
      </c>
      <c r="F186" s="39" t="s">
        <v>211</v>
      </c>
      <c r="G186" s="40"/>
    </row>
    <row r="187" spans="1:7" ht="14" customHeight="1">
      <c r="A187" s="3" t="s">
        <v>16</v>
      </c>
      <c r="B187" s="3">
        <v>1</v>
      </c>
      <c r="C187" s="3">
        <v>1</v>
      </c>
      <c r="D187" s="3">
        <v>23</v>
      </c>
      <c r="E187" s="18" t="s">
        <v>93</v>
      </c>
      <c r="F187" s="39" t="s">
        <v>212</v>
      </c>
      <c r="G187" s="40"/>
    </row>
    <row r="188" spans="1:7" ht="14" customHeight="1">
      <c r="A188" s="3" t="s">
        <v>16</v>
      </c>
      <c r="B188" s="3">
        <v>1</v>
      </c>
      <c r="C188" s="3">
        <v>3</v>
      </c>
      <c r="D188" s="3">
        <v>7</v>
      </c>
      <c r="E188" s="18" t="s">
        <v>94</v>
      </c>
      <c r="F188" s="39" t="s">
        <v>213</v>
      </c>
      <c r="G188" s="40"/>
    </row>
    <row r="189" spans="1:7" ht="14" customHeight="1">
      <c r="A189" s="3" t="s">
        <v>16</v>
      </c>
      <c r="B189" s="3">
        <v>1</v>
      </c>
      <c r="C189" s="3">
        <v>3</v>
      </c>
      <c r="D189" s="3">
        <v>24</v>
      </c>
      <c r="E189" s="18" t="s">
        <v>95</v>
      </c>
      <c r="F189" s="39" t="s">
        <v>214</v>
      </c>
      <c r="G189" s="40"/>
    </row>
    <row r="190" spans="1:7" ht="14" customHeight="1">
      <c r="A190" s="3" t="s">
        <v>16</v>
      </c>
      <c r="B190" s="3">
        <v>1</v>
      </c>
      <c r="C190" s="3">
        <v>2</v>
      </c>
      <c r="D190" s="3">
        <v>11</v>
      </c>
      <c r="E190" s="18" t="s">
        <v>96</v>
      </c>
      <c r="F190" s="39" t="s">
        <v>215</v>
      </c>
      <c r="G190" s="40"/>
    </row>
    <row r="191" spans="1:7" ht="14" customHeight="1">
      <c r="A191" s="3" t="s">
        <v>16</v>
      </c>
      <c r="B191" s="3">
        <v>1</v>
      </c>
      <c r="C191" s="3">
        <v>2</v>
      </c>
      <c r="D191" s="3">
        <v>26</v>
      </c>
      <c r="E191" s="18" t="s">
        <v>97</v>
      </c>
      <c r="F191" s="39" t="s">
        <v>216</v>
      </c>
      <c r="G191" s="40"/>
    </row>
    <row r="192" spans="1:7" ht="14" customHeight="1">
      <c r="A192" s="3" t="s">
        <v>16</v>
      </c>
      <c r="B192" s="3">
        <v>1</v>
      </c>
      <c r="C192" s="3">
        <v>1</v>
      </c>
      <c r="D192" s="3">
        <v>18</v>
      </c>
      <c r="E192" s="18" t="s">
        <v>98</v>
      </c>
      <c r="F192" s="39" t="s">
        <v>217</v>
      </c>
      <c r="G192" s="40"/>
    </row>
    <row r="193" spans="1:7" ht="14" customHeight="1">
      <c r="A193" s="3" t="s">
        <v>16</v>
      </c>
      <c r="B193" s="3">
        <v>1</v>
      </c>
      <c r="C193" s="3">
        <v>4</v>
      </c>
      <c r="D193" s="3">
        <v>12</v>
      </c>
      <c r="E193" s="18" t="s">
        <v>99</v>
      </c>
      <c r="F193" s="39" t="s">
        <v>218</v>
      </c>
      <c r="G193" s="40"/>
    </row>
    <row r="194" spans="1:7" ht="14" customHeight="1">
      <c r="A194" s="3" t="s">
        <v>16</v>
      </c>
      <c r="B194" s="3">
        <v>1</v>
      </c>
      <c r="C194" s="3">
        <v>2</v>
      </c>
      <c r="D194" s="3">
        <v>3</v>
      </c>
      <c r="E194" s="18" t="s">
        <v>100</v>
      </c>
      <c r="F194" s="39" t="s">
        <v>219</v>
      </c>
      <c r="G194" s="40"/>
    </row>
    <row r="195" spans="1:7" ht="14" customHeight="1">
      <c r="A195" s="3" t="s">
        <v>16</v>
      </c>
      <c r="B195" s="3">
        <v>1</v>
      </c>
      <c r="C195" s="3">
        <v>3</v>
      </c>
      <c r="D195" s="3">
        <v>4</v>
      </c>
      <c r="E195" s="18" t="s">
        <v>101</v>
      </c>
      <c r="F195" s="39" t="s">
        <v>220</v>
      </c>
      <c r="G195" s="40"/>
    </row>
    <row r="196" spans="1:7" ht="14" customHeight="1">
      <c r="A196" s="3" t="s">
        <v>16</v>
      </c>
      <c r="B196" s="3">
        <v>1</v>
      </c>
      <c r="C196" s="3">
        <v>4</v>
      </c>
      <c r="D196" s="3">
        <v>13</v>
      </c>
      <c r="E196" s="18" t="s">
        <v>102</v>
      </c>
      <c r="F196" s="39" t="s">
        <v>221</v>
      </c>
      <c r="G196" s="40"/>
    </row>
    <row r="197" spans="1:7" ht="14" customHeight="1">
      <c r="A197" s="3" t="s">
        <v>16</v>
      </c>
      <c r="B197" s="3">
        <v>1</v>
      </c>
      <c r="C197" s="3">
        <v>2</v>
      </c>
      <c r="D197" s="3">
        <v>25</v>
      </c>
      <c r="E197" s="18" t="s">
        <v>103</v>
      </c>
      <c r="F197" s="39" t="s">
        <v>222</v>
      </c>
      <c r="G197" s="40"/>
    </row>
    <row r="198" spans="1:7" ht="14" customHeight="1">
      <c r="A198" s="3" t="s">
        <v>16</v>
      </c>
      <c r="B198" s="3">
        <v>1</v>
      </c>
      <c r="C198" s="3">
        <v>1</v>
      </c>
      <c r="D198" s="3">
        <v>20</v>
      </c>
      <c r="E198" s="18" t="s">
        <v>104</v>
      </c>
      <c r="F198" s="39" t="s">
        <v>223</v>
      </c>
      <c r="G198" s="40"/>
    </row>
    <row r="199" spans="1:7" ht="14" customHeight="1">
      <c r="A199" s="3" t="s">
        <v>16</v>
      </c>
      <c r="B199" s="3">
        <v>1</v>
      </c>
      <c r="C199" s="3">
        <v>2</v>
      </c>
      <c r="D199" s="3">
        <v>15</v>
      </c>
      <c r="E199" s="18" t="s">
        <v>105</v>
      </c>
      <c r="F199" s="39" t="s">
        <v>224</v>
      </c>
      <c r="G199" s="40"/>
    </row>
    <row r="200" spans="1:7" ht="14" customHeight="1">
      <c r="A200" s="3" t="s">
        <v>16</v>
      </c>
      <c r="B200" s="3">
        <v>1</v>
      </c>
      <c r="C200" s="3">
        <v>1</v>
      </c>
      <c r="D200" s="3">
        <v>26</v>
      </c>
      <c r="E200" s="18" t="s">
        <v>106</v>
      </c>
      <c r="F200" s="39" t="s">
        <v>225</v>
      </c>
      <c r="G200" s="40"/>
    </row>
    <row r="201" spans="1:7" ht="14" customHeight="1">
      <c r="A201" s="3" t="s">
        <v>16</v>
      </c>
      <c r="B201" s="3">
        <v>1</v>
      </c>
      <c r="C201" s="3">
        <v>3</v>
      </c>
      <c r="D201" s="3">
        <v>13</v>
      </c>
      <c r="E201" s="18" t="s">
        <v>107</v>
      </c>
      <c r="F201" s="39" t="s">
        <v>226</v>
      </c>
      <c r="G201" s="40"/>
    </row>
    <row r="202" spans="1:7" ht="14" customHeight="1">
      <c r="A202" s="3" t="s">
        <v>16</v>
      </c>
      <c r="B202" s="3">
        <v>1</v>
      </c>
      <c r="C202" s="3">
        <v>2</v>
      </c>
      <c r="D202" s="3">
        <v>2</v>
      </c>
      <c r="E202" s="18" t="s">
        <v>108</v>
      </c>
      <c r="F202" s="39" t="s">
        <v>227</v>
      </c>
      <c r="G202" s="40"/>
    </row>
    <row r="203" spans="1:7" ht="14" customHeight="1">
      <c r="A203" s="3" t="s">
        <v>16</v>
      </c>
      <c r="B203" s="3">
        <v>1</v>
      </c>
      <c r="C203" s="3">
        <v>4</v>
      </c>
      <c r="D203" s="3">
        <v>5</v>
      </c>
      <c r="E203" s="18" t="s">
        <v>109</v>
      </c>
      <c r="F203" s="39" t="s">
        <v>228</v>
      </c>
      <c r="G203" s="40"/>
    </row>
    <row r="204" spans="1:7" ht="14" customHeight="1">
      <c r="A204" s="3" t="s">
        <v>16</v>
      </c>
      <c r="B204" s="3">
        <v>1</v>
      </c>
      <c r="C204" s="3">
        <v>2</v>
      </c>
      <c r="D204" s="3">
        <v>23</v>
      </c>
      <c r="E204" s="18" t="s">
        <v>110</v>
      </c>
      <c r="F204" s="39" t="s">
        <v>229</v>
      </c>
      <c r="G204" s="40"/>
    </row>
    <row r="205" spans="1:7" ht="14" customHeight="1">
      <c r="A205" s="3" t="s">
        <v>16</v>
      </c>
      <c r="B205" s="3">
        <v>1</v>
      </c>
      <c r="C205" s="3">
        <v>3</v>
      </c>
      <c r="D205" s="3">
        <v>10</v>
      </c>
      <c r="E205" s="18" t="s">
        <v>111</v>
      </c>
      <c r="F205" s="39" t="s">
        <v>230</v>
      </c>
      <c r="G205" s="40"/>
    </row>
    <row r="206" spans="1:7" ht="14" customHeight="1">
      <c r="A206" s="3" t="s">
        <v>16</v>
      </c>
      <c r="B206" s="3">
        <v>1</v>
      </c>
      <c r="C206" s="3">
        <v>2</v>
      </c>
      <c r="D206" s="3">
        <v>24</v>
      </c>
      <c r="E206" s="18" t="s">
        <v>112</v>
      </c>
      <c r="F206" s="39" t="s">
        <v>231</v>
      </c>
      <c r="G206" s="40"/>
    </row>
    <row r="207" spans="1:7" ht="14" customHeight="1">
      <c r="A207" s="3" t="s">
        <v>16</v>
      </c>
      <c r="B207" s="3">
        <v>1</v>
      </c>
      <c r="C207" s="3">
        <v>3</v>
      </c>
      <c r="D207" s="3">
        <v>12</v>
      </c>
      <c r="E207" s="18" t="s">
        <v>113</v>
      </c>
      <c r="F207" s="39" t="s">
        <v>232</v>
      </c>
      <c r="G207" s="40"/>
    </row>
    <row r="208" spans="1:7" ht="14" customHeight="1">
      <c r="A208" s="3" t="s">
        <v>16</v>
      </c>
      <c r="B208" s="3">
        <v>1</v>
      </c>
      <c r="C208" s="3">
        <v>2</v>
      </c>
      <c r="D208" s="3">
        <v>18</v>
      </c>
      <c r="E208" s="18" t="s">
        <v>114</v>
      </c>
      <c r="F208" s="39" t="s">
        <v>233</v>
      </c>
      <c r="G208" s="40"/>
    </row>
    <row r="209" spans="1:15" ht="14" customHeight="1">
      <c r="A209" s="3" t="s">
        <v>16</v>
      </c>
      <c r="B209" s="3">
        <v>1</v>
      </c>
      <c r="C209" s="3">
        <v>2</v>
      </c>
      <c r="D209" s="3">
        <v>17</v>
      </c>
      <c r="E209" s="18" t="s">
        <v>115</v>
      </c>
      <c r="F209" s="39" t="s">
        <v>234</v>
      </c>
      <c r="G209" s="40"/>
    </row>
    <row r="210" spans="1:15" ht="14" customHeight="1">
      <c r="A210" s="3" t="s">
        <v>16</v>
      </c>
      <c r="B210" s="3">
        <v>1</v>
      </c>
      <c r="C210" s="3">
        <v>3</v>
      </c>
      <c r="D210" s="3">
        <v>6</v>
      </c>
      <c r="E210" s="18" t="s">
        <v>116</v>
      </c>
      <c r="F210" s="39" t="s">
        <v>235</v>
      </c>
      <c r="G210" s="40"/>
    </row>
    <row r="211" spans="1:15" ht="14" customHeight="1">
      <c r="A211" s="3" t="s">
        <v>16</v>
      </c>
      <c r="B211" s="3">
        <v>1</v>
      </c>
      <c r="C211" s="3">
        <v>1</v>
      </c>
      <c r="D211" s="3">
        <v>10</v>
      </c>
      <c r="E211" s="18" t="s">
        <v>117</v>
      </c>
      <c r="F211" s="39" t="s">
        <v>236</v>
      </c>
      <c r="G211" s="40"/>
    </row>
    <row r="212" spans="1:15" ht="14" customHeight="1">
      <c r="A212" s="3" t="s">
        <v>16</v>
      </c>
      <c r="B212" s="3">
        <v>1</v>
      </c>
      <c r="C212" s="3">
        <v>3</v>
      </c>
      <c r="D212" s="3">
        <v>9</v>
      </c>
      <c r="E212" s="18" t="s">
        <v>118</v>
      </c>
      <c r="F212" s="39" t="s">
        <v>237</v>
      </c>
      <c r="G212" s="40"/>
    </row>
    <row r="213" spans="1:15" ht="24.5" customHeight="1">
      <c r="A213" s="1" t="s">
        <v>1</v>
      </c>
    </row>
    <row r="214" spans="1:15" ht="23.5" customHeight="1">
      <c r="A214" s="2" t="s">
        <v>2</v>
      </c>
    </row>
    <row r="215" spans="1:15" ht="4.25" customHeight="1"/>
    <row r="216" spans="1:15" ht="26.25" customHeight="1">
      <c r="A216" s="15" t="s">
        <v>3</v>
      </c>
      <c r="B216" s="15"/>
      <c r="C216" s="15"/>
      <c r="D216" s="15"/>
      <c r="E216" s="15"/>
      <c r="F216" s="12" t="s">
        <v>4</v>
      </c>
      <c r="G216" s="12"/>
      <c r="H216" s="12"/>
      <c r="I216" s="12" t="s">
        <v>5</v>
      </c>
      <c r="J216" s="12"/>
      <c r="K216" s="12"/>
      <c r="L216" s="12" t="s">
        <v>6</v>
      </c>
      <c r="M216" s="12" t="s">
        <v>7</v>
      </c>
      <c r="N216" s="12" t="s">
        <v>8</v>
      </c>
      <c r="O216" s="12" t="s">
        <v>9</v>
      </c>
    </row>
    <row r="217" spans="1:15" ht="26.25" customHeight="1">
      <c r="A217" s="13" t="s">
        <v>10</v>
      </c>
      <c r="B217" s="13"/>
      <c r="C217" s="13"/>
      <c r="D217" s="13"/>
      <c r="E217" s="13"/>
      <c r="F217" s="5" t="s">
        <v>11</v>
      </c>
      <c r="G217" s="14" t="s">
        <v>12</v>
      </c>
      <c r="H217" s="14"/>
      <c r="I217" s="6" t="s">
        <v>13</v>
      </c>
      <c r="J217" s="6" t="s">
        <v>14</v>
      </c>
      <c r="K217" s="7" t="s">
        <v>15</v>
      </c>
      <c r="L217" s="12"/>
      <c r="M217" s="12"/>
      <c r="N217" s="12"/>
      <c r="O217" s="12"/>
    </row>
    <row r="218" spans="1:15" ht="14" customHeight="1">
      <c r="A218" s="3" t="s">
        <v>16</v>
      </c>
      <c r="B218" s="3">
        <v>1</v>
      </c>
      <c r="C218" s="3">
        <v>4</v>
      </c>
      <c r="D218" s="3">
        <v>20</v>
      </c>
      <c r="E218" s="3" t="s">
        <v>123</v>
      </c>
      <c r="F218" s="9">
        <v>7.83</v>
      </c>
      <c r="G218" s="11">
        <v>19.5</v>
      </c>
      <c r="H218" s="11"/>
      <c r="I218" s="9">
        <v>12</v>
      </c>
      <c r="J218" s="9">
        <v>16</v>
      </c>
      <c r="K218" s="9">
        <v>12</v>
      </c>
      <c r="L218" s="9">
        <v>67.33</v>
      </c>
      <c r="M218" s="10">
        <v>67</v>
      </c>
      <c r="N218" s="3" t="s">
        <v>18</v>
      </c>
      <c r="O218" s="8">
        <v>8</v>
      </c>
    </row>
    <row r="219" spans="1:15" ht="14" customHeight="1">
      <c r="A219" s="3" t="s">
        <v>16</v>
      </c>
      <c r="B219" s="3">
        <v>1</v>
      </c>
      <c r="C219" s="3">
        <v>2</v>
      </c>
      <c r="D219" s="3">
        <v>8</v>
      </c>
      <c r="E219" s="3" t="s">
        <v>124</v>
      </c>
      <c r="F219" s="9">
        <v>7.3</v>
      </c>
      <c r="G219" s="11">
        <v>11.01</v>
      </c>
      <c r="H219" s="11"/>
      <c r="I219" s="9">
        <v>11.6</v>
      </c>
      <c r="J219" s="9">
        <v>16</v>
      </c>
      <c r="K219" s="9">
        <v>12</v>
      </c>
      <c r="L219" s="9">
        <v>67.23</v>
      </c>
      <c r="M219" s="10">
        <v>67</v>
      </c>
      <c r="N219" s="3" t="s">
        <v>18</v>
      </c>
      <c r="O219" s="8">
        <v>8</v>
      </c>
    </row>
    <row r="220" spans="1:15" ht="14" customHeight="1">
      <c r="A220" s="3" t="s">
        <v>16</v>
      </c>
      <c r="B220" s="3">
        <v>1</v>
      </c>
      <c r="C220" s="3">
        <v>3</v>
      </c>
      <c r="D220" s="3">
        <v>8</v>
      </c>
      <c r="E220" s="3" t="s">
        <v>125</v>
      </c>
      <c r="F220" s="9">
        <v>6.77</v>
      </c>
      <c r="G220" s="11">
        <v>16.89</v>
      </c>
      <c r="H220" s="11"/>
      <c r="I220" s="9">
        <v>11.6</v>
      </c>
      <c r="J220" s="9">
        <v>16</v>
      </c>
      <c r="K220" s="9">
        <v>12</v>
      </c>
      <c r="L220" s="9">
        <v>67.17</v>
      </c>
      <c r="M220" s="10">
        <v>67</v>
      </c>
      <c r="N220" s="3" t="s">
        <v>18</v>
      </c>
      <c r="O220" s="8">
        <v>8</v>
      </c>
    </row>
    <row r="221" spans="1:15" ht="14" customHeight="1">
      <c r="A221" s="3" t="s">
        <v>16</v>
      </c>
      <c r="B221" s="3">
        <v>1</v>
      </c>
      <c r="C221" s="3">
        <v>1</v>
      </c>
      <c r="D221" s="3">
        <v>4</v>
      </c>
      <c r="E221" s="3" t="s">
        <v>126</v>
      </c>
      <c r="F221" s="9">
        <v>6.24</v>
      </c>
      <c r="G221" s="11">
        <v>15.09</v>
      </c>
      <c r="H221" s="11"/>
      <c r="I221" s="9">
        <v>12</v>
      </c>
      <c r="J221" s="9">
        <v>16</v>
      </c>
      <c r="K221" s="9">
        <v>12</v>
      </c>
      <c r="L221" s="9">
        <v>66.94</v>
      </c>
      <c r="M221" s="10">
        <v>67</v>
      </c>
      <c r="N221" s="3" t="s">
        <v>18</v>
      </c>
      <c r="O221" s="8">
        <v>8</v>
      </c>
    </row>
    <row r="222" spans="1:15" ht="14" customHeight="1">
      <c r="A222" s="3" t="s">
        <v>16</v>
      </c>
      <c r="B222" s="3">
        <v>1</v>
      </c>
      <c r="C222" s="3">
        <v>3</v>
      </c>
      <c r="D222" s="3">
        <v>22</v>
      </c>
      <c r="E222" s="3" t="s">
        <v>127</v>
      </c>
      <c r="F222" s="9">
        <v>5.71</v>
      </c>
      <c r="G222" s="11">
        <v>14.37</v>
      </c>
      <c r="H222" s="11"/>
      <c r="I222" s="9">
        <v>12</v>
      </c>
      <c r="J222" s="9">
        <v>16</v>
      </c>
      <c r="K222" s="9">
        <v>12</v>
      </c>
      <c r="L222" s="9">
        <v>66.94</v>
      </c>
      <c r="M222" s="10">
        <v>67</v>
      </c>
      <c r="N222" s="3" t="s">
        <v>18</v>
      </c>
      <c r="O222" s="8">
        <v>9</v>
      </c>
    </row>
    <row r="223" spans="1:15" ht="14" customHeight="1">
      <c r="A223" s="3" t="s">
        <v>16</v>
      </c>
      <c r="B223" s="3">
        <v>1</v>
      </c>
      <c r="C223" s="3">
        <v>4</v>
      </c>
      <c r="D223" s="3">
        <v>9</v>
      </c>
      <c r="E223" s="3" t="s">
        <v>128</v>
      </c>
      <c r="F223" s="9">
        <v>5.18</v>
      </c>
      <c r="G223" s="11">
        <v>13.2</v>
      </c>
      <c r="H223" s="11"/>
      <c r="I223" s="9">
        <v>12</v>
      </c>
      <c r="J223" s="9">
        <v>16</v>
      </c>
      <c r="K223" s="9">
        <v>12</v>
      </c>
      <c r="L223" s="9">
        <v>66.58</v>
      </c>
      <c r="M223" s="10">
        <v>67</v>
      </c>
      <c r="N223" s="3" t="s">
        <v>18</v>
      </c>
      <c r="O223" s="8">
        <v>9</v>
      </c>
    </row>
    <row r="224" spans="1:15" ht="14" customHeight="1">
      <c r="A224" s="3" t="s">
        <v>16</v>
      </c>
      <c r="B224" s="3">
        <v>1</v>
      </c>
      <c r="C224" s="3">
        <v>4</v>
      </c>
      <c r="D224" s="3">
        <v>19</v>
      </c>
      <c r="E224" s="3" t="s">
        <v>129</v>
      </c>
      <c r="F224" s="9">
        <v>4.6500000000000004</v>
      </c>
      <c r="G224" s="11">
        <v>16.62</v>
      </c>
      <c r="H224" s="11"/>
      <c r="I224" s="9">
        <v>11.6</v>
      </c>
      <c r="J224" s="9">
        <v>16</v>
      </c>
      <c r="K224" s="9">
        <v>12</v>
      </c>
      <c r="L224" s="9">
        <v>66.569999999999993</v>
      </c>
      <c r="M224" s="10">
        <v>67</v>
      </c>
      <c r="N224" s="3" t="s">
        <v>18</v>
      </c>
      <c r="O224" s="8">
        <v>9</v>
      </c>
    </row>
    <row r="225" spans="1:15" ht="14" customHeight="1">
      <c r="A225" s="3" t="s">
        <v>16</v>
      </c>
      <c r="B225" s="3">
        <v>1</v>
      </c>
      <c r="C225" s="3">
        <v>1</v>
      </c>
      <c r="D225" s="3">
        <v>1</v>
      </c>
      <c r="E225" s="3" t="s">
        <v>130</v>
      </c>
      <c r="F225" s="9">
        <v>4.12</v>
      </c>
      <c r="G225" s="11">
        <v>15.78</v>
      </c>
      <c r="H225" s="11"/>
      <c r="I225" s="9">
        <v>12</v>
      </c>
      <c r="J225" s="9">
        <v>16</v>
      </c>
      <c r="K225" s="9">
        <v>12</v>
      </c>
      <c r="L225" s="9">
        <v>66.55</v>
      </c>
      <c r="M225" s="10">
        <v>67</v>
      </c>
      <c r="N225" s="3" t="s">
        <v>18</v>
      </c>
      <c r="O225" s="8">
        <v>9</v>
      </c>
    </row>
    <row r="226" spans="1:15" ht="14" customHeight="1">
      <c r="A226" s="3" t="s">
        <v>20</v>
      </c>
      <c r="B226" s="3" t="s">
        <v>0</v>
      </c>
      <c r="C226" s="3" t="s">
        <v>0</v>
      </c>
      <c r="D226" s="3" t="s">
        <v>0</v>
      </c>
      <c r="E226" s="19" t="s">
        <v>0</v>
      </c>
      <c r="F226" s="4" t="s">
        <v>0</v>
      </c>
      <c r="G226" s="13" t="s">
        <v>0</v>
      </c>
      <c r="H226" s="13"/>
      <c r="I226" s="4" t="s">
        <v>0</v>
      </c>
      <c r="J226" s="4" t="s">
        <v>0</v>
      </c>
      <c r="K226" s="4" t="s">
        <v>0</v>
      </c>
      <c r="L226" s="4" t="s">
        <v>0</v>
      </c>
      <c r="M226" s="9">
        <v>54.9</v>
      </c>
      <c r="N226" s="3" t="s">
        <v>0</v>
      </c>
      <c r="O226" s="3" t="s">
        <v>0</v>
      </c>
    </row>
    <row r="227" spans="1:15" ht="14" customHeight="1">
      <c r="A227" s="3" t="s">
        <v>21</v>
      </c>
      <c r="B227" s="3" t="s">
        <v>0</v>
      </c>
      <c r="C227" s="3" t="s">
        <v>0</v>
      </c>
      <c r="D227" s="3" t="s">
        <v>0</v>
      </c>
      <c r="E227" s="19" t="s">
        <v>0</v>
      </c>
      <c r="F227" s="4" t="s">
        <v>0</v>
      </c>
      <c r="G227" s="13" t="s">
        <v>0</v>
      </c>
      <c r="H227" s="13"/>
      <c r="I227" s="4" t="s">
        <v>0</v>
      </c>
      <c r="J227" s="4" t="s">
        <v>0</v>
      </c>
      <c r="K227" s="4" t="s">
        <v>0</v>
      </c>
      <c r="L227" s="4" t="s">
        <v>0</v>
      </c>
      <c r="M227" s="9">
        <v>21.3</v>
      </c>
      <c r="N227" s="3" t="s">
        <v>0</v>
      </c>
      <c r="O227" s="3" t="s">
        <v>0</v>
      </c>
    </row>
    <row r="228" spans="1:15" ht="24.5" customHeight="1">
      <c r="A228" s="1" t="s">
        <v>1</v>
      </c>
    </row>
    <row r="229" spans="1:15" ht="23.5" customHeight="1">
      <c r="A229" s="2" t="s">
        <v>2</v>
      </c>
    </row>
    <row r="230" spans="1:15" ht="4.25" customHeight="1"/>
    <row r="231" spans="1:15" ht="26.25" customHeight="1">
      <c r="A231" s="15" t="s">
        <v>3</v>
      </c>
      <c r="B231" s="15"/>
      <c r="C231" s="15"/>
      <c r="D231" s="15"/>
      <c r="E231" s="15"/>
      <c r="F231" s="16" t="s">
        <v>19</v>
      </c>
      <c r="G231" s="16"/>
    </row>
    <row r="232" spans="1:15" ht="26.25" customHeight="1">
      <c r="A232" s="13" t="s">
        <v>10</v>
      </c>
      <c r="B232" s="13"/>
      <c r="C232" s="13"/>
      <c r="D232" s="13"/>
      <c r="E232" s="13"/>
      <c r="F232" s="16"/>
      <c r="G232" s="16"/>
    </row>
    <row r="233" spans="1:15" ht="14" customHeight="1">
      <c r="A233" s="3" t="s">
        <v>16</v>
      </c>
      <c r="B233" s="3">
        <v>1</v>
      </c>
      <c r="C233" s="3">
        <v>4</v>
      </c>
      <c r="D233" s="3">
        <v>20</v>
      </c>
      <c r="E233" s="3" t="s">
        <v>123</v>
      </c>
      <c r="F233" s="39" t="s">
        <v>234</v>
      </c>
      <c r="G233" s="40"/>
    </row>
    <row r="234" spans="1:15" ht="14" customHeight="1">
      <c r="A234" s="3" t="s">
        <v>16</v>
      </c>
      <c r="B234" s="3">
        <v>1</v>
      </c>
      <c r="C234" s="3">
        <v>2</v>
      </c>
      <c r="D234" s="3">
        <v>8</v>
      </c>
      <c r="E234" s="3" t="s">
        <v>124</v>
      </c>
      <c r="F234" s="39" t="s">
        <v>235</v>
      </c>
      <c r="G234" s="40"/>
    </row>
    <row r="235" spans="1:15" ht="14" customHeight="1">
      <c r="A235" s="3" t="s">
        <v>16</v>
      </c>
      <c r="B235" s="3">
        <v>1</v>
      </c>
      <c r="C235" s="3">
        <v>3</v>
      </c>
      <c r="D235" s="3">
        <v>8</v>
      </c>
      <c r="E235" s="3" t="s">
        <v>125</v>
      </c>
      <c r="F235" s="39" t="s">
        <v>236</v>
      </c>
      <c r="G235" s="40"/>
    </row>
    <row r="236" spans="1:15" ht="14" customHeight="1">
      <c r="A236" s="3" t="s">
        <v>16</v>
      </c>
      <c r="B236" s="3">
        <v>1</v>
      </c>
      <c r="C236" s="3">
        <v>1</v>
      </c>
      <c r="D236" s="3">
        <v>4</v>
      </c>
      <c r="E236" s="3" t="s">
        <v>126</v>
      </c>
      <c r="F236" s="39" t="s">
        <v>237</v>
      </c>
      <c r="G236" s="40"/>
    </row>
    <row r="237" spans="1:15" ht="14" customHeight="1">
      <c r="A237" s="3" t="s">
        <v>16</v>
      </c>
      <c r="B237" s="3">
        <v>1</v>
      </c>
      <c r="C237" s="3">
        <v>3</v>
      </c>
      <c r="D237" s="3">
        <v>22</v>
      </c>
      <c r="E237" s="3" t="s">
        <v>127</v>
      </c>
      <c r="F237" s="39" t="s">
        <v>238</v>
      </c>
      <c r="G237" s="40"/>
    </row>
    <row r="238" spans="1:15" ht="14" customHeight="1">
      <c r="A238" s="3" t="s">
        <v>16</v>
      </c>
      <c r="B238" s="3">
        <v>1</v>
      </c>
      <c r="C238" s="3">
        <v>4</v>
      </c>
      <c r="D238" s="3">
        <v>9</v>
      </c>
      <c r="E238" s="3" t="s">
        <v>128</v>
      </c>
      <c r="F238" s="39" t="s">
        <v>239</v>
      </c>
      <c r="G238" s="40"/>
    </row>
    <row r="239" spans="1:15" ht="14" customHeight="1">
      <c r="A239" s="3" t="s">
        <v>16</v>
      </c>
      <c r="B239" s="3">
        <v>1</v>
      </c>
      <c r="C239" s="3">
        <v>4</v>
      </c>
      <c r="D239" s="3">
        <v>19</v>
      </c>
      <c r="E239" s="3" t="s">
        <v>129</v>
      </c>
      <c r="F239" s="39" t="s">
        <v>240</v>
      </c>
      <c r="G239" s="40"/>
    </row>
    <row r="240" spans="1:15" ht="14" customHeight="1">
      <c r="A240" s="3" t="s">
        <v>16</v>
      </c>
      <c r="B240" s="3">
        <v>1</v>
      </c>
      <c r="C240" s="3">
        <v>1</v>
      </c>
      <c r="D240" s="3">
        <v>1</v>
      </c>
      <c r="E240" s="3" t="s">
        <v>130</v>
      </c>
      <c r="F240" s="39" t="s">
        <v>241</v>
      </c>
      <c r="G240" s="40"/>
    </row>
    <row r="241" spans="1:7" ht="14" customHeight="1">
      <c r="A241" s="3" t="s">
        <v>20</v>
      </c>
      <c r="B241" s="3" t="s">
        <v>0</v>
      </c>
      <c r="C241" s="3" t="s">
        <v>0</v>
      </c>
      <c r="D241" s="3" t="s">
        <v>0</v>
      </c>
      <c r="E241" s="19" t="s">
        <v>0</v>
      </c>
      <c r="F241" s="12" t="s">
        <v>22</v>
      </c>
      <c r="G241" s="12"/>
    </row>
    <row r="242" spans="1:7" ht="14" customHeight="1">
      <c r="A242" s="3" t="s">
        <v>21</v>
      </c>
      <c r="B242" s="3" t="s">
        <v>0</v>
      </c>
      <c r="C242" s="3" t="s">
        <v>0</v>
      </c>
      <c r="D242" s="3" t="s">
        <v>0</v>
      </c>
      <c r="E242" s="19" t="s">
        <v>0</v>
      </c>
      <c r="F242" s="12" t="s">
        <v>22</v>
      </c>
      <c r="G242" s="12"/>
    </row>
  </sheetData>
  <mergeCells count="248">
    <mergeCell ref="F242:G242"/>
    <mergeCell ref="F241:G241"/>
    <mergeCell ref="F240:G240"/>
    <mergeCell ref="F235:G235"/>
    <mergeCell ref="F236:G236"/>
    <mergeCell ref="F237:G237"/>
    <mergeCell ref="F238:G238"/>
    <mergeCell ref="F239:G239"/>
    <mergeCell ref="A231:E231"/>
    <mergeCell ref="F231:G232"/>
    <mergeCell ref="A232:E232"/>
    <mergeCell ref="F233:G233"/>
    <mergeCell ref="F234:G234"/>
    <mergeCell ref="G226:H226"/>
    <mergeCell ref="G227:H227"/>
    <mergeCell ref="G223:H223"/>
    <mergeCell ref="G224:H224"/>
    <mergeCell ref="G225:H225"/>
    <mergeCell ref="G218:H218"/>
    <mergeCell ref="G219:H219"/>
    <mergeCell ref="G220:H220"/>
    <mergeCell ref="G221:H221"/>
    <mergeCell ref="G222:H222"/>
    <mergeCell ref="M216:M217"/>
    <mergeCell ref="N216:N217"/>
    <mergeCell ref="O216:O217"/>
    <mergeCell ref="A217:E217"/>
    <mergeCell ref="G217:H217"/>
    <mergeCell ref="F212:G212"/>
    <mergeCell ref="A216:E216"/>
    <mergeCell ref="F216:H216"/>
    <mergeCell ref="I216:K216"/>
    <mergeCell ref="L216:L217"/>
    <mergeCell ref="F207:G207"/>
    <mergeCell ref="F208:G208"/>
    <mergeCell ref="F209:G209"/>
    <mergeCell ref="F210:G210"/>
    <mergeCell ref="F211:G211"/>
    <mergeCell ref="F202:G202"/>
    <mergeCell ref="F203:G203"/>
    <mergeCell ref="F204:G204"/>
    <mergeCell ref="F205:G205"/>
    <mergeCell ref="F206:G206"/>
    <mergeCell ref="F197:G197"/>
    <mergeCell ref="F198:G198"/>
    <mergeCell ref="F199:G199"/>
    <mergeCell ref="F200:G200"/>
    <mergeCell ref="F201:G201"/>
    <mergeCell ref="F192:G192"/>
    <mergeCell ref="F193:G193"/>
    <mergeCell ref="F194:G194"/>
    <mergeCell ref="F195:G195"/>
    <mergeCell ref="F196:G196"/>
    <mergeCell ref="F187:G187"/>
    <mergeCell ref="F188:G188"/>
    <mergeCell ref="F189:G189"/>
    <mergeCell ref="F190:G190"/>
    <mergeCell ref="F191:G191"/>
    <mergeCell ref="F182:G182"/>
    <mergeCell ref="F183:G183"/>
    <mergeCell ref="F184:G184"/>
    <mergeCell ref="F185:G185"/>
    <mergeCell ref="F186:G186"/>
    <mergeCell ref="F177:G177"/>
    <mergeCell ref="F178:G178"/>
    <mergeCell ref="F179:G179"/>
    <mergeCell ref="F180:G180"/>
    <mergeCell ref="F181:G181"/>
    <mergeCell ref="F172:G172"/>
    <mergeCell ref="F173:G173"/>
    <mergeCell ref="F174:G174"/>
    <mergeCell ref="F175:G175"/>
    <mergeCell ref="F176:G176"/>
    <mergeCell ref="F167:G167"/>
    <mergeCell ref="F168:G168"/>
    <mergeCell ref="F169:G169"/>
    <mergeCell ref="F170:G170"/>
    <mergeCell ref="F171:G171"/>
    <mergeCell ref="A163:E163"/>
    <mergeCell ref="F163:G164"/>
    <mergeCell ref="A164:E164"/>
    <mergeCell ref="F165:G165"/>
    <mergeCell ref="F166:G166"/>
    <mergeCell ref="G155:H155"/>
    <mergeCell ref="G156:H156"/>
    <mergeCell ref="G157:H157"/>
    <mergeCell ref="G158:H158"/>
    <mergeCell ref="G159:H159"/>
    <mergeCell ref="G150:H150"/>
    <mergeCell ref="G151:H151"/>
    <mergeCell ref="G152:H152"/>
    <mergeCell ref="G153:H153"/>
    <mergeCell ref="G154:H154"/>
    <mergeCell ref="G145:H145"/>
    <mergeCell ref="G146:H146"/>
    <mergeCell ref="G147:H147"/>
    <mergeCell ref="G148:H148"/>
    <mergeCell ref="G149:H149"/>
    <mergeCell ref="G140:H140"/>
    <mergeCell ref="G141:H141"/>
    <mergeCell ref="G142:H142"/>
    <mergeCell ref="G143:H143"/>
    <mergeCell ref="G144:H144"/>
    <mergeCell ref="G135:H135"/>
    <mergeCell ref="G136:H136"/>
    <mergeCell ref="G137:H137"/>
    <mergeCell ref="G138:H138"/>
    <mergeCell ref="G139:H139"/>
    <mergeCell ref="G130:H130"/>
    <mergeCell ref="G131:H131"/>
    <mergeCell ref="G132:H132"/>
    <mergeCell ref="G133:H133"/>
    <mergeCell ref="G134:H134"/>
    <mergeCell ref="G125:H125"/>
    <mergeCell ref="G126:H126"/>
    <mergeCell ref="G127:H127"/>
    <mergeCell ref="G128:H128"/>
    <mergeCell ref="G129:H129"/>
    <mergeCell ref="G120:H120"/>
    <mergeCell ref="G121:H121"/>
    <mergeCell ref="G122:H122"/>
    <mergeCell ref="G123:H123"/>
    <mergeCell ref="G124:H124"/>
    <mergeCell ref="G115:H115"/>
    <mergeCell ref="G116:H116"/>
    <mergeCell ref="G117:H117"/>
    <mergeCell ref="G118:H118"/>
    <mergeCell ref="G119:H119"/>
    <mergeCell ref="A111:E111"/>
    <mergeCell ref="G111:H111"/>
    <mergeCell ref="G112:H112"/>
    <mergeCell ref="G113:H113"/>
    <mergeCell ref="G114:H114"/>
    <mergeCell ref="I110:K110"/>
    <mergeCell ref="L110:L111"/>
    <mergeCell ref="M110:M111"/>
    <mergeCell ref="N110:N111"/>
    <mergeCell ref="O110:O111"/>
    <mergeCell ref="F104:G104"/>
    <mergeCell ref="F105:G105"/>
    <mergeCell ref="F106:G106"/>
    <mergeCell ref="A110:E110"/>
    <mergeCell ref="F110:H110"/>
    <mergeCell ref="F99:G99"/>
    <mergeCell ref="F100:G100"/>
    <mergeCell ref="F101:G101"/>
    <mergeCell ref="F102:G102"/>
    <mergeCell ref="F103:G103"/>
    <mergeCell ref="F94:G94"/>
    <mergeCell ref="F95:G95"/>
    <mergeCell ref="F96:G96"/>
    <mergeCell ref="F97:G97"/>
    <mergeCell ref="F98:G98"/>
    <mergeCell ref="F89:G89"/>
    <mergeCell ref="F90:G90"/>
    <mergeCell ref="F91:G91"/>
    <mergeCell ref="F92:G92"/>
    <mergeCell ref="F93:G93"/>
    <mergeCell ref="F84:G84"/>
    <mergeCell ref="F85:G85"/>
    <mergeCell ref="F86:G86"/>
    <mergeCell ref="F87:G87"/>
    <mergeCell ref="F88:G88"/>
    <mergeCell ref="F79:G79"/>
    <mergeCell ref="F80:G80"/>
    <mergeCell ref="F81:G81"/>
    <mergeCell ref="F82:G82"/>
    <mergeCell ref="F83:G83"/>
    <mergeCell ref="F74:G74"/>
    <mergeCell ref="F75:G75"/>
    <mergeCell ref="F76:G76"/>
    <mergeCell ref="F77:G77"/>
    <mergeCell ref="F78:G78"/>
    <mergeCell ref="F69:G69"/>
    <mergeCell ref="F70:G70"/>
    <mergeCell ref="F71:G71"/>
    <mergeCell ref="F72:G72"/>
    <mergeCell ref="F73:G73"/>
    <mergeCell ref="F64:G64"/>
    <mergeCell ref="F65:G65"/>
    <mergeCell ref="F66:G66"/>
    <mergeCell ref="F67:G67"/>
    <mergeCell ref="F68:G68"/>
    <mergeCell ref="F59:G59"/>
    <mergeCell ref="F60:G60"/>
    <mergeCell ref="F61:G61"/>
    <mergeCell ref="F62:G62"/>
    <mergeCell ref="F63:G63"/>
    <mergeCell ref="G52:H52"/>
    <mergeCell ref="G53:H53"/>
    <mergeCell ref="A57:E57"/>
    <mergeCell ref="F57:G58"/>
    <mergeCell ref="A58:E58"/>
    <mergeCell ref="G47:H47"/>
    <mergeCell ref="G48:H48"/>
    <mergeCell ref="G49:H49"/>
    <mergeCell ref="G50:H50"/>
    <mergeCell ref="G51:H51"/>
    <mergeCell ref="G42:H42"/>
    <mergeCell ref="G43:H43"/>
    <mergeCell ref="G44:H44"/>
    <mergeCell ref="G45:H45"/>
    <mergeCell ref="G46:H46"/>
    <mergeCell ref="G37:H37"/>
    <mergeCell ref="G38:H38"/>
    <mergeCell ref="G39:H39"/>
    <mergeCell ref="G40:H40"/>
    <mergeCell ref="G41:H41"/>
    <mergeCell ref="G32:H32"/>
    <mergeCell ref="G33:H33"/>
    <mergeCell ref="G34:H34"/>
    <mergeCell ref="G35:H35"/>
    <mergeCell ref="G36:H36"/>
    <mergeCell ref="G27:H27"/>
    <mergeCell ref="G28:H28"/>
    <mergeCell ref="G29:H29"/>
    <mergeCell ref="G30:H30"/>
    <mergeCell ref="G31:H31"/>
    <mergeCell ref="G22:H22"/>
    <mergeCell ref="G23:H23"/>
    <mergeCell ref="G24:H24"/>
    <mergeCell ref="G25:H25"/>
    <mergeCell ref="G26:H26"/>
    <mergeCell ref="G17:H17"/>
    <mergeCell ref="G18:H18"/>
    <mergeCell ref="G19:H19"/>
    <mergeCell ref="G20:H20"/>
    <mergeCell ref="G21:H21"/>
    <mergeCell ref="G12:H12"/>
    <mergeCell ref="G13:H13"/>
    <mergeCell ref="G14:H14"/>
    <mergeCell ref="G15:H15"/>
    <mergeCell ref="G16:H16"/>
    <mergeCell ref="G7:H7"/>
    <mergeCell ref="G8:H8"/>
    <mergeCell ref="G9:H9"/>
    <mergeCell ref="G10:H10"/>
    <mergeCell ref="G11:H11"/>
    <mergeCell ref="N4:N5"/>
    <mergeCell ref="O4:O5"/>
    <mergeCell ref="A5:E5"/>
    <mergeCell ref="G5:H5"/>
    <mergeCell ref="G6:H6"/>
    <mergeCell ref="A4:E4"/>
    <mergeCell ref="F4:H4"/>
    <mergeCell ref="I4:K4"/>
    <mergeCell ref="L4:L5"/>
    <mergeCell ref="M4:M5"/>
  </mergeCells>
  <phoneticPr fontId="7" type="noConversion"/>
  <pageMargins left="0" right="0" top="0" bottom="0" header="0" footer="0"/>
  <pageSetup paperSize="9" orientation="portrait" r:id="rId1"/>
  <rowBreaks count="6" manualBreakCount="6">
    <brk id="53" max="16383" man="1"/>
    <brk id="106" max="16383" man="1"/>
    <brk id="159" max="16383" man="1"/>
    <brk id="212" max="16383" man="1"/>
    <brk id="227" max="16383" man="1"/>
    <brk id="24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BD68-7B20-E349-9A31-ACA1997BB34D}">
  <dimension ref="A1:M104"/>
  <sheetViews>
    <sheetView topLeftCell="A6" zoomScale="156" workbookViewId="0">
      <selection activeCell="P23" sqref="P23"/>
    </sheetView>
  </sheetViews>
  <sheetFormatPr baseColWidth="10" defaultRowHeight="17"/>
  <sheetData>
    <row r="1" spans="1:13">
      <c r="A1" s="22">
        <v>1</v>
      </c>
      <c r="B1" s="22">
        <v>3</v>
      </c>
      <c r="C1" s="22">
        <v>16</v>
      </c>
      <c r="D1">
        <f ca="1">RAND()</f>
        <v>0.25942931031001559</v>
      </c>
    </row>
    <row r="2" spans="1:13">
      <c r="A2">
        <v>1</v>
      </c>
      <c r="B2">
        <v>1</v>
      </c>
      <c r="C2">
        <v>15</v>
      </c>
      <c r="D2">
        <f ca="1">RAND()</f>
        <v>0.58217505532835678</v>
      </c>
    </row>
    <row r="3" spans="1:13">
      <c r="A3">
        <v>1</v>
      </c>
      <c r="B3">
        <v>2</v>
      </c>
      <c r="C3">
        <v>21</v>
      </c>
      <c r="D3">
        <f ca="1">RAND()</f>
        <v>0.61005931885566944</v>
      </c>
    </row>
    <row r="4" spans="1:13">
      <c r="A4" s="22">
        <v>1</v>
      </c>
      <c r="B4" s="22">
        <v>4</v>
      </c>
      <c r="C4" s="22">
        <v>21</v>
      </c>
      <c r="D4">
        <f ca="1">RAND()</f>
        <v>0.36019417636808371</v>
      </c>
    </row>
    <row r="5" spans="1:13">
      <c r="A5">
        <v>1</v>
      </c>
      <c r="B5">
        <v>1</v>
      </c>
      <c r="C5">
        <v>16</v>
      </c>
      <c r="D5">
        <f ca="1">RAND()</f>
        <v>0.37141762512011789</v>
      </c>
    </row>
    <row r="6" spans="1:13">
      <c r="A6">
        <v>1</v>
      </c>
      <c r="B6">
        <v>2</v>
      </c>
      <c r="C6">
        <v>12</v>
      </c>
      <c r="D6">
        <f ca="1">RAND()</f>
        <v>0.2211878079474584</v>
      </c>
    </row>
    <row r="7" spans="1:13">
      <c r="A7">
        <v>1</v>
      </c>
      <c r="B7">
        <v>2</v>
      </c>
      <c r="C7">
        <v>7</v>
      </c>
      <c r="D7">
        <f ca="1">RAND()</f>
        <v>0.40990399428090385</v>
      </c>
    </row>
    <row r="8" spans="1:13">
      <c r="A8" s="22">
        <v>1</v>
      </c>
      <c r="B8" s="22">
        <v>3</v>
      </c>
      <c r="C8" s="22">
        <v>14</v>
      </c>
      <c r="D8">
        <f ca="1">RAND()</f>
        <v>0.16782698987339906</v>
      </c>
    </row>
    <row r="9" spans="1:13">
      <c r="A9" s="22">
        <v>1</v>
      </c>
      <c r="B9" s="22">
        <v>4</v>
      </c>
      <c r="C9" s="22">
        <v>3</v>
      </c>
      <c r="D9">
        <f ca="1">RAND()</f>
        <v>0.25335063590891183</v>
      </c>
    </row>
    <row r="10" spans="1:13">
      <c r="A10" s="22">
        <v>1</v>
      </c>
      <c r="B10" s="22">
        <v>3</v>
      </c>
      <c r="C10" s="22">
        <v>23</v>
      </c>
      <c r="D10">
        <f ca="1">RAND()</f>
        <v>0.73918942426390288</v>
      </c>
    </row>
    <row r="11" spans="1:13">
      <c r="A11" s="22">
        <v>1</v>
      </c>
      <c r="B11" s="22">
        <v>4</v>
      </c>
      <c r="C11" s="22">
        <v>18</v>
      </c>
      <c r="D11">
        <f ca="1">RAND()</f>
        <v>0.99922559540302558</v>
      </c>
    </row>
    <row r="12" spans="1:13">
      <c r="A12">
        <v>1</v>
      </c>
      <c r="B12">
        <v>1</v>
      </c>
      <c r="C12">
        <v>13</v>
      </c>
      <c r="D12">
        <f ca="1">RAND()</f>
        <v>0.74304753457913009</v>
      </c>
    </row>
    <row r="13" spans="1:13">
      <c r="A13" s="22">
        <v>1</v>
      </c>
      <c r="B13" s="22">
        <v>3</v>
      </c>
      <c r="C13" s="22">
        <v>18</v>
      </c>
      <c r="D13">
        <f ca="1">RAND()</f>
        <v>0.2729105178513328</v>
      </c>
    </row>
    <row r="14" spans="1:13">
      <c r="A14">
        <v>1</v>
      </c>
      <c r="B14">
        <v>1</v>
      </c>
      <c r="C14">
        <v>21</v>
      </c>
      <c r="D14">
        <f ca="1">RAND()</f>
        <v>0.33156521075108747</v>
      </c>
    </row>
    <row r="15" spans="1:13" ht="21">
      <c r="A15" s="22">
        <v>1</v>
      </c>
      <c r="B15" s="22">
        <v>4</v>
      </c>
      <c r="C15" s="22">
        <v>2</v>
      </c>
      <c r="D15">
        <f ca="1">RAND()</f>
        <v>0.15599452331267172</v>
      </c>
      <c r="I15" s="23" t="s">
        <v>131</v>
      </c>
      <c r="J15" s="24" t="s">
        <v>132</v>
      </c>
      <c r="K15">
        <f>104*0.04</f>
        <v>4.16</v>
      </c>
      <c r="L15">
        <v>5</v>
      </c>
      <c r="M15">
        <f>L15</f>
        <v>5</v>
      </c>
    </row>
    <row r="16" spans="1:13" ht="21">
      <c r="A16" s="22">
        <v>1</v>
      </c>
      <c r="B16" s="22">
        <v>4</v>
      </c>
      <c r="C16" s="22">
        <v>26</v>
      </c>
      <c r="D16">
        <f ca="1">RAND()</f>
        <v>9.8306346434196001E-4</v>
      </c>
      <c r="I16" s="25" t="s">
        <v>133</v>
      </c>
      <c r="J16" s="24" t="s">
        <v>134</v>
      </c>
      <c r="K16">
        <f>104*0.11</f>
        <v>11.44</v>
      </c>
      <c r="L16">
        <v>12</v>
      </c>
      <c r="M16">
        <f>L16-L15</f>
        <v>7</v>
      </c>
    </row>
    <row r="17" spans="1:13" ht="21">
      <c r="A17">
        <v>1</v>
      </c>
      <c r="B17">
        <v>2</v>
      </c>
      <c r="C17">
        <v>22</v>
      </c>
      <c r="D17">
        <f ca="1">RAND()</f>
        <v>0.34635695008620648</v>
      </c>
      <c r="I17" s="26" t="s">
        <v>135</v>
      </c>
      <c r="J17" s="24" t="s">
        <v>136</v>
      </c>
      <c r="K17">
        <f>104*0.23</f>
        <v>23.92</v>
      </c>
      <c r="L17">
        <v>24</v>
      </c>
      <c r="M17">
        <f t="shared" ref="M17:M23" si="0">L17-L16</f>
        <v>12</v>
      </c>
    </row>
    <row r="18" spans="1:13" ht="21">
      <c r="A18">
        <v>1</v>
      </c>
      <c r="B18">
        <v>1</v>
      </c>
      <c r="C18">
        <v>6</v>
      </c>
      <c r="D18">
        <f ca="1">RAND()</f>
        <v>0.13777486232007929</v>
      </c>
      <c r="I18" s="27" t="s">
        <v>137</v>
      </c>
      <c r="J18" s="24" t="s">
        <v>138</v>
      </c>
      <c r="K18">
        <f>104*0.4</f>
        <v>41.6</v>
      </c>
      <c r="L18">
        <v>42</v>
      </c>
      <c r="M18">
        <f t="shared" si="0"/>
        <v>18</v>
      </c>
    </row>
    <row r="19" spans="1:13" ht="21">
      <c r="A19" s="22">
        <v>1</v>
      </c>
      <c r="B19" s="22">
        <v>4</v>
      </c>
      <c r="C19" s="22">
        <v>24</v>
      </c>
      <c r="D19">
        <f ca="1">RAND()</f>
        <v>0.48817158651347992</v>
      </c>
      <c r="I19" s="28" t="s">
        <v>139</v>
      </c>
      <c r="J19" s="24" t="s">
        <v>140</v>
      </c>
      <c r="K19">
        <f>104*0.6</f>
        <v>62.4</v>
      </c>
      <c r="L19">
        <v>63</v>
      </c>
      <c r="M19">
        <f t="shared" si="0"/>
        <v>21</v>
      </c>
    </row>
    <row r="20" spans="1:13" ht="21">
      <c r="A20" s="22">
        <v>1</v>
      </c>
      <c r="B20" s="22">
        <v>4</v>
      </c>
      <c r="C20" s="22">
        <v>17</v>
      </c>
      <c r="D20">
        <f ca="1">RAND()</f>
        <v>0.99802006519130371</v>
      </c>
      <c r="I20" s="29" t="s">
        <v>141</v>
      </c>
      <c r="J20" s="24" t="s">
        <v>142</v>
      </c>
      <c r="K20">
        <f>104*0.77</f>
        <v>80.08</v>
      </c>
      <c r="L20">
        <v>81</v>
      </c>
      <c r="M20">
        <f t="shared" si="0"/>
        <v>18</v>
      </c>
    </row>
    <row r="21" spans="1:13" ht="21">
      <c r="A21">
        <v>1</v>
      </c>
      <c r="B21">
        <v>1</v>
      </c>
      <c r="C21">
        <v>7</v>
      </c>
      <c r="D21">
        <f ca="1">RAND()</f>
        <v>0.62591403715956684</v>
      </c>
      <c r="I21" s="30" t="s">
        <v>143</v>
      </c>
      <c r="J21" s="24" t="s">
        <v>144</v>
      </c>
      <c r="K21">
        <f>104*0.89</f>
        <v>92.56</v>
      </c>
      <c r="L21">
        <v>93</v>
      </c>
      <c r="M21">
        <f t="shared" si="0"/>
        <v>12</v>
      </c>
    </row>
    <row r="22" spans="1:13" ht="21">
      <c r="A22">
        <v>1</v>
      </c>
      <c r="B22">
        <v>1</v>
      </c>
      <c r="C22">
        <v>9</v>
      </c>
      <c r="D22">
        <f ca="1">RAND()</f>
        <v>0.99188173583007355</v>
      </c>
      <c r="I22" s="31" t="s">
        <v>145</v>
      </c>
      <c r="J22" s="24" t="s">
        <v>146</v>
      </c>
      <c r="K22">
        <f>104*0.96</f>
        <v>99.84</v>
      </c>
      <c r="L22">
        <v>100</v>
      </c>
      <c r="M22">
        <f t="shared" si="0"/>
        <v>7</v>
      </c>
    </row>
    <row r="23" spans="1:13" ht="21">
      <c r="A23" s="22">
        <v>1</v>
      </c>
      <c r="B23" s="22">
        <v>3</v>
      </c>
      <c r="C23" s="22">
        <v>15</v>
      </c>
      <c r="D23">
        <f ca="1">RAND()</f>
        <v>0.21045041686340338</v>
      </c>
      <c r="I23" s="32" t="s">
        <v>147</v>
      </c>
      <c r="J23" s="24" t="s">
        <v>148</v>
      </c>
      <c r="K23">
        <f>104</f>
        <v>104</v>
      </c>
      <c r="L23">
        <v>104</v>
      </c>
      <c r="M23">
        <f t="shared" si="0"/>
        <v>4</v>
      </c>
    </row>
    <row r="24" spans="1:13">
      <c r="A24" s="22">
        <v>1</v>
      </c>
      <c r="B24" s="22">
        <v>4</v>
      </c>
      <c r="C24" s="22">
        <v>11</v>
      </c>
      <c r="D24">
        <f ca="1">RAND()</f>
        <v>0.69784575790958869</v>
      </c>
    </row>
    <row r="25" spans="1:13">
      <c r="A25">
        <v>1</v>
      </c>
      <c r="B25">
        <v>2</v>
      </c>
      <c r="C25">
        <v>9</v>
      </c>
      <c r="D25">
        <f ca="1">RAND()</f>
        <v>0.20520349805086979</v>
      </c>
    </row>
    <row r="26" spans="1:13">
      <c r="A26">
        <v>1</v>
      </c>
      <c r="B26">
        <v>1</v>
      </c>
      <c r="C26">
        <v>22</v>
      </c>
      <c r="D26">
        <f ca="1">RAND()</f>
        <v>0.67639574571888816</v>
      </c>
    </row>
    <row r="27" spans="1:13">
      <c r="A27" s="22">
        <v>1</v>
      </c>
      <c r="B27" s="22">
        <v>3</v>
      </c>
      <c r="C27" s="22">
        <v>19</v>
      </c>
      <c r="D27">
        <f ca="1">RAND()</f>
        <v>0.968975420489669</v>
      </c>
    </row>
    <row r="28" spans="1:13">
      <c r="A28" s="22">
        <v>1</v>
      </c>
      <c r="B28" s="22">
        <v>4</v>
      </c>
      <c r="C28" s="22">
        <v>6</v>
      </c>
      <c r="D28">
        <f ca="1">RAND()</f>
        <v>0.66968934281705117</v>
      </c>
    </row>
    <row r="29" spans="1:13">
      <c r="A29" s="22">
        <v>1</v>
      </c>
      <c r="B29" s="22">
        <v>3</v>
      </c>
      <c r="C29" s="22">
        <v>3</v>
      </c>
      <c r="D29">
        <f ca="1">RAND()</f>
        <v>0.35654301934582922</v>
      </c>
    </row>
    <row r="30" spans="1:13">
      <c r="A30" s="22">
        <v>1</v>
      </c>
      <c r="B30" s="22">
        <v>3</v>
      </c>
      <c r="C30" s="22">
        <v>26</v>
      </c>
      <c r="D30">
        <f ca="1">RAND()</f>
        <v>0.64462546438706392</v>
      </c>
    </row>
    <row r="31" spans="1:13">
      <c r="A31" s="22">
        <v>1</v>
      </c>
      <c r="B31" s="22">
        <v>3</v>
      </c>
      <c r="C31" s="22">
        <v>11</v>
      </c>
      <c r="D31">
        <f ca="1">RAND()</f>
        <v>0.65921099686678619</v>
      </c>
    </row>
    <row r="32" spans="1:13">
      <c r="A32">
        <v>1</v>
      </c>
      <c r="B32">
        <v>1</v>
      </c>
      <c r="C32">
        <v>5</v>
      </c>
      <c r="D32">
        <f ca="1">RAND()</f>
        <v>0.12784564417873734</v>
      </c>
    </row>
    <row r="33" spans="1:4">
      <c r="A33">
        <v>1</v>
      </c>
      <c r="B33">
        <v>1</v>
      </c>
      <c r="C33">
        <v>25</v>
      </c>
      <c r="D33">
        <f ca="1">RAND()</f>
        <v>0.6691495811962247</v>
      </c>
    </row>
    <row r="34" spans="1:4">
      <c r="A34">
        <v>1</v>
      </c>
      <c r="B34">
        <v>1</v>
      </c>
      <c r="C34">
        <v>19</v>
      </c>
      <c r="D34">
        <f ca="1">RAND()</f>
        <v>0.74764699449654415</v>
      </c>
    </row>
    <row r="35" spans="1:4">
      <c r="A35" s="22">
        <v>1</v>
      </c>
      <c r="B35" s="22">
        <v>3</v>
      </c>
      <c r="C35" s="22">
        <v>25</v>
      </c>
      <c r="D35">
        <f ca="1">RAND()</f>
        <v>0.75976525457670496</v>
      </c>
    </row>
    <row r="36" spans="1:4">
      <c r="A36" s="22">
        <v>1</v>
      </c>
      <c r="B36" s="22">
        <v>3</v>
      </c>
      <c r="C36" s="22">
        <v>1</v>
      </c>
      <c r="D36">
        <f ca="1">RAND()</f>
        <v>0.6399888126437181</v>
      </c>
    </row>
    <row r="37" spans="1:4">
      <c r="A37" s="22">
        <v>1</v>
      </c>
      <c r="B37" s="22">
        <v>4</v>
      </c>
      <c r="C37" s="22">
        <v>4</v>
      </c>
      <c r="D37">
        <f ca="1">RAND()</f>
        <v>0.32189808371261242</v>
      </c>
    </row>
    <row r="38" spans="1:4">
      <c r="A38" s="22">
        <v>1</v>
      </c>
      <c r="B38" s="22">
        <v>3</v>
      </c>
      <c r="C38" s="22">
        <v>2</v>
      </c>
      <c r="D38">
        <f ca="1">RAND()</f>
        <v>0.57854854441397618</v>
      </c>
    </row>
    <row r="39" spans="1:4">
      <c r="A39">
        <v>1</v>
      </c>
      <c r="B39">
        <v>2</v>
      </c>
      <c r="C39">
        <v>5</v>
      </c>
      <c r="D39">
        <f ca="1">RAND()</f>
        <v>0.39297230279202378</v>
      </c>
    </row>
    <row r="40" spans="1:4">
      <c r="A40">
        <v>1</v>
      </c>
      <c r="B40">
        <v>1</v>
      </c>
      <c r="C40">
        <v>8</v>
      </c>
      <c r="D40">
        <f ca="1">RAND()</f>
        <v>0.49195841582377675</v>
      </c>
    </row>
    <row r="41" spans="1:4">
      <c r="A41">
        <v>1</v>
      </c>
      <c r="B41">
        <v>2</v>
      </c>
      <c r="C41">
        <v>14</v>
      </c>
      <c r="D41">
        <f ca="1">RAND()</f>
        <v>0.34442501856407426</v>
      </c>
    </row>
    <row r="42" spans="1:4">
      <c r="A42" s="22">
        <v>1</v>
      </c>
      <c r="B42" s="22">
        <v>4</v>
      </c>
      <c r="C42" s="22">
        <v>7</v>
      </c>
      <c r="D42">
        <f ca="1">RAND()</f>
        <v>0.86936790597794578</v>
      </c>
    </row>
    <row r="43" spans="1:4">
      <c r="A43">
        <v>1</v>
      </c>
      <c r="B43">
        <v>1</v>
      </c>
      <c r="C43">
        <v>24</v>
      </c>
      <c r="D43">
        <f ca="1">RAND()</f>
        <v>0.57039896344764895</v>
      </c>
    </row>
    <row r="44" spans="1:4">
      <c r="A44">
        <v>1</v>
      </c>
      <c r="B44">
        <v>1</v>
      </c>
      <c r="C44">
        <v>17</v>
      </c>
      <c r="D44">
        <f ca="1">RAND()</f>
        <v>0.78316974586355037</v>
      </c>
    </row>
    <row r="45" spans="1:4">
      <c r="A45" s="22">
        <v>1</v>
      </c>
      <c r="B45" s="22">
        <v>4</v>
      </c>
      <c r="C45" s="22">
        <v>8</v>
      </c>
      <c r="D45">
        <f ca="1">RAND()</f>
        <v>0.5578006654988833</v>
      </c>
    </row>
    <row r="46" spans="1:4">
      <c r="A46" s="22">
        <v>1</v>
      </c>
      <c r="B46" s="22">
        <v>3</v>
      </c>
      <c r="C46" s="22">
        <v>21</v>
      </c>
      <c r="D46">
        <f ca="1">RAND()</f>
        <v>0.40781951283974416</v>
      </c>
    </row>
    <row r="47" spans="1:4">
      <c r="A47">
        <v>1</v>
      </c>
      <c r="B47">
        <v>1</v>
      </c>
      <c r="C47">
        <v>12</v>
      </c>
      <c r="D47">
        <f ca="1">RAND()</f>
        <v>0.40627061159629763</v>
      </c>
    </row>
    <row r="48" spans="1:4">
      <c r="A48">
        <v>1</v>
      </c>
      <c r="B48">
        <v>1</v>
      </c>
      <c r="C48">
        <v>11</v>
      </c>
      <c r="D48">
        <f ca="1">RAND()</f>
        <v>0.82556761616229646</v>
      </c>
    </row>
    <row r="49" spans="1:4">
      <c r="A49">
        <v>1</v>
      </c>
      <c r="B49">
        <v>2</v>
      </c>
      <c r="C49">
        <v>16</v>
      </c>
      <c r="D49">
        <f ca="1">RAND()</f>
        <v>0.36243605997426576</v>
      </c>
    </row>
    <row r="50" spans="1:4">
      <c r="A50">
        <v>1</v>
      </c>
      <c r="B50">
        <v>2</v>
      </c>
      <c r="C50">
        <v>13</v>
      </c>
      <c r="D50">
        <f ca="1">RAND()</f>
        <v>0.56345192604488115</v>
      </c>
    </row>
    <row r="51" spans="1:4">
      <c r="A51">
        <v>1</v>
      </c>
      <c r="B51">
        <v>2</v>
      </c>
      <c r="C51">
        <v>4</v>
      </c>
      <c r="D51">
        <f ca="1">RAND()</f>
        <v>0.43792143972330155</v>
      </c>
    </row>
    <row r="52" spans="1:4">
      <c r="A52">
        <v>1</v>
      </c>
      <c r="B52">
        <v>2</v>
      </c>
      <c r="C52">
        <v>19</v>
      </c>
      <c r="D52">
        <f ca="1">RAND()</f>
        <v>5.4013057215449134E-2</v>
      </c>
    </row>
    <row r="53" spans="1:4">
      <c r="A53" s="20">
        <v>1</v>
      </c>
      <c r="B53" s="20">
        <v>2</v>
      </c>
      <c r="C53" s="20">
        <v>10</v>
      </c>
      <c r="D53">
        <f ca="1">RAND()</f>
        <v>0.32019769512191409</v>
      </c>
    </row>
    <row r="54" spans="1:4">
      <c r="A54" s="21">
        <v>1</v>
      </c>
      <c r="B54" s="21">
        <v>3</v>
      </c>
      <c r="C54" s="21">
        <v>17</v>
      </c>
      <c r="D54">
        <f ca="1">RAND()</f>
        <v>0.6930050684460255</v>
      </c>
    </row>
    <row r="55" spans="1:4">
      <c r="A55" s="21">
        <v>1</v>
      </c>
      <c r="B55" s="21">
        <v>4</v>
      </c>
      <c r="C55" s="21">
        <v>15</v>
      </c>
      <c r="D55">
        <f ca="1">RAND()</f>
        <v>0.88541282299021395</v>
      </c>
    </row>
    <row r="56" spans="1:4">
      <c r="A56" s="21">
        <v>1</v>
      </c>
      <c r="B56" s="21">
        <v>4</v>
      </c>
      <c r="C56" s="21">
        <v>23</v>
      </c>
      <c r="D56">
        <f ca="1">RAND()</f>
        <v>0.66535781283979956</v>
      </c>
    </row>
    <row r="57" spans="1:4">
      <c r="A57" s="21">
        <v>1</v>
      </c>
      <c r="B57" s="21">
        <v>4</v>
      </c>
      <c r="C57" s="21">
        <v>25</v>
      </c>
      <c r="D57">
        <f ca="1">RAND()</f>
        <v>0.38670428819633929</v>
      </c>
    </row>
    <row r="58" spans="1:4">
      <c r="A58" s="20">
        <v>1</v>
      </c>
      <c r="B58" s="20">
        <v>2</v>
      </c>
      <c r="C58" s="20">
        <v>20</v>
      </c>
      <c r="D58">
        <f ca="1">RAND()</f>
        <v>0.56477928572640135</v>
      </c>
    </row>
    <row r="59" spans="1:4">
      <c r="A59" s="20">
        <v>1</v>
      </c>
      <c r="B59" s="20">
        <v>1</v>
      </c>
      <c r="C59" s="20">
        <v>3</v>
      </c>
      <c r="D59">
        <f ca="1">RAND()</f>
        <v>0.98407184825723093</v>
      </c>
    </row>
    <row r="60" spans="1:4">
      <c r="A60" s="21">
        <v>1</v>
      </c>
      <c r="B60" s="21">
        <v>4</v>
      </c>
      <c r="C60" s="21">
        <v>1</v>
      </c>
      <c r="D60">
        <f ca="1">RAND()</f>
        <v>0.42216458783318389</v>
      </c>
    </row>
    <row r="61" spans="1:4">
      <c r="A61" s="21">
        <v>1</v>
      </c>
      <c r="B61" s="21">
        <v>4</v>
      </c>
      <c r="C61" s="21">
        <v>22</v>
      </c>
      <c r="D61">
        <f ca="1">RAND()</f>
        <v>0.45564547911938413</v>
      </c>
    </row>
    <row r="62" spans="1:4">
      <c r="A62" s="20">
        <v>1</v>
      </c>
      <c r="B62" s="20">
        <v>2</v>
      </c>
      <c r="C62" s="20">
        <v>1</v>
      </c>
      <c r="D62">
        <f ca="1">RAND()</f>
        <v>0.67465424551965691</v>
      </c>
    </row>
    <row r="63" spans="1:4">
      <c r="A63" s="20">
        <v>1</v>
      </c>
      <c r="B63" s="20">
        <v>1</v>
      </c>
      <c r="C63" s="20">
        <v>2</v>
      </c>
      <c r="D63">
        <f ca="1">RAND()</f>
        <v>0.67488598658282717</v>
      </c>
    </row>
    <row r="64" spans="1:4">
      <c r="A64" s="20">
        <v>1</v>
      </c>
      <c r="B64" s="20">
        <v>1</v>
      </c>
      <c r="C64" s="20">
        <v>14</v>
      </c>
      <c r="D64">
        <f ca="1">RAND()</f>
        <v>0.19792690406278579</v>
      </c>
    </row>
    <row r="65" spans="1:4">
      <c r="A65" s="21">
        <v>1</v>
      </c>
      <c r="B65" s="21">
        <v>3</v>
      </c>
      <c r="C65" s="21">
        <v>20</v>
      </c>
      <c r="D65">
        <f ca="1">RAND()</f>
        <v>0.49665540052810542</v>
      </c>
    </row>
    <row r="66" spans="1:4">
      <c r="A66" s="21">
        <v>1</v>
      </c>
      <c r="B66" s="21">
        <v>4</v>
      </c>
      <c r="C66" s="21">
        <v>14</v>
      </c>
      <c r="D66">
        <f ca="1">RAND()</f>
        <v>0.6526146091745807</v>
      </c>
    </row>
    <row r="67" spans="1:4">
      <c r="A67" s="21">
        <v>1</v>
      </c>
      <c r="B67" s="21">
        <v>4</v>
      </c>
      <c r="C67" s="21">
        <v>10</v>
      </c>
      <c r="D67">
        <f ca="1">RAND()</f>
        <v>0.13768091479764955</v>
      </c>
    </row>
    <row r="68" spans="1:4">
      <c r="A68" s="21">
        <v>1</v>
      </c>
      <c r="B68" s="21">
        <v>3</v>
      </c>
      <c r="C68" s="21">
        <v>5</v>
      </c>
      <c r="D68">
        <f ca="1">RAND()</f>
        <v>0.8320111839982347</v>
      </c>
    </row>
    <row r="69" spans="1:4">
      <c r="A69" s="20">
        <v>1</v>
      </c>
      <c r="B69" s="20">
        <v>2</v>
      </c>
      <c r="C69" s="20">
        <v>6</v>
      </c>
      <c r="D69">
        <f ca="1">RAND()</f>
        <v>0.63804627161656602</v>
      </c>
    </row>
    <row r="70" spans="1:4">
      <c r="A70" s="21">
        <v>1</v>
      </c>
      <c r="B70" s="21">
        <v>4</v>
      </c>
      <c r="C70" s="21">
        <v>16</v>
      </c>
      <c r="D70">
        <f ca="1">RAND()</f>
        <v>0.33344383716552883</v>
      </c>
    </row>
    <row r="71" spans="1:4">
      <c r="A71" s="20">
        <v>1</v>
      </c>
      <c r="B71" s="20">
        <v>1</v>
      </c>
      <c r="C71" s="20">
        <v>23</v>
      </c>
      <c r="D71">
        <f ca="1">RAND()</f>
        <v>0.89173746698469458</v>
      </c>
    </row>
    <row r="72" spans="1:4">
      <c r="A72" s="21">
        <v>1</v>
      </c>
      <c r="B72" s="21">
        <v>3</v>
      </c>
      <c r="C72" s="21">
        <v>7</v>
      </c>
      <c r="D72">
        <f ca="1">RAND()</f>
        <v>0.74840311864876896</v>
      </c>
    </row>
    <row r="73" spans="1:4">
      <c r="A73" s="21">
        <v>1</v>
      </c>
      <c r="B73" s="21">
        <v>3</v>
      </c>
      <c r="C73" s="21">
        <v>24</v>
      </c>
      <c r="D73">
        <f ca="1">RAND()</f>
        <v>4.306290753210984E-4</v>
      </c>
    </row>
    <row r="74" spans="1:4">
      <c r="A74" s="20">
        <v>1</v>
      </c>
      <c r="B74" s="20">
        <v>2</v>
      </c>
      <c r="C74" s="20">
        <v>11</v>
      </c>
      <c r="D74">
        <f ca="1">RAND()</f>
        <v>4.2855368291050411E-3</v>
      </c>
    </row>
    <row r="75" spans="1:4">
      <c r="A75" s="20">
        <v>1</v>
      </c>
      <c r="B75" s="20">
        <v>2</v>
      </c>
      <c r="C75" s="20">
        <v>26</v>
      </c>
      <c r="D75">
        <f ca="1">RAND()</f>
        <v>0.84927125865504705</v>
      </c>
    </row>
    <row r="76" spans="1:4">
      <c r="A76" s="20">
        <v>1</v>
      </c>
      <c r="B76" s="20">
        <v>1</v>
      </c>
      <c r="C76" s="20">
        <v>18</v>
      </c>
      <c r="D76">
        <f ca="1">RAND()</f>
        <v>0.12796489982421888</v>
      </c>
    </row>
    <row r="77" spans="1:4">
      <c r="A77" s="21">
        <v>1</v>
      </c>
      <c r="B77" s="21">
        <v>4</v>
      </c>
      <c r="C77" s="21">
        <v>12</v>
      </c>
      <c r="D77">
        <f ca="1">RAND()</f>
        <v>0.20012767894402228</v>
      </c>
    </row>
    <row r="78" spans="1:4">
      <c r="A78" s="20">
        <v>1</v>
      </c>
      <c r="B78" s="20">
        <v>2</v>
      </c>
      <c r="C78" s="20">
        <v>3</v>
      </c>
      <c r="D78">
        <f ca="1">RAND()</f>
        <v>0.97579351127235392</v>
      </c>
    </row>
    <row r="79" spans="1:4">
      <c r="A79" s="21">
        <v>1</v>
      </c>
      <c r="B79" s="21">
        <v>3</v>
      </c>
      <c r="C79" s="21">
        <v>4</v>
      </c>
      <c r="D79">
        <f ca="1">RAND()</f>
        <v>0.91139519720445394</v>
      </c>
    </row>
    <row r="80" spans="1:4">
      <c r="A80" s="21">
        <v>1</v>
      </c>
      <c r="B80" s="21">
        <v>4</v>
      </c>
      <c r="C80" s="21">
        <v>13</v>
      </c>
      <c r="D80">
        <f ca="1">RAND()</f>
        <v>0.93966185221735576</v>
      </c>
    </row>
    <row r="81" spans="1:4">
      <c r="A81" s="20">
        <v>1</v>
      </c>
      <c r="B81" s="20">
        <v>2</v>
      </c>
      <c r="C81" s="20">
        <v>25</v>
      </c>
      <c r="D81">
        <f ca="1">RAND()</f>
        <v>9.8724564243558244E-2</v>
      </c>
    </row>
    <row r="82" spans="1:4">
      <c r="A82" s="20">
        <v>1</v>
      </c>
      <c r="B82" s="20">
        <v>1</v>
      </c>
      <c r="C82" s="20">
        <v>20</v>
      </c>
      <c r="D82">
        <f ca="1">RAND()</f>
        <v>0.24231658836837044</v>
      </c>
    </row>
    <row r="83" spans="1:4">
      <c r="A83" s="20">
        <v>1</v>
      </c>
      <c r="B83" s="20">
        <v>2</v>
      </c>
      <c r="C83" s="20">
        <v>15</v>
      </c>
      <c r="D83">
        <f ca="1">RAND()</f>
        <v>0.26974240080179324</v>
      </c>
    </row>
    <row r="84" spans="1:4">
      <c r="A84" s="20">
        <v>1</v>
      </c>
      <c r="B84" s="20">
        <v>1</v>
      </c>
      <c r="C84" s="20">
        <v>26</v>
      </c>
      <c r="D84">
        <f ca="1">RAND()</f>
        <v>0.96052837341085473</v>
      </c>
    </row>
    <row r="85" spans="1:4">
      <c r="A85" s="21">
        <v>1</v>
      </c>
      <c r="B85" s="21">
        <v>3</v>
      </c>
      <c r="C85" s="21">
        <v>13</v>
      </c>
      <c r="D85">
        <f ca="1">RAND()</f>
        <v>0.53151646828881793</v>
      </c>
    </row>
    <row r="86" spans="1:4">
      <c r="A86" s="20">
        <v>1</v>
      </c>
      <c r="B86" s="20">
        <v>2</v>
      </c>
      <c r="C86" s="20">
        <v>2</v>
      </c>
      <c r="D86">
        <f ca="1">RAND()</f>
        <v>4.3164483864245651E-2</v>
      </c>
    </row>
    <row r="87" spans="1:4">
      <c r="A87" s="21">
        <v>1</v>
      </c>
      <c r="B87" s="21">
        <v>4</v>
      </c>
      <c r="C87" s="21">
        <v>5</v>
      </c>
      <c r="D87">
        <f ca="1">RAND()</f>
        <v>0.70415296764474822</v>
      </c>
    </row>
    <row r="88" spans="1:4">
      <c r="A88" s="20">
        <v>1</v>
      </c>
      <c r="B88" s="20">
        <v>2</v>
      </c>
      <c r="C88" s="20">
        <v>23</v>
      </c>
      <c r="D88">
        <f ca="1">RAND()</f>
        <v>4.8901386310534756E-3</v>
      </c>
    </row>
    <row r="89" spans="1:4">
      <c r="A89" s="21">
        <v>1</v>
      </c>
      <c r="B89" s="21">
        <v>3</v>
      </c>
      <c r="C89" s="21">
        <v>10</v>
      </c>
      <c r="D89">
        <f ca="1">RAND()</f>
        <v>0.58916599010970294</v>
      </c>
    </row>
    <row r="90" spans="1:4">
      <c r="A90" s="20">
        <v>1</v>
      </c>
      <c r="B90" s="20">
        <v>2</v>
      </c>
      <c r="C90" s="20">
        <v>24</v>
      </c>
      <c r="D90">
        <f ca="1">RAND()</f>
        <v>0.88058259486002743</v>
      </c>
    </row>
    <row r="91" spans="1:4">
      <c r="A91" s="21">
        <v>1</v>
      </c>
      <c r="B91" s="21">
        <v>3</v>
      </c>
      <c r="C91" s="21">
        <v>12</v>
      </c>
      <c r="D91">
        <f ca="1">RAND()</f>
        <v>0.3490442537968288</v>
      </c>
    </row>
    <row r="92" spans="1:4">
      <c r="A92" s="20">
        <v>1</v>
      </c>
      <c r="B92" s="20">
        <v>2</v>
      </c>
      <c r="C92" s="20">
        <v>18</v>
      </c>
      <c r="D92">
        <f ca="1">RAND()</f>
        <v>0.39788703445824936</v>
      </c>
    </row>
    <row r="93" spans="1:4">
      <c r="A93" s="20">
        <v>1</v>
      </c>
      <c r="B93" s="20">
        <v>2</v>
      </c>
      <c r="C93" s="20">
        <v>17</v>
      </c>
      <c r="D93">
        <f ca="1">RAND()</f>
        <v>0.55855212490421113</v>
      </c>
    </row>
    <row r="94" spans="1:4">
      <c r="A94" s="21">
        <v>1</v>
      </c>
      <c r="B94" s="21">
        <v>3</v>
      </c>
      <c r="C94" s="21">
        <v>6</v>
      </c>
      <c r="D94">
        <f ca="1">RAND()</f>
        <v>0.27685712655489858</v>
      </c>
    </row>
    <row r="95" spans="1:4">
      <c r="A95" s="20">
        <v>1</v>
      </c>
      <c r="B95" s="20">
        <v>1</v>
      </c>
      <c r="C95" s="20">
        <v>10</v>
      </c>
      <c r="D95">
        <f ca="1">RAND()</f>
        <v>0.24422305230657815</v>
      </c>
    </row>
    <row r="96" spans="1:4">
      <c r="A96" s="21">
        <v>1</v>
      </c>
      <c r="B96" s="21">
        <v>3</v>
      </c>
      <c r="C96" s="21">
        <v>9</v>
      </c>
      <c r="D96">
        <f ca="1">RAND()</f>
        <v>0.20413860551138596</v>
      </c>
    </row>
    <row r="97" spans="1:4">
      <c r="A97" s="21">
        <v>1</v>
      </c>
      <c r="B97" s="21">
        <v>4</v>
      </c>
      <c r="C97" s="21">
        <v>20</v>
      </c>
      <c r="D97">
        <f ca="1">RAND()</f>
        <v>0.1960987919044741</v>
      </c>
    </row>
    <row r="98" spans="1:4">
      <c r="A98" s="20">
        <v>1</v>
      </c>
      <c r="B98" s="20">
        <v>2</v>
      </c>
      <c r="C98" s="20">
        <v>8</v>
      </c>
      <c r="D98">
        <f ca="1">RAND()</f>
        <v>0.19144615129415121</v>
      </c>
    </row>
    <row r="99" spans="1:4">
      <c r="A99" s="21">
        <v>1</v>
      </c>
      <c r="B99" s="21">
        <v>3</v>
      </c>
      <c r="C99" s="21">
        <v>8</v>
      </c>
      <c r="D99">
        <f ca="1">RAND()</f>
        <v>0.17376788502604779</v>
      </c>
    </row>
    <row r="100" spans="1:4">
      <c r="A100" s="20">
        <v>1</v>
      </c>
      <c r="B100" s="20">
        <v>1</v>
      </c>
      <c r="C100" s="20">
        <v>4</v>
      </c>
      <c r="D100">
        <f ca="1">RAND()</f>
        <v>0.48009120913972225</v>
      </c>
    </row>
    <row r="101" spans="1:4">
      <c r="A101" s="21">
        <v>1</v>
      </c>
      <c r="B101" s="21">
        <v>3</v>
      </c>
      <c r="C101" s="21">
        <v>22</v>
      </c>
      <c r="D101">
        <f ca="1">RAND()</f>
        <v>8.5279352009794085E-2</v>
      </c>
    </row>
    <row r="102" spans="1:4">
      <c r="A102" s="21">
        <v>1</v>
      </c>
      <c r="B102" s="21">
        <v>4</v>
      </c>
      <c r="C102" s="21">
        <v>9</v>
      </c>
      <c r="D102">
        <f ca="1">RAND()</f>
        <v>3.3182962075497202E-2</v>
      </c>
    </row>
    <row r="103" spans="1:4">
      <c r="A103" s="21">
        <v>1</v>
      </c>
      <c r="B103" s="21">
        <v>4</v>
      </c>
      <c r="C103" s="21">
        <v>19</v>
      </c>
      <c r="D103">
        <f ca="1">RAND()</f>
        <v>0.71464821897743058</v>
      </c>
    </row>
    <row r="104" spans="1:4">
      <c r="A104" s="20">
        <v>1</v>
      </c>
      <c r="B104" s="20">
        <v>1</v>
      </c>
      <c r="C104" s="20">
        <v>1</v>
      </c>
      <c r="D104">
        <f ca="1">RAND()</f>
        <v>0.74914181175173222</v>
      </c>
    </row>
  </sheetData>
  <sortState xmlns:xlrd2="http://schemas.microsoft.com/office/spreadsheetml/2017/richdata2" ref="A1:D104">
    <sortCondition ref="D1:D104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E7A9-59D3-EB45-B392-2BFD5520A327}">
  <dimension ref="A1:N48"/>
  <sheetViews>
    <sheetView workbookViewId="0">
      <selection activeCell="N1" sqref="N1:N48"/>
    </sheetView>
  </sheetViews>
  <sheetFormatPr baseColWidth="10" defaultRowHeight="17"/>
  <sheetData>
    <row r="1" spans="1:14">
      <c r="A1" s="3" t="s">
        <v>149</v>
      </c>
      <c r="B1" s="3">
        <v>3</v>
      </c>
      <c r="C1" s="3">
        <v>16</v>
      </c>
      <c r="D1" s="18" t="s">
        <v>23</v>
      </c>
      <c r="E1" s="9">
        <v>30</v>
      </c>
      <c r="F1" s="33">
        <v>29</v>
      </c>
      <c r="G1" s="33"/>
      <c r="H1" s="9">
        <v>12</v>
      </c>
      <c r="I1" s="9">
        <v>16</v>
      </c>
      <c r="J1" s="9">
        <v>12</v>
      </c>
      <c r="K1" s="9">
        <f>SUM(E1:J1)</f>
        <v>99</v>
      </c>
      <c r="M1" s="36">
        <v>1</v>
      </c>
      <c r="N1" t="str">
        <f>M1&amp;"/104"</f>
        <v>1/104</v>
      </c>
    </row>
    <row r="2" spans="1:14">
      <c r="A2" s="3">
        <v>1</v>
      </c>
      <c r="B2" s="3">
        <v>1</v>
      </c>
      <c r="C2" s="3">
        <v>15</v>
      </c>
      <c r="D2" s="18" t="s">
        <v>24</v>
      </c>
      <c r="E2" s="9">
        <v>29.97</v>
      </c>
      <c r="F2" s="33">
        <v>28.3</v>
      </c>
      <c r="G2" s="33"/>
      <c r="H2" s="9">
        <v>12</v>
      </c>
      <c r="I2" s="9">
        <v>16</v>
      </c>
      <c r="J2" s="9">
        <v>12</v>
      </c>
      <c r="K2" s="9">
        <f>SUM(E2:J2)</f>
        <v>98.27</v>
      </c>
      <c r="M2" s="36">
        <v>2</v>
      </c>
      <c r="N2" t="str">
        <f t="shared" ref="N2:N48" si="0">M2&amp;"/104"</f>
        <v>2/104</v>
      </c>
    </row>
    <row r="3" spans="1:14">
      <c r="A3" s="3">
        <v>1</v>
      </c>
      <c r="B3" s="3">
        <v>2</v>
      </c>
      <c r="C3" s="3">
        <v>21</v>
      </c>
      <c r="D3" s="18" t="s">
        <v>25</v>
      </c>
      <c r="E3" s="9">
        <v>29.94</v>
      </c>
      <c r="F3" s="33">
        <v>28</v>
      </c>
      <c r="G3" s="33"/>
      <c r="H3" s="9">
        <v>12</v>
      </c>
      <c r="I3" s="9">
        <v>16</v>
      </c>
      <c r="J3" s="9">
        <v>12</v>
      </c>
      <c r="K3" s="9">
        <f>SUM(E3:J3)</f>
        <v>97.94</v>
      </c>
      <c r="M3" s="36">
        <v>3</v>
      </c>
      <c r="N3" t="str">
        <f t="shared" si="0"/>
        <v>3/104</v>
      </c>
    </row>
    <row r="4" spans="1:14">
      <c r="A4" s="3">
        <v>1</v>
      </c>
      <c r="B4" s="3">
        <v>4</v>
      </c>
      <c r="C4" s="3">
        <v>21</v>
      </c>
      <c r="D4" s="18" t="s">
        <v>26</v>
      </c>
      <c r="E4" s="9">
        <v>28</v>
      </c>
      <c r="F4" s="33">
        <v>27.7</v>
      </c>
      <c r="G4" s="33"/>
      <c r="H4" s="9">
        <v>12</v>
      </c>
      <c r="I4" s="9">
        <v>16</v>
      </c>
      <c r="J4" s="9">
        <v>12</v>
      </c>
      <c r="K4" s="9">
        <f>SUM(E4:J4)</f>
        <v>95.7</v>
      </c>
      <c r="M4" s="36">
        <v>4</v>
      </c>
      <c r="N4" t="str">
        <f t="shared" si="0"/>
        <v>4/104</v>
      </c>
    </row>
    <row r="5" spans="1:14">
      <c r="A5" s="3">
        <v>1</v>
      </c>
      <c r="B5" s="3">
        <v>1</v>
      </c>
      <c r="C5" s="3">
        <v>16</v>
      </c>
      <c r="D5" s="18" t="s">
        <v>27</v>
      </c>
      <c r="E5" s="9">
        <v>27</v>
      </c>
      <c r="F5" s="33">
        <v>27.4</v>
      </c>
      <c r="G5" s="33"/>
      <c r="H5" s="9">
        <v>12</v>
      </c>
      <c r="I5" s="9">
        <v>16</v>
      </c>
      <c r="J5" s="9">
        <v>12</v>
      </c>
      <c r="K5" s="9">
        <f>SUM(E5:J5)</f>
        <v>94.4</v>
      </c>
      <c r="M5" s="36">
        <v>5</v>
      </c>
      <c r="N5" t="str">
        <f t="shared" si="0"/>
        <v>5/104</v>
      </c>
    </row>
    <row r="6" spans="1:14">
      <c r="A6" s="3">
        <v>1</v>
      </c>
      <c r="B6" s="3">
        <v>2</v>
      </c>
      <c r="C6" s="3">
        <v>12</v>
      </c>
      <c r="D6" s="18" t="s">
        <v>28</v>
      </c>
      <c r="E6" s="9">
        <v>26.62</v>
      </c>
      <c r="F6" s="33">
        <v>27.1</v>
      </c>
      <c r="G6" s="33"/>
      <c r="H6" s="9">
        <v>12</v>
      </c>
      <c r="I6" s="9">
        <v>16</v>
      </c>
      <c r="J6" s="9">
        <v>12</v>
      </c>
      <c r="K6" s="9">
        <f>SUM(E6:J6)</f>
        <v>93.72</v>
      </c>
      <c r="M6" s="36">
        <v>6</v>
      </c>
      <c r="N6" t="str">
        <f t="shared" si="0"/>
        <v>6/104</v>
      </c>
    </row>
    <row r="7" spans="1:14">
      <c r="A7" s="3">
        <v>1</v>
      </c>
      <c r="B7" s="3">
        <v>2</v>
      </c>
      <c r="C7" s="3">
        <v>7</v>
      </c>
      <c r="D7" s="18" t="s">
        <v>29</v>
      </c>
      <c r="E7" s="9">
        <v>25.813333333333301</v>
      </c>
      <c r="F7" s="33">
        <v>26.8</v>
      </c>
      <c r="G7" s="33"/>
      <c r="H7" s="9">
        <v>12</v>
      </c>
      <c r="I7" s="9">
        <v>16</v>
      </c>
      <c r="J7" s="9">
        <v>12</v>
      </c>
      <c r="K7" s="9">
        <f>SUM(E7:J7)</f>
        <v>92.613333333333301</v>
      </c>
      <c r="M7" s="36">
        <v>7</v>
      </c>
      <c r="N7" t="str">
        <f t="shared" si="0"/>
        <v>7/104</v>
      </c>
    </row>
    <row r="8" spans="1:14">
      <c r="A8" s="3">
        <v>1</v>
      </c>
      <c r="B8" s="3">
        <v>3</v>
      </c>
      <c r="C8" s="3">
        <v>14</v>
      </c>
      <c r="D8" s="18" t="s">
        <v>30</v>
      </c>
      <c r="E8" s="9">
        <v>25.020476190476199</v>
      </c>
      <c r="F8" s="33">
        <v>26.5</v>
      </c>
      <c r="G8" s="33"/>
      <c r="H8" s="9">
        <v>12</v>
      </c>
      <c r="I8" s="9">
        <v>16</v>
      </c>
      <c r="J8" s="9">
        <v>12</v>
      </c>
      <c r="K8" s="9">
        <f>SUM(E8:J8)</f>
        <v>91.520476190476202</v>
      </c>
      <c r="M8" s="36">
        <v>8</v>
      </c>
      <c r="N8" t="str">
        <f t="shared" si="0"/>
        <v>8/104</v>
      </c>
    </row>
    <row r="9" spans="1:14">
      <c r="A9" s="3">
        <v>1</v>
      </c>
      <c r="B9" s="3">
        <v>4</v>
      </c>
      <c r="C9" s="3">
        <v>3</v>
      </c>
      <c r="D9" s="18" t="s">
        <v>31</v>
      </c>
      <c r="E9" s="9">
        <v>24.2276190476191</v>
      </c>
      <c r="F9" s="33">
        <v>26.2</v>
      </c>
      <c r="G9" s="33"/>
      <c r="H9" s="9">
        <v>12</v>
      </c>
      <c r="I9" s="9">
        <v>16</v>
      </c>
      <c r="J9" s="9">
        <v>12</v>
      </c>
      <c r="K9" s="9">
        <f>SUM(E9:J9)</f>
        <v>90.427619047619103</v>
      </c>
      <c r="M9" s="36">
        <v>9</v>
      </c>
      <c r="N9" t="str">
        <f t="shared" si="0"/>
        <v>9/104</v>
      </c>
    </row>
    <row r="10" spans="1:14">
      <c r="A10" s="3">
        <v>1</v>
      </c>
      <c r="B10" s="3">
        <v>3</v>
      </c>
      <c r="C10" s="3">
        <v>23</v>
      </c>
      <c r="D10" s="18" t="s">
        <v>32</v>
      </c>
      <c r="E10" s="9">
        <v>23.434761904761899</v>
      </c>
      <c r="F10" s="33">
        <v>25.9</v>
      </c>
      <c r="G10" s="33"/>
      <c r="H10" s="9">
        <v>12</v>
      </c>
      <c r="I10" s="9">
        <v>16</v>
      </c>
      <c r="J10" s="9">
        <v>12</v>
      </c>
      <c r="K10" s="9">
        <f>SUM(E10:J10)</f>
        <v>89.334761904761905</v>
      </c>
      <c r="M10" s="36">
        <v>10</v>
      </c>
      <c r="N10" t="str">
        <f t="shared" si="0"/>
        <v>10/104</v>
      </c>
    </row>
    <row r="11" spans="1:14">
      <c r="A11" s="3">
        <v>1</v>
      </c>
      <c r="B11" s="3">
        <v>4</v>
      </c>
      <c r="C11" s="3">
        <v>18</v>
      </c>
      <c r="D11" s="18" t="s">
        <v>33</v>
      </c>
      <c r="E11" s="9">
        <v>22.641904761904801</v>
      </c>
      <c r="F11" s="33">
        <v>25.6</v>
      </c>
      <c r="G11" s="33"/>
      <c r="H11" s="9">
        <v>12</v>
      </c>
      <c r="I11" s="9">
        <v>16</v>
      </c>
      <c r="J11" s="9">
        <v>12</v>
      </c>
      <c r="K11" s="9">
        <f>SUM(E11:J11)</f>
        <v>88.241904761904806</v>
      </c>
      <c r="M11" s="36">
        <v>11</v>
      </c>
      <c r="N11" t="str">
        <f t="shared" si="0"/>
        <v>11/104</v>
      </c>
    </row>
    <row r="12" spans="1:14">
      <c r="A12" s="3">
        <v>1</v>
      </c>
      <c r="B12" s="3">
        <v>1</v>
      </c>
      <c r="C12" s="3">
        <v>13</v>
      </c>
      <c r="D12" s="18" t="s">
        <v>34</v>
      </c>
      <c r="E12" s="9">
        <v>21.8490476190476</v>
      </c>
      <c r="F12" s="33">
        <v>25.3</v>
      </c>
      <c r="G12" s="33"/>
      <c r="H12" s="9">
        <v>12</v>
      </c>
      <c r="I12" s="9">
        <v>16</v>
      </c>
      <c r="J12" s="9">
        <v>12</v>
      </c>
      <c r="K12" s="9">
        <f>SUM(E12:J12)</f>
        <v>87.149047619047593</v>
      </c>
      <c r="M12" s="36">
        <v>12</v>
      </c>
      <c r="N12" t="str">
        <f t="shared" si="0"/>
        <v>12/104</v>
      </c>
    </row>
    <row r="13" spans="1:14">
      <c r="A13" s="3">
        <v>1</v>
      </c>
      <c r="B13" s="3">
        <v>3</v>
      </c>
      <c r="C13" s="3">
        <v>18</v>
      </c>
      <c r="D13" s="18" t="s">
        <v>35</v>
      </c>
      <c r="E13" s="9">
        <v>21.056190476190501</v>
      </c>
      <c r="F13" s="33">
        <v>25</v>
      </c>
      <c r="G13" s="33"/>
      <c r="H13" s="9">
        <v>12</v>
      </c>
      <c r="I13" s="9">
        <v>16</v>
      </c>
      <c r="J13" s="9">
        <v>12</v>
      </c>
      <c r="K13" s="9">
        <f>SUM(E13:J13)</f>
        <v>86.056190476190494</v>
      </c>
      <c r="M13" s="36">
        <v>13</v>
      </c>
      <c r="N13" t="str">
        <f t="shared" si="0"/>
        <v>13/104</v>
      </c>
    </row>
    <row r="14" spans="1:14">
      <c r="A14" s="3">
        <v>1</v>
      </c>
      <c r="B14" s="3">
        <v>1</v>
      </c>
      <c r="C14" s="3">
        <v>21</v>
      </c>
      <c r="D14" s="18" t="s">
        <v>36</v>
      </c>
      <c r="E14" s="9">
        <v>21</v>
      </c>
      <c r="F14" s="33">
        <v>24.7</v>
      </c>
      <c r="G14" s="33"/>
      <c r="H14" s="9">
        <v>12</v>
      </c>
      <c r="I14" s="9">
        <v>16</v>
      </c>
      <c r="J14" s="9">
        <v>12</v>
      </c>
      <c r="K14" s="9">
        <f>SUM(E14:J14)</f>
        <v>85.7</v>
      </c>
      <c r="M14" s="36">
        <v>14</v>
      </c>
      <c r="N14" t="str">
        <f t="shared" si="0"/>
        <v>14/104</v>
      </c>
    </row>
    <row r="15" spans="1:14">
      <c r="A15" s="3">
        <v>1</v>
      </c>
      <c r="B15" s="3">
        <v>4</v>
      </c>
      <c r="C15" s="3">
        <v>2</v>
      </c>
      <c r="D15" s="18" t="s">
        <v>37</v>
      </c>
      <c r="E15" s="9">
        <v>20.943809523809499</v>
      </c>
      <c r="F15" s="33">
        <v>24.4</v>
      </c>
      <c r="G15" s="33"/>
      <c r="H15" s="9">
        <v>11.2</v>
      </c>
      <c r="I15" s="9">
        <v>16</v>
      </c>
      <c r="J15" s="9">
        <v>12</v>
      </c>
      <c r="K15" s="9">
        <f>SUM(E15:J15)</f>
        <v>84.5438095238095</v>
      </c>
      <c r="M15" s="36">
        <v>15</v>
      </c>
      <c r="N15" t="str">
        <f t="shared" si="0"/>
        <v>15/104</v>
      </c>
    </row>
    <row r="16" spans="1:14">
      <c r="A16" s="3">
        <v>1</v>
      </c>
      <c r="B16" s="3">
        <v>4</v>
      </c>
      <c r="C16" s="3">
        <v>26</v>
      </c>
      <c r="D16" s="18" t="s">
        <v>38</v>
      </c>
      <c r="E16" s="9">
        <v>20.887619047619001</v>
      </c>
      <c r="F16" s="33">
        <v>24.1</v>
      </c>
      <c r="G16" s="33"/>
      <c r="H16" s="9">
        <v>12</v>
      </c>
      <c r="I16" s="9">
        <v>16</v>
      </c>
      <c r="J16" s="9">
        <v>12</v>
      </c>
      <c r="K16" s="9">
        <f>SUM(E16:J16)</f>
        <v>84.987619047619006</v>
      </c>
      <c r="M16" s="36">
        <v>16</v>
      </c>
      <c r="N16" t="str">
        <f t="shared" si="0"/>
        <v>16/104</v>
      </c>
    </row>
    <row r="17" spans="1:14">
      <c r="A17" s="3">
        <v>1</v>
      </c>
      <c r="B17" s="3">
        <v>2</v>
      </c>
      <c r="C17" s="3">
        <v>22</v>
      </c>
      <c r="D17" s="18" t="s">
        <v>39</v>
      </c>
      <c r="E17" s="9">
        <v>20.8314285714285</v>
      </c>
      <c r="F17" s="33">
        <v>23.8</v>
      </c>
      <c r="G17" s="33"/>
      <c r="H17" s="9">
        <v>12</v>
      </c>
      <c r="I17" s="9">
        <v>16</v>
      </c>
      <c r="J17" s="9">
        <v>12</v>
      </c>
      <c r="K17" s="9">
        <f>SUM(E17:J17)</f>
        <v>84.631428571428501</v>
      </c>
      <c r="M17" s="36">
        <v>17</v>
      </c>
      <c r="N17" t="str">
        <f t="shared" si="0"/>
        <v>17/104</v>
      </c>
    </row>
    <row r="18" spans="1:14">
      <c r="A18" s="3">
        <v>1</v>
      </c>
      <c r="B18" s="3">
        <v>1</v>
      </c>
      <c r="C18" s="3">
        <v>6</v>
      </c>
      <c r="D18" s="18" t="s">
        <v>40</v>
      </c>
      <c r="E18" s="9">
        <v>20.775238095237999</v>
      </c>
      <c r="F18" s="33">
        <v>23.5</v>
      </c>
      <c r="G18" s="33"/>
      <c r="H18" s="9">
        <v>12</v>
      </c>
      <c r="I18" s="9">
        <v>16</v>
      </c>
      <c r="J18" s="9">
        <v>12</v>
      </c>
      <c r="K18" s="9">
        <f>SUM(E18:J18)</f>
        <v>84.275238095237995</v>
      </c>
      <c r="M18" s="36">
        <v>18</v>
      </c>
      <c r="N18" t="str">
        <f t="shared" si="0"/>
        <v>18/104</v>
      </c>
    </row>
    <row r="19" spans="1:14">
      <c r="A19" s="3">
        <v>1</v>
      </c>
      <c r="B19" s="3">
        <v>4</v>
      </c>
      <c r="C19" s="3">
        <v>24</v>
      </c>
      <c r="D19" s="18" t="s">
        <v>41</v>
      </c>
      <c r="E19" s="9">
        <v>20.719047619047501</v>
      </c>
      <c r="F19" s="33">
        <v>23.2</v>
      </c>
      <c r="G19" s="33"/>
      <c r="H19" s="9">
        <v>12</v>
      </c>
      <c r="I19" s="9">
        <v>16</v>
      </c>
      <c r="J19" s="9">
        <v>12</v>
      </c>
      <c r="K19" s="9">
        <f>SUM(E19:J19)</f>
        <v>83.919047619047504</v>
      </c>
      <c r="M19" s="36">
        <v>19</v>
      </c>
      <c r="N19" t="str">
        <f t="shared" si="0"/>
        <v>19/104</v>
      </c>
    </row>
    <row r="20" spans="1:14">
      <c r="A20" s="3">
        <v>1</v>
      </c>
      <c r="B20" s="3">
        <v>4</v>
      </c>
      <c r="C20" s="3">
        <v>17</v>
      </c>
      <c r="D20" s="18" t="s">
        <v>42</v>
      </c>
      <c r="E20" s="9">
        <v>20.662857142857</v>
      </c>
      <c r="F20" s="33">
        <v>22.9</v>
      </c>
      <c r="G20" s="33"/>
      <c r="H20" s="9">
        <v>12</v>
      </c>
      <c r="I20" s="9">
        <v>16</v>
      </c>
      <c r="J20" s="9">
        <v>12</v>
      </c>
      <c r="K20" s="9">
        <f>SUM(E20:J20)</f>
        <v>83.562857142856998</v>
      </c>
      <c r="M20" s="36">
        <v>20</v>
      </c>
      <c r="N20" t="str">
        <f t="shared" si="0"/>
        <v>20/104</v>
      </c>
    </row>
    <row r="21" spans="1:14">
      <c r="A21" s="3">
        <v>1</v>
      </c>
      <c r="B21" s="3">
        <v>1</v>
      </c>
      <c r="C21" s="3">
        <v>7</v>
      </c>
      <c r="D21" s="18" t="s">
        <v>43</v>
      </c>
      <c r="E21" s="9">
        <v>20.606666666666499</v>
      </c>
      <c r="F21" s="33">
        <v>22.6</v>
      </c>
      <c r="G21" s="33"/>
      <c r="H21" s="9">
        <v>12</v>
      </c>
      <c r="I21" s="9">
        <v>16</v>
      </c>
      <c r="J21" s="9">
        <v>12</v>
      </c>
      <c r="K21" s="9">
        <f>SUM(E21:J21)</f>
        <v>83.206666666666507</v>
      </c>
      <c r="M21" s="36">
        <v>21</v>
      </c>
      <c r="N21" t="str">
        <f t="shared" si="0"/>
        <v>21/104</v>
      </c>
    </row>
    <row r="22" spans="1:14">
      <c r="A22" s="3">
        <v>1</v>
      </c>
      <c r="B22" s="3">
        <v>1</v>
      </c>
      <c r="C22" s="3">
        <v>9</v>
      </c>
      <c r="D22" s="18" t="s">
        <v>44</v>
      </c>
      <c r="E22" s="9">
        <v>20.550476190476001</v>
      </c>
      <c r="F22" s="33">
        <v>22.3</v>
      </c>
      <c r="G22" s="33"/>
      <c r="H22" s="9">
        <v>12</v>
      </c>
      <c r="I22" s="9">
        <v>16</v>
      </c>
      <c r="J22" s="9">
        <v>12</v>
      </c>
      <c r="K22" s="9">
        <f>SUM(E22:J22)</f>
        <v>82.850476190476002</v>
      </c>
      <c r="M22" s="36">
        <v>22</v>
      </c>
      <c r="N22" t="str">
        <f t="shared" si="0"/>
        <v>22/104</v>
      </c>
    </row>
    <row r="23" spans="1:14">
      <c r="A23" s="3">
        <v>1</v>
      </c>
      <c r="B23" s="3">
        <v>3</v>
      </c>
      <c r="C23" s="3">
        <v>15</v>
      </c>
      <c r="D23" s="18" t="s">
        <v>45</v>
      </c>
      <c r="E23" s="9">
        <v>20.4942857142855</v>
      </c>
      <c r="F23" s="33">
        <v>22</v>
      </c>
      <c r="G23" s="33"/>
      <c r="H23" s="9">
        <v>12</v>
      </c>
      <c r="I23" s="9">
        <v>16</v>
      </c>
      <c r="J23" s="9">
        <v>12</v>
      </c>
      <c r="K23" s="9">
        <f>SUM(E23:J23)</f>
        <v>82.494285714285496</v>
      </c>
      <c r="M23" s="36">
        <v>23</v>
      </c>
      <c r="N23" t="str">
        <f t="shared" si="0"/>
        <v>23/104</v>
      </c>
    </row>
    <row r="24" spans="1:14">
      <c r="A24" s="3">
        <v>1</v>
      </c>
      <c r="B24" s="3">
        <v>4</v>
      </c>
      <c r="C24" s="3">
        <v>11</v>
      </c>
      <c r="D24" s="18" t="s">
        <v>46</v>
      </c>
      <c r="E24" s="9">
        <v>20.438095238094999</v>
      </c>
      <c r="F24" s="33">
        <v>21.7</v>
      </c>
      <c r="G24" s="33"/>
      <c r="H24" s="9">
        <v>12</v>
      </c>
      <c r="I24" s="9">
        <v>16</v>
      </c>
      <c r="J24" s="9">
        <v>12</v>
      </c>
      <c r="K24" s="9">
        <f>SUM(E24:J24)</f>
        <v>82.138095238094991</v>
      </c>
      <c r="M24" s="36">
        <v>24</v>
      </c>
      <c r="N24" t="str">
        <f t="shared" si="0"/>
        <v>24/104</v>
      </c>
    </row>
    <row r="25" spans="1:14">
      <c r="A25" s="3">
        <v>1</v>
      </c>
      <c r="B25" s="3">
        <v>2</v>
      </c>
      <c r="C25" s="3">
        <v>9</v>
      </c>
      <c r="D25" s="18" t="s">
        <v>47</v>
      </c>
      <c r="E25" s="9">
        <v>20.381904761904501</v>
      </c>
      <c r="F25" s="33">
        <v>21.4</v>
      </c>
      <c r="G25" s="33"/>
      <c r="H25" s="9">
        <v>12</v>
      </c>
      <c r="I25" s="9">
        <v>16</v>
      </c>
      <c r="J25" s="9">
        <v>12</v>
      </c>
      <c r="K25" s="9">
        <f>SUM(E25:J25)</f>
        <v>81.781904761904499</v>
      </c>
      <c r="M25" s="36">
        <v>25</v>
      </c>
      <c r="N25" t="str">
        <f t="shared" si="0"/>
        <v>25/104</v>
      </c>
    </row>
    <row r="26" spans="1:14">
      <c r="A26" s="3">
        <v>1</v>
      </c>
      <c r="B26" s="3">
        <v>1</v>
      </c>
      <c r="C26" s="3">
        <v>22</v>
      </c>
      <c r="D26" s="18" t="s">
        <v>48</v>
      </c>
      <c r="E26" s="9">
        <v>20.325714285714</v>
      </c>
      <c r="F26" s="33">
        <v>21.1</v>
      </c>
      <c r="G26" s="33"/>
      <c r="H26" s="9">
        <v>11</v>
      </c>
      <c r="I26" s="9">
        <v>16</v>
      </c>
      <c r="J26" s="9">
        <v>12</v>
      </c>
      <c r="K26" s="9">
        <f>SUM(E26:J26)</f>
        <v>80.425714285714008</v>
      </c>
      <c r="M26" s="36">
        <v>26</v>
      </c>
      <c r="N26" t="str">
        <f t="shared" si="0"/>
        <v>26/104</v>
      </c>
    </row>
    <row r="27" spans="1:14">
      <c r="A27" s="3">
        <v>1</v>
      </c>
      <c r="B27" s="3">
        <v>3</v>
      </c>
      <c r="C27" s="3">
        <v>19</v>
      </c>
      <c r="D27" s="18" t="s">
        <v>49</v>
      </c>
      <c r="E27" s="9">
        <v>20.269523809523498</v>
      </c>
      <c r="F27" s="33">
        <v>20.8</v>
      </c>
      <c r="G27" s="33"/>
      <c r="H27" s="9">
        <v>12</v>
      </c>
      <c r="I27" s="9">
        <v>16</v>
      </c>
      <c r="J27" s="9">
        <v>12</v>
      </c>
      <c r="K27" s="9">
        <f>SUM(E27:J27)</f>
        <v>81.069523809523503</v>
      </c>
      <c r="M27" s="36">
        <v>27</v>
      </c>
      <c r="N27" t="str">
        <f t="shared" si="0"/>
        <v>27/104</v>
      </c>
    </row>
    <row r="28" spans="1:14">
      <c r="A28" s="3">
        <v>1</v>
      </c>
      <c r="B28" s="3">
        <v>4</v>
      </c>
      <c r="C28" s="3">
        <v>6</v>
      </c>
      <c r="D28" s="18" t="s">
        <v>50</v>
      </c>
      <c r="E28" s="9">
        <v>20.213333333333001</v>
      </c>
      <c r="F28" s="33">
        <v>20.5</v>
      </c>
      <c r="G28" s="33"/>
      <c r="H28" s="9">
        <v>12</v>
      </c>
      <c r="I28" s="9">
        <v>15</v>
      </c>
      <c r="J28" s="9">
        <v>12</v>
      </c>
      <c r="K28" s="9">
        <f>SUM(E28:J28)</f>
        <v>79.713333333332997</v>
      </c>
      <c r="M28" s="36">
        <v>28</v>
      </c>
      <c r="N28" t="str">
        <f t="shared" si="0"/>
        <v>28/104</v>
      </c>
    </row>
    <row r="29" spans="1:14">
      <c r="A29" s="3">
        <v>1</v>
      </c>
      <c r="B29" s="3">
        <v>3</v>
      </c>
      <c r="C29" s="3">
        <v>3</v>
      </c>
      <c r="D29" s="18" t="s">
        <v>51</v>
      </c>
      <c r="E29" s="9">
        <v>20.1571428571425</v>
      </c>
      <c r="F29" s="33">
        <v>20.2</v>
      </c>
      <c r="G29" s="33"/>
      <c r="H29" s="9">
        <v>11.6</v>
      </c>
      <c r="I29" s="9">
        <v>16</v>
      </c>
      <c r="J29" s="9">
        <v>12</v>
      </c>
      <c r="K29" s="9">
        <f>SUM(E29:J29)</f>
        <v>79.9571428571425</v>
      </c>
      <c r="M29" s="36">
        <v>29</v>
      </c>
      <c r="N29" t="str">
        <f t="shared" si="0"/>
        <v>29/104</v>
      </c>
    </row>
    <row r="30" spans="1:14">
      <c r="A30" s="3">
        <v>1</v>
      </c>
      <c r="B30" s="3">
        <v>3</v>
      </c>
      <c r="C30" s="3">
        <v>26</v>
      </c>
      <c r="D30" s="18" t="s">
        <v>52</v>
      </c>
      <c r="E30" s="9">
        <v>20.100952380951998</v>
      </c>
      <c r="F30" s="33">
        <v>19.899999999999999</v>
      </c>
      <c r="G30" s="33"/>
      <c r="H30" s="9">
        <v>11.466666666666701</v>
      </c>
      <c r="I30" s="9">
        <v>16</v>
      </c>
      <c r="J30" s="9">
        <v>12</v>
      </c>
      <c r="K30" s="9">
        <f>SUM(E30:J30)</f>
        <v>79.467619047618697</v>
      </c>
      <c r="M30" s="36">
        <v>30</v>
      </c>
      <c r="N30" t="str">
        <f t="shared" si="0"/>
        <v>30/104</v>
      </c>
    </row>
    <row r="31" spans="1:14">
      <c r="A31" s="3">
        <v>1</v>
      </c>
      <c r="B31" s="3">
        <v>3</v>
      </c>
      <c r="C31" s="3">
        <v>11</v>
      </c>
      <c r="D31" s="18" t="s">
        <v>53</v>
      </c>
      <c r="E31" s="9">
        <v>20.044761904761501</v>
      </c>
      <c r="F31" s="33">
        <v>19.600000000000001</v>
      </c>
      <c r="G31" s="33"/>
      <c r="H31" s="9">
        <v>12</v>
      </c>
      <c r="I31" s="9">
        <v>16</v>
      </c>
      <c r="J31" s="9">
        <v>12</v>
      </c>
      <c r="K31" s="9">
        <f>SUM(E31:J31)</f>
        <v>79.644761904761509</v>
      </c>
      <c r="M31" s="36">
        <v>31</v>
      </c>
      <c r="N31" t="str">
        <f t="shared" si="0"/>
        <v>31/104</v>
      </c>
    </row>
    <row r="32" spans="1:14">
      <c r="A32" s="3">
        <v>1</v>
      </c>
      <c r="B32" s="3">
        <v>1</v>
      </c>
      <c r="C32" s="3">
        <v>5</v>
      </c>
      <c r="D32" s="18" t="s">
        <v>54</v>
      </c>
      <c r="E32" s="9">
        <v>19.988571428570999</v>
      </c>
      <c r="F32" s="33">
        <v>19.3</v>
      </c>
      <c r="G32" s="33"/>
      <c r="H32" s="9">
        <v>12</v>
      </c>
      <c r="I32" s="9">
        <v>16</v>
      </c>
      <c r="J32" s="9">
        <v>12</v>
      </c>
      <c r="K32" s="9">
        <f>SUM(E32:J32)</f>
        <v>79.288571428571004</v>
      </c>
      <c r="M32" s="36">
        <v>32</v>
      </c>
      <c r="N32" t="str">
        <f t="shared" si="0"/>
        <v>32/104</v>
      </c>
    </row>
    <row r="33" spans="1:14">
      <c r="A33" s="3">
        <v>1</v>
      </c>
      <c r="B33" s="3">
        <v>1</v>
      </c>
      <c r="C33" s="3">
        <v>25</v>
      </c>
      <c r="D33" s="18" t="s">
        <v>55</v>
      </c>
      <c r="E33" s="9">
        <v>19.932380952380498</v>
      </c>
      <c r="F33" s="33">
        <v>19</v>
      </c>
      <c r="G33" s="33"/>
      <c r="H33" s="9">
        <v>12</v>
      </c>
      <c r="I33" s="9">
        <v>16</v>
      </c>
      <c r="J33" s="9">
        <v>12</v>
      </c>
      <c r="K33" s="9">
        <f>SUM(E33:J33)</f>
        <v>78.932380952380498</v>
      </c>
      <c r="M33" s="36">
        <v>33</v>
      </c>
      <c r="N33" t="str">
        <f t="shared" si="0"/>
        <v>33/104</v>
      </c>
    </row>
    <row r="34" spans="1:14">
      <c r="A34" s="3">
        <v>1</v>
      </c>
      <c r="B34" s="3">
        <v>1</v>
      </c>
      <c r="C34" s="3">
        <v>19</v>
      </c>
      <c r="D34" s="18" t="s">
        <v>56</v>
      </c>
      <c r="E34" s="9">
        <v>19.876190476190001</v>
      </c>
      <c r="F34" s="33">
        <v>18.7</v>
      </c>
      <c r="G34" s="33"/>
      <c r="H34" s="9">
        <v>12</v>
      </c>
      <c r="I34" s="9">
        <v>16</v>
      </c>
      <c r="J34" s="9">
        <v>12</v>
      </c>
      <c r="K34" s="9">
        <f>SUM(E34:J34)</f>
        <v>78.576190476189993</v>
      </c>
      <c r="M34" s="36">
        <v>34</v>
      </c>
      <c r="N34" t="str">
        <f t="shared" si="0"/>
        <v>34/104</v>
      </c>
    </row>
    <row r="35" spans="1:14">
      <c r="A35" s="3">
        <v>1</v>
      </c>
      <c r="B35" s="3">
        <v>3</v>
      </c>
      <c r="C35" s="3">
        <v>25</v>
      </c>
      <c r="D35" s="18" t="s">
        <v>57</v>
      </c>
      <c r="E35" s="9">
        <v>19.819999999999499</v>
      </c>
      <c r="F35" s="33">
        <v>18.399999999999999</v>
      </c>
      <c r="G35" s="33"/>
      <c r="H35" s="9">
        <v>12</v>
      </c>
      <c r="I35" s="9">
        <v>16</v>
      </c>
      <c r="J35" s="9">
        <v>12</v>
      </c>
      <c r="K35" s="9">
        <f>SUM(E35:J35)</f>
        <v>78.219999999999501</v>
      </c>
      <c r="M35" s="36">
        <v>35</v>
      </c>
      <c r="N35" t="str">
        <f t="shared" si="0"/>
        <v>35/104</v>
      </c>
    </row>
    <row r="36" spans="1:14">
      <c r="A36" s="3">
        <v>1</v>
      </c>
      <c r="B36" s="3">
        <v>3</v>
      </c>
      <c r="C36" s="3">
        <v>1</v>
      </c>
      <c r="D36" s="18" t="s">
        <v>58</v>
      </c>
      <c r="E36" s="9">
        <v>19.763809523809002</v>
      </c>
      <c r="F36" s="33">
        <v>18.100000000000001</v>
      </c>
      <c r="G36" s="33"/>
      <c r="H36" s="9">
        <v>12</v>
      </c>
      <c r="I36" s="9">
        <v>16</v>
      </c>
      <c r="J36" s="9">
        <v>12</v>
      </c>
      <c r="K36" s="9">
        <f>SUM(E36:J36)</f>
        <v>77.86380952380901</v>
      </c>
      <c r="M36" s="36">
        <v>36</v>
      </c>
      <c r="N36" t="str">
        <f t="shared" si="0"/>
        <v>36/104</v>
      </c>
    </row>
    <row r="37" spans="1:14">
      <c r="A37" s="3">
        <v>1</v>
      </c>
      <c r="B37" s="3">
        <v>4</v>
      </c>
      <c r="C37" s="3">
        <v>4</v>
      </c>
      <c r="D37" s="18" t="s">
        <v>59</v>
      </c>
      <c r="E37" s="9">
        <v>19.7076190476185</v>
      </c>
      <c r="F37" s="33">
        <v>17.8</v>
      </c>
      <c r="G37" s="33"/>
      <c r="H37" s="9">
        <v>12</v>
      </c>
      <c r="I37" s="9">
        <v>16</v>
      </c>
      <c r="J37" s="9">
        <v>12</v>
      </c>
      <c r="K37" s="9">
        <f>SUM(E37:J37)</f>
        <v>77.507619047618505</v>
      </c>
      <c r="M37" s="36">
        <v>37</v>
      </c>
      <c r="N37" t="str">
        <f t="shared" si="0"/>
        <v>37/104</v>
      </c>
    </row>
    <row r="38" spans="1:14">
      <c r="A38" s="3">
        <v>1</v>
      </c>
      <c r="B38" s="3">
        <v>3</v>
      </c>
      <c r="C38" s="3">
        <v>2</v>
      </c>
      <c r="D38" s="18" t="s">
        <v>60</v>
      </c>
      <c r="E38" s="9">
        <v>19.651428571427999</v>
      </c>
      <c r="F38" s="33">
        <v>17.5</v>
      </c>
      <c r="G38" s="33"/>
      <c r="H38" s="9">
        <v>12</v>
      </c>
      <c r="I38" s="9">
        <v>16</v>
      </c>
      <c r="J38" s="9">
        <v>12</v>
      </c>
      <c r="K38" s="9">
        <f>SUM(E38:J38)</f>
        <v>77.151428571427999</v>
      </c>
      <c r="M38" s="36">
        <v>38</v>
      </c>
      <c r="N38" t="str">
        <f t="shared" si="0"/>
        <v>38/104</v>
      </c>
    </row>
    <row r="39" spans="1:14">
      <c r="A39" s="3">
        <v>1</v>
      </c>
      <c r="B39" s="3">
        <v>2</v>
      </c>
      <c r="C39" s="3">
        <v>5</v>
      </c>
      <c r="D39" s="18" t="s">
        <v>61</v>
      </c>
      <c r="E39" s="9">
        <v>19.595238095237502</v>
      </c>
      <c r="F39" s="33">
        <v>17.2</v>
      </c>
      <c r="G39" s="33"/>
      <c r="H39" s="9">
        <v>12</v>
      </c>
      <c r="I39" s="9">
        <v>16</v>
      </c>
      <c r="J39" s="9">
        <v>12</v>
      </c>
      <c r="K39" s="9">
        <f>SUM(E39:J39)</f>
        <v>76.795238095237494</v>
      </c>
      <c r="M39" s="36">
        <v>39</v>
      </c>
      <c r="N39" t="str">
        <f t="shared" si="0"/>
        <v>39/104</v>
      </c>
    </row>
    <row r="40" spans="1:14">
      <c r="A40" s="3">
        <v>1</v>
      </c>
      <c r="B40" s="3">
        <v>1</v>
      </c>
      <c r="C40" s="3">
        <v>8</v>
      </c>
      <c r="D40" s="18" t="s">
        <v>62</v>
      </c>
      <c r="E40" s="9">
        <v>19.539047619047</v>
      </c>
      <c r="F40" s="33">
        <v>16.899999999999999</v>
      </c>
      <c r="G40" s="33"/>
      <c r="H40" s="9">
        <v>12</v>
      </c>
      <c r="I40" s="9">
        <v>16</v>
      </c>
      <c r="J40" s="9">
        <v>12</v>
      </c>
      <c r="K40" s="9">
        <f>SUM(E40:J40)</f>
        <v>76.439047619047003</v>
      </c>
      <c r="M40" s="36">
        <v>40</v>
      </c>
      <c r="N40" t="str">
        <f t="shared" si="0"/>
        <v>40/104</v>
      </c>
    </row>
    <row r="41" spans="1:14">
      <c r="A41" s="3">
        <v>1</v>
      </c>
      <c r="B41" s="3">
        <v>2</v>
      </c>
      <c r="C41" s="3">
        <v>14</v>
      </c>
      <c r="D41" s="18" t="s">
        <v>63</v>
      </c>
      <c r="E41" s="9">
        <v>19.482857142856499</v>
      </c>
      <c r="F41" s="33">
        <v>16.600000000000001</v>
      </c>
      <c r="G41" s="33"/>
      <c r="H41" s="9">
        <v>12</v>
      </c>
      <c r="I41" s="9">
        <v>16</v>
      </c>
      <c r="J41" s="9">
        <v>12</v>
      </c>
      <c r="K41" s="9">
        <f>SUM(E41:J41)</f>
        <v>76.082857142856497</v>
      </c>
      <c r="M41" s="36">
        <v>41</v>
      </c>
      <c r="N41" t="str">
        <f t="shared" si="0"/>
        <v>41/104</v>
      </c>
    </row>
    <row r="42" spans="1:14">
      <c r="A42" s="3">
        <v>1</v>
      </c>
      <c r="B42" s="3">
        <v>4</v>
      </c>
      <c r="C42" s="3">
        <v>7</v>
      </c>
      <c r="D42" s="18" t="s">
        <v>64</v>
      </c>
      <c r="E42" s="9">
        <v>19.426666666666002</v>
      </c>
      <c r="F42" s="33">
        <v>16.3</v>
      </c>
      <c r="G42" s="33"/>
      <c r="H42" s="9">
        <v>12</v>
      </c>
      <c r="I42" s="9">
        <v>16</v>
      </c>
      <c r="J42" s="9">
        <v>12</v>
      </c>
      <c r="K42" s="9">
        <f>SUM(E42:J42)</f>
        <v>75.726666666666006</v>
      </c>
      <c r="M42" s="36">
        <v>42</v>
      </c>
      <c r="N42" t="str">
        <f t="shared" si="0"/>
        <v>42/104</v>
      </c>
    </row>
    <row r="43" spans="1:14">
      <c r="A43" s="3">
        <v>1</v>
      </c>
      <c r="B43" s="3">
        <v>1</v>
      </c>
      <c r="C43" s="3">
        <v>24</v>
      </c>
      <c r="D43" s="18" t="s">
        <v>65</v>
      </c>
      <c r="E43" s="9">
        <v>19.3704761904755</v>
      </c>
      <c r="F43" s="33">
        <v>16</v>
      </c>
      <c r="G43" s="33"/>
      <c r="H43" s="9">
        <v>12</v>
      </c>
      <c r="I43" s="9">
        <v>16</v>
      </c>
      <c r="J43" s="9">
        <v>12</v>
      </c>
      <c r="K43" s="9">
        <f>SUM(E43:J43)</f>
        <v>75.3704761904755</v>
      </c>
      <c r="M43" s="36">
        <v>43</v>
      </c>
      <c r="N43" t="str">
        <f t="shared" si="0"/>
        <v>43/104</v>
      </c>
    </row>
    <row r="44" spans="1:14">
      <c r="A44" s="3">
        <v>1</v>
      </c>
      <c r="B44" s="3">
        <v>1</v>
      </c>
      <c r="C44" s="3">
        <v>17</v>
      </c>
      <c r="D44" s="18" t="s">
        <v>66</v>
      </c>
      <c r="E44" s="9">
        <v>19.314285714284999</v>
      </c>
      <c r="F44" s="33">
        <v>15.7</v>
      </c>
      <c r="G44" s="33"/>
      <c r="H44" s="9">
        <v>12</v>
      </c>
      <c r="I44" s="9">
        <v>16</v>
      </c>
      <c r="J44" s="9">
        <v>12</v>
      </c>
      <c r="K44" s="9">
        <f>SUM(E44:J44)</f>
        <v>75.014285714284995</v>
      </c>
      <c r="M44" s="36">
        <v>44</v>
      </c>
      <c r="N44" t="str">
        <f t="shared" si="0"/>
        <v>44/104</v>
      </c>
    </row>
    <row r="45" spans="1:14">
      <c r="A45" s="3">
        <v>1</v>
      </c>
      <c r="B45" s="3">
        <v>4</v>
      </c>
      <c r="C45" s="3">
        <v>8</v>
      </c>
      <c r="D45" s="18" t="s">
        <v>67</v>
      </c>
      <c r="E45" s="9">
        <v>19.258095238094501</v>
      </c>
      <c r="F45" s="33">
        <v>15.4</v>
      </c>
      <c r="G45" s="33"/>
      <c r="H45" s="9">
        <v>12</v>
      </c>
      <c r="I45" s="9">
        <v>16</v>
      </c>
      <c r="J45" s="9">
        <v>12</v>
      </c>
      <c r="K45" s="9">
        <f>SUM(E45:J45)</f>
        <v>74.658095238094504</v>
      </c>
      <c r="M45" s="36">
        <v>45</v>
      </c>
      <c r="N45" t="str">
        <f t="shared" si="0"/>
        <v>45/104</v>
      </c>
    </row>
    <row r="46" spans="1:14">
      <c r="A46" s="3">
        <v>1</v>
      </c>
      <c r="B46" s="3">
        <v>3</v>
      </c>
      <c r="C46" s="3">
        <v>21</v>
      </c>
      <c r="D46" s="18" t="s">
        <v>68</v>
      </c>
      <c r="E46" s="9">
        <v>19.201904761904</v>
      </c>
      <c r="F46" s="33">
        <v>15.1</v>
      </c>
      <c r="G46" s="33"/>
      <c r="H46" s="9">
        <v>12</v>
      </c>
      <c r="I46" s="9">
        <v>16</v>
      </c>
      <c r="J46" s="9">
        <v>12</v>
      </c>
      <c r="K46" s="9">
        <f>SUM(E46:J46)</f>
        <v>74.301904761903998</v>
      </c>
      <c r="M46" s="36">
        <v>46</v>
      </c>
      <c r="N46" t="str">
        <f t="shared" si="0"/>
        <v>46/104</v>
      </c>
    </row>
    <row r="47" spans="1:14">
      <c r="A47" s="3">
        <v>1</v>
      </c>
      <c r="B47" s="3">
        <v>1</v>
      </c>
      <c r="C47" s="3">
        <v>12</v>
      </c>
      <c r="D47" s="18" t="s">
        <v>69</v>
      </c>
      <c r="E47" s="9">
        <v>19.145714285713499</v>
      </c>
      <c r="F47" s="33">
        <v>14.8</v>
      </c>
      <c r="G47" s="33"/>
      <c r="H47" s="9">
        <v>12</v>
      </c>
      <c r="I47" s="9">
        <v>16</v>
      </c>
      <c r="J47" s="9">
        <v>12</v>
      </c>
      <c r="K47" s="9">
        <f>SUM(E47:J47)</f>
        <v>73.945714285713507</v>
      </c>
      <c r="M47" s="36">
        <v>47</v>
      </c>
      <c r="N47" t="str">
        <f t="shared" si="0"/>
        <v>47/104</v>
      </c>
    </row>
    <row r="48" spans="1:14">
      <c r="A48" s="3">
        <v>1</v>
      </c>
      <c r="B48" s="3">
        <v>1</v>
      </c>
      <c r="C48" s="3">
        <v>11</v>
      </c>
      <c r="D48" s="18" t="s">
        <v>70</v>
      </c>
      <c r="E48" s="9">
        <v>19.089523809523001</v>
      </c>
      <c r="F48" s="33">
        <v>14.5</v>
      </c>
      <c r="G48" s="33"/>
      <c r="H48" s="9">
        <v>12</v>
      </c>
      <c r="I48" s="9">
        <v>16</v>
      </c>
      <c r="J48" s="9">
        <v>12</v>
      </c>
      <c r="K48" s="9">
        <f>SUM(E48:J48)</f>
        <v>73.589523809523001</v>
      </c>
      <c r="M48" s="36">
        <v>48</v>
      </c>
      <c r="N48" t="str">
        <f t="shared" si="0"/>
        <v>48/104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황수빈</cp:lastModifiedBy>
  <dcterms:created xsi:type="dcterms:W3CDTF">2024-07-17T06:19:24Z</dcterms:created>
  <dcterms:modified xsi:type="dcterms:W3CDTF">2024-07-23T02:42:35Z</dcterms:modified>
</cp:coreProperties>
</file>