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_Projects\GIT\P3Tools\Document\Phase - 2 Production\"/>
    </mc:Choice>
  </mc:AlternateContent>
  <xr:revisionPtr revIDLastSave="0" documentId="13_ncr:1_{507A7892-D238-49DA-A6FB-FF06FAECAD83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Database" sheetId="1" r:id="rId1"/>
  </sheets>
  <definedNames>
    <definedName name="_xlnm._FilterDatabase" localSheetId="0" hidden="1">Database!#REF!</definedName>
    <definedName name="_xlnm.Database">Database!$C$2:$L$81</definedName>
    <definedName name="Slicer_Depot">#N/A</definedName>
    <definedName name="Slicer_Pack">#N/A</definedName>
    <definedName name="Slicer_Product_Name">#N/A</definedName>
    <definedName name="Slicer_Type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L4" i="1"/>
  <c r="F4" i="1" s="1"/>
  <c r="L5" i="1"/>
  <c r="F5" i="1" s="1"/>
  <c r="L6" i="1"/>
  <c r="F6" i="1" s="1"/>
  <c r="L7" i="1"/>
  <c r="L8" i="1"/>
  <c r="F8" i="1" s="1"/>
  <c r="L9" i="1"/>
  <c r="F9" i="1" s="1"/>
  <c r="L10" i="1"/>
  <c r="F10" i="1" s="1"/>
  <c r="L11" i="1"/>
  <c r="F11" i="1" s="1"/>
  <c r="L12" i="1"/>
  <c r="F12" i="1" s="1"/>
  <c r="L13" i="1"/>
  <c r="F13" i="1" s="1"/>
  <c r="L14" i="1"/>
  <c r="F14" i="1" s="1"/>
  <c r="L15" i="1"/>
  <c r="F15" i="1" s="1"/>
  <c r="L16" i="1"/>
  <c r="F16" i="1" s="1"/>
  <c r="L17" i="1"/>
  <c r="F17" i="1" s="1"/>
  <c r="L18" i="1"/>
  <c r="F18" i="1" s="1"/>
  <c r="L19" i="1"/>
  <c r="F19" i="1" s="1"/>
  <c r="L20" i="1"/>
  <c r="F20" i="1" s="1"/>
  <c r="L21" i="1"/>
  <c r="F21" i="1" s="1"/>
  <c r="L22" i="1"/>
  <c r="F22" i="1" s="1"/>
  <c r="L23" i="1"/>
  <c r="F23" i="1" s="1"/>
  <c r="L24" i="1"/>
  <c r="F24" i="1" s="1"/>
  <c r="L25" i="1"/>
  <c r="F25" i="1" s="1"/>
  <c r="L26" i="1"/>
  <c r="F26" i="1" s="1"/>
  <c r="L27" i="1"/>
  <c r="F27" i="1" s="1"/>
  <c r="L28" i="1"/>
  <c r="F28" i="1" s="1"/>
  <c r="L29" i="1"/>
  <c r="F29" i="1" s="1"/>
  <c r="L30" i="1"/>
  <c r="F30" i="1" s="1"/>
  <c r="L31" i="1"/>
  <c r="F31" i="1" s="1"/>
  <c r="L32" i="1"/>
  <c r="L33" i="1"/>
  <c r="F33" i="1" s="1"/>
  <c r="L34" i="1"/>
  <c r="F34" i="1" s="1"/>
  <c r="L35" i="1"/>
  <c r="F35" i="1" s="1"/>
  <c r="L36" i="1"/>
  <c r="F36" i="1" s="1"/>
  <c r="L37" i="1"/>
  <c r="F37" i="1" s="1"/>
  <c r="L38" i="1"/>
  <c r="F38" i="1" s="1"/>
  <c r="L39" i="1"/>
  <c r="F39" i="1" s="1"/>
  <c r="L40" i="1"/>
  <c r="F40" i="1" s="1"/>
  <c r="L41" i="1"/>
  <c r="F41" i="1" s="1"/>
  <c r="L42" i="1"/>
  <c r="F42" i="1" s="1"/>
  <c r="L43" i="1"/>
  <c r="F43" i="1" s="1"/>
  <c r="L44" i="1"/>
  <c r="F44" i="1" s="1"/>
  <c r="L45" i="1"/>
  <c r="F45" i="1" s="1"/>
  <c r="L46" i="1"/>
  <c r="F46" i="1" s="1"/>
  <c r="L47" i="1"/>
  <c r="F47" i="1" s="1"/>
  <c r="L48" i="1"/>
  <c r="F48" i="1" s="1"/>
  <c r="L49" i="1"/>
  <c r="F49" i="1" s="1"/>
  <c r="L50" i="1"/>
  <c r="F50" i="1" s="1"/>
  <c r="L51" i="1"/>
  <c r="F51" i="1" s="1"/>
  <c r="L52" i="1"/>
  <c r="F52" i="1" s="1"/>
  <c r="L53" i="1"/>
  <c r="F53" i="1" s="1"/>
  <c r="L54" i="1"/>
  <c r="F54" i="1" s="1"/>
  <c r="L55" i="1"/>
  <c r="F55" i="1" s="1"/>
  <c r="L56" i="1"/>
  <c r="F56" i="1" s="1"/>
  <c r="L57" i="1"/>
  <c r="F57" i="1" s="1"/>
  <c r="L58" i="1"/>
  <c r="L59" i="1"/>
  <c r="F59" i="1" s="1"/>
  <c r="L60" i="1"/>
  <c r="F60" i="1" s="1"/>
  <c r="L61" i="1"/>
  <c r="F61" i="1" s="1"/>
  <c r="L62" i="1"/>
  <c r="F62" i="1" s="1"/>
  <c r="L63" i="1"/>
  <c r="F63" i="1" s="1"/>
  <c r="L64" i="1"/>
  <c r="F64" i="1" s="1"/>
  <c r="L65" i="1"/>
  <c r="F65" i="1" s="1"/>
  <c r="L66" i="1"/>
  <c r="F66" i="1" s="1"/>
  <c r="L67" i="1"/>
  <c r="F67" i="1" s="1"/>
  <c r="L68" i="1"/>
  <c r="F68" i="1" s="1"/>
  <c r="L69" i="1"/>
  <c r="F69" i="1" s="1"/>
  <c r="L70" i="1"/>
  <c r="F70" i="1" s="1"/>
  <c r="L71" i="1"/>
  <c r="F71" i="1" s="1"/>
  <c r="L72" i="1"/>
  <c r="F72" i="1" s="1"/>
  <c r="L73" i="1"/>
  <c r="F73" i="1" s="1"/>
  <c r="L74" i="1"/>
  <c r="F74" i="1" s="1"/>
  <c r="L75" i="1"/>
  <c r="F75" i="1" s="1"/>
  <c r="L76" i="1"/>
  <c r="F76" i="1" s="1"/>
  <c r="L77" i="1"/>
  <c r="F77" i="1" s="1"/>
  <c r="L78" i="1"/>
  <c r="F78" i="1" s="1"/>
  <c r="L79" i="1"/>
  <c r="F79" i="1" s="1"/>
  <c r="L80" i="1"/>
  <c r="F80" i="1" s="1"/>
  <c r="L81" i="1"/>
  <c r="F81" i="1" s="1"/>
  <c r="F7" i="1"/>
  <c r="F32" i="1"/>
  <c r="F58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K3" i="1" l="1"/>
  <c r="I1" i="1" l="1"/>
  <c r="N3" i="1"/>
  <c r="O3" i="1" s="1"/>
  <c r="L3" i="1"/>
  <c r="F3" i="1" s="1"/>
</calcChain>
</file>

<file path=xl/sharedStrings.xml><?xml version="1.0" encoding="utf-8"?>
<sst xmlns="http://schemas.openxmlformats.org/spreadsheetml/2006/main" count="316" uniqueCount="73">
  <si>
    <t>Depot</t>
  </si>
  <si>
    <t>Product Name</t>
  </si>
  <si>
    <t>Pack</t>
  </si>
  <si>
    <t>BATCH</t>
  </si>
  <si>
    <t>MFG Date</t>
  </si>
  <si>
    <t>EXP Date</t>
  </si>
  <si>
    <t>Closing Balance</t>
  </si>
  <si>
    <t>Stock Value</t>
  </si>
  <si>
    <t>Days of Exp</t>
  </si>
  <si>
    <t>Type</t>
  </si>
  <si>
    <t>Days of from Manufacturing</t>
  </si>
  <si>
    <t>Weighted Days of Manufacturing</t>
  </si>
  <si>
    <t>NRV Price</t>
  </si>
  <si>
    <t>BHLA</t>
  </si>
  <si>
    <t>BDWN</t>
  </si>
  <si>
    <t>MDNP</t>
  </si>
  <si>
    <t>NWLP</t>
  </si>
  <si>
    <t>MLDA</t>
  </si>
  <si>
    <t>DMDM</t>
  </si>
  <si>
    <t>AMIRID (TABLET)</t>
  </si>
  <si>
    <t>CARMOZYME</t>
  </si>
  <si>
    <t>CATAREX LS</t>
  </si>
  <si>
    <t>AGTL</t>
  </si>
  <si>
    <t>CTCK</t>
  </si>
  <si>
    <t>GHY</t>
  </si>
  <si>
    <t>PTNA</t>
  </si>
  <si>
    <t>Division</t>
  </si>
  <si>
    <t>HWH</t>
  </si>
  <si>
    <t>EVA</t>
  </si>
  <si>
    <t>PHOENIX</t>
  </si>
  <si>
    <t>TMLK</t>
  </si>
  <si>
    <t>BRST</t>
  </si>
  <si>
    <t>CTLSN19005</t>
  </si>
  <si>
    <t>CTLSL19006</t>
  </si>
  <si>
    <t>CONCORD</t>
  </si>
  <si>
    <t>CRMVM19363</t>
  </si>
  <si>
    <t>CRMVM19373</t>
  </si>
  <si>
    <t>AM-19523</t>
  </si>
  <si>
    <t>SLG</t>
  </si>
  <si>
    <t>CTLSC19003</t>
  </si>
  <si>
    <t>CTLSF20003</t>
  </si>
  <si>
    <t>CTLSL18005</t>
  </si>
  <si>
    <t>CRMVF20062</t>
  </si>
  <si>
    <t>CRMVH20077</t>
  </si>
  <si>
    <t>CRMVH20090</t>
  </si>
  <si>
    <t>CTLSH20004</t>
  </si>
  <si>
    <t>CRMVH20080</t>
  </si>
  <si>
    <t>CTLSA19004</t>
  </si>
  <si>
    <t>CTLSA19004 30000384</t>
  </si>
  <si>
    <t>CRMVH20101</t>
  </si>
  <si>
    <t>CRMVE20105</t>
  </si>
  <si>
    <t>CRMVE20110</t>
  </si>
  <si>
    <t>CRMVE20119</t>
  </si>
  <si>
    <t>CRMVE20106</t>
  </si>
  <si>
    <t>CRMVE20126</t>
  </si>
  <si>
    <t>CRMVE20127</t>
  </si>
  <si>
    <t>CRMVE20109</t>
  </si>
  <si>
    <t>CRMVE20117</t>
  </si>
  <si>
    <t>CRMVE20118</t>
  </si>
  <si>
    <t>CRMVE20124</t>
  </si>
  <si>
    <t>CRMVE20116</t>
  </si>
  <si>
    <t>CRMVE20121</t>
  </si>
  <si>
    <t>CTLSE20006</t>
  </si>
  <si>
    <t>CTLSE20007</t>
  </si>
  <si>
    <t>CTLSE20005</t>
  </si>
  <si>
    <t>CRMVE20102</t>
  </si>
  <si>
    <t>CRMVE20112</t>
  </si>
  <si>
    <t>CRMVE20115</t>
  </si>
  <si>
    <t>CRMVH20093</t>
  </si>
  <si>
    <t>CRMVE20108</t>
  </si>
  <si>
    <t>CRMVE20125</t>
  </si>
  <si>
    <t>CRMVH20098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</si>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</sst>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mm/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Tahoma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" fontId="22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19" fillId="0" borderId="0" xfId="0" applyNumberFormat="1" applyFont="1" applyAlignment="1">
      <alignment horizontal="center" vertical="center" wrapText="1"/>
    </xf>
    <xf numFmtId="0" fontId="23" fillId="33" borderId="11" xfId="1" applyNumberFormat="1" applyFont="1" applyFill="1" applyBorder="1" applyAlignment="1" applyProtection="1">
      <alignment horizontal="right" vertical="top"/>
    </xf>
    <xf numFmtId="0" fontId="23" fillId="33" borderId="12" xfId="1" applyNumberFormat="1" applyFont="1" applyFill="1" applyBorder="1" applyAlignment="1" applyProtection="1">
      <alignment horizontal="right" vertical="top"/>
    </xf>
    <xf numFmtId="0" fontId="0" fillId="0" borderId="0" xfId="0" applyFont="1"/>
    <xf numFmtId="14" fontId="0" fillId="0" borderId="0" xfId="0" applyNumberFormat="1" applyFont="1"/>
    <xf numFmtId="14" fontId="23" fillId="33" borderId="11" xfId="1" applyNumberFormat="1" applyFont="1" applyFill="1" applyBorder="1" applyAlignment="1" applyProtection="1">
      <alignment horizontal="right" vertical="top"/>
    </xf>
    <xf numFmtId="14" fontId="23" fillId="33" borderId="11" xfId="1" applyNumberFormat="1" applyFont="1" applyFill="1" applyBorder="1" applyAlignment="1" applyProtection="1">
      <alignment vertical="center"/>
    </xf>
    <xf numFmtId="2" fontId="23" fillId="33" borderId="11" xfId="1" applyNumberFormat="1" applyFont="1" applyFill="1" applyBorder="1" applyAlignment="1" applyProtection="1">
      <alignment horizontal="right" vertical="top"/>
    </xf>
    <xf numFmtId="1" fontId="6" fillId="2" borderId="0" xfId="7" applyNumberFormat="1" applyAlignment="1">
      <alignment vertical="center"/>
    </xf>
    <xf numFmtId="0" fontId="6" fillId="2" borderId="0" xfId="7" applyAlignment="1">
      <alignment horizontal="center" vertical="center" wrapText="1"/>
    </xf>
    <xf numFmtId="1" fontId="6" fillId="2" borderId="0" xfId="7" applyNumberFormat="1" applyAlignment="1">
      <alignment horizontal="center" vertical="center" wrapText="1"/>
    </xf>
    <xf numFmtId="0" fontId="6" fillId="2" borderId="0" xfId="7"/>
    <xf numFmtId="0" fontId="6" fillId="2" borderId="0" xfId="7" applyAlignment="1">
      <alignment horizontal="left"/>
    </xf>
    <xf numFmtId="0" fontId="6" fillId="2" borderId="14" xfId="7" applyNumberFormat="1" applyBorder="1" applyAlignment="1" applyProtection="1">
      <alignment vertical="center"/>
    </xf>
    <xf numFmtId="1" fontId="6" fillId="2" borderId="13" xfId="7" applyNumberFormat="1" applyBorder="1" applyAlignment="1" applyProtection="1">
      <alignment vertical="center"/>
    </xf>
    <xf numFmtId="164" fontId="6" fillId="2" borderId="11" xfId="7" applyNumberFormat="1" applyBorder="1" applyAlignment="1" applyProtection="1">
      <alignment horizontal="left" vertical="top"/>
    </xf>
    <xf numFmtId="0" fontId="6" fillId="2" borderId="11" xfId="7" applyNumberFormat="1" applyBorder="1" applyAlignment="1" applyProtection="1">
      <alignment horizontal="left" vertical="top"/>
    </xf>
    <xf numFmtId="2" fontId="6" fillId="2" borderId="11" xfId="7" applyNumberFormat="1" applyBorder="1" applyAlignment="1" applyProtection="1">
      <alignment horizontal="right" vertical="top"/>
    </xf>
    <xf numFmtId="164" fontId="6" fillId="2" borderId="0" xfId="7" applyNumberFormat="1" applyAlignment="1">
      <alignment vertical="center"/>
    </xf>
    <xf numFmtId="43" fontId="21" fillId="0" borderId="0" xfId="1" applyFont="1" applyAlignment="1">
      <alignment horizontal="center" vertical="center"/>
    </xf>
    <xf numFmtId="0" fontId="8" fillId="4" borderId="0" xfId="9" applyAlignment="1">
      <alignment horizontal="left" vertical="top"/>
    </xf>
    <xf numFmtId="165" fontId="8" fillId="4" borderId="11" xfId="9" applyNumberFormat="1" applyBorder="1" applyAlignment="1" applyProtection="1">
      <alignment horizontal="left" vertical="top"/>
    </xf>
    <xf numFmtId="0" fontId="8" fillId="4" borderId="0" xfId="9" applyAlignment="1">
      <alignment vertical="center"/>
    </xf>
    <xf numFmtId="1" fontId="8" fillId="4" borderId="0" xfId="9" applyNumberFormat="1" applyAlignment="1">
      <alignment horizontal="center" vertical="center" wrapText="1"/>
    </xf>
    <xf numFmtId="0" fontId="8" fillId="4" borderId="0" xfId="9"/>
    <xf numFmtId="0" fontId="8" fillId="4" borderId="11" xfId="9" applyNumberFormat="1" applyBorder="1" applyAlignment="1" applyProtection="1">
      <alignment horizontal="left" vertical="top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7"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  <vertical/>
        <horizontal style="thin">
          <color theme="4" tint="-0.2499465926084170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2" formatCode="0.00"/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mm/dd/yy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mm/dd/yy"/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165" formatCode="mm/yy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164" formatCode="[$-409]d\-mmm\-yy;@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 tint="-0.24994659260841701"/>
        </top>
        <bottom style="thin">
          <color theme="4" tint="-0.24994659260841701"/>
        </bottom>
      </border>
      <protection locked="1" hidden="0"/>
    </dxf>
    <dxf>
      <numFmt numFmtId="1" formatCode="0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indexed="9"/>
        </patternFill>
      </fill>
      <alignment horizontal="right" vertical="top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ockDetails" displayName="StockDetails" ref="A2:O81" totalsRowShown="0" headerRowDxfId="16" dataDxfId="15" dataCellStyle="Comma">
  <autoFilter ref="A2:O81" xr:uid="{00000000-0009-0000-0100-000001000000}"/>
  <tableColumns count="15">
    <tableColumn id="16" xr3:uid="{00000000-0010-0000-0000-000010000000}" name="Division" dataDxfId="14" dataCellStyle="Good"/>
    <tableColumn id="15" xr3:uid="{00000000-0010-0000-0000-00000F000000}" name="Depot" dataDxfId="13" dataCellStyle="Good"/>
    <tableColumn id="2" xr3:uid="{00000000-0010-0000-0000-000002000000}" name="Product Name" dataDxfId="12" dataCellStyle="Good"/>
    <tableColumn id="3" xr3:uid="{00000000-0010-0000-0000-000003000000}" name="Pack" dataDxfId="11" dataCellStyle="Good"/>
    <tableColumn id="5" xr3:uid="{00000000-0010-0000-0000-000005000000}" name="BATCH" dataDxfId="10" dataCellStyle="Neutral"/>
    <tableColumn id="1" xr3:uid="{0FDB3D19-89CD-435B-821B-5F9EA3FFBDFB}" name="Type" dataDxfId="0" dataCellStyle="Neutral">
      <calculatedColumnFormula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calculatedColumnFormula>
    </tableColumn>
    <tableColumn id="6" xr3:uid="{00000000-0010-0000-0000-000006000000}" name="MFG Date" dataDxfId="9" dataCellStyle="Comma"/>
    <tableColumn id="7" xr3:uid="{00000000-0010-0000-0000-000007000000}" name="EXP Date" dataDxfId="8" dataCellStyle="Comma"/>
    <tableColumn id="8" xr3:uid="{00000000-0010-0000-0000-000008000000}" name="Closing Balance" dataDxfId="7" dataCellStyle="Good"/>
    <tableColumn id="9" xr3:uid="{00000000-0010-0000-0000-000009000000}" name="NRV Price" dataDxfId="6" dataCellStyle="Comma"/>
    <tableColumn id="11" xr3:uid="{00000000-0010-0000-0000-00000B000000}" name="Stock Value" dataDxfId="5" dataCellStyle="Comma">
      <calculatedColumnFormula>StockDetails[[#This Row],[Closing Balance]]*StockDetails[[#This Row],[NRV Price]]</calculatedColumnFormula>
    </tableColumn>
    <tableColumn id="12" xr3:uid="{00000000-0010-0000-0000-00000C000000}" name="Days of Exp" dataDxfId="4" dataCellStyle="Comma">
      <calculatedColumnFormula>StockDetails[[#This Row],[EXP Date]]-TODAY()</calculatedColumnFormula>
    </tableColumn>
    <tableColumn id="10" xr3:uid="{00000000-0010-0000-0000-00000A000000}" name="Column1" dataDxfId="3" dataCellStyle="Neutral"/>
    <tableColumn id="13" xr3:uid="{00000000-0010-0000-0000-00000D000000}" name="Days of from Manufacturing" dataDxfId="2" dataCellStyle="Comma">
      <calculatedColumnFormula>DAYS360(StockDetails[[#This Row],[MFG Date]],TODAY(),FALSE)</calculatedColumnFormula>
    </tableColumn>
    <tableColumn id="14" xr3:uid="{00000000-0010-0000-0000-00000E000000}" name="Weighted Days of Manufacturing" dataDxfId="1" dataCellStyle="Comma">
      <calculatedColumnFormula>StockDetails[[#This Row],[Days of from Manufacturing]]*StockDetails[[#This Row],[Closing Balance]]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showGridLines="0" tabSelected="1" zoomScale="115" zoomScaleNormal="115" workbookViewId="0">
      <selection activeCell="H16" sqref="H16"/>
    </sheetView>
  </sheetViews>
  <sheetFormatPr defaultColWidth="9.109375" defaultRowHeight="14.4" x14ac:dyDescent="0.3"/>
  <cols>
    <col min="1" max="1" width="12.33203125" style="20" bestFit="1" customWidth="1"/>
    <col min="2" max="2" width="11" style="20" bestFit="1" customWidth="1"/>
    <col min="3" max="3" width="24" style="20" bestFit="1" customWidth="1"/>
    <col min="4" max="4" width="9.5546875" style="20" bestFit="1" customWidth="1"/>
    <col min="5" max="5" width="14" style="11" bestFit="1" customWidth="1"/>
    <col min="6" max="6" width="16.109375" style="34" bestFit="1" customWidth="1"/>
    <col min="7" max="7" width="13.5546875" style="11" bestFit="1" customWidth="1"/>
    <col min="8" max="8" width="12.109375" style="7" bestFit="1" customWidth="1"/>
    <col min="9" max="9" width="16.5546875" style="30" customWidth="1"/>
    <col min="10" max="10" width="12.109375" style="2" bestFit="1" customWidth="1"/>
    <col min="11" max="11" width="15.88671875" style="2" bestFit="1" customWidth="1"/>
    <col min="12" max="12" width="9.6640625" style="3" bestFit="1" customWidth="1"/>
    <col min="14" max="14" width="11.6640625" style="1" bestFit="1" customWidth="1"/>
    <col min="15" max="15" width="13.5546875" style="1" customWidth="1"/>
    <col min="16" max="16" width="13.6640625" style="1" customWidth="1"/>
    <col min="17" max="16384" width="9.109375" style="1"/>
  </cols>
  <sheetData>
    <row r="1" spans="1:15" ht="18" x14ac:dyDescent="0.3">
      <c r="I1" s="31">
        <f>SUBTOTAL(9,StockDetails[Stock Value])</f>
        <v>2577789.4299999997</v>
      </c>
      <c r="J1" s="31"/>
      <c r="K1" s="31"/>
      <c r="L1" s="31"/>
    </row>
    <row r="2" spans="1:15" s="9" customFormat="1" ht="34.200000000000003" x14ac:dyDescent="0.3">
      <c r="A2" s="21" t="s">
        <v>26</v>
      </c>
      <c r="B2" s="21" t="s">
        <v>0</v>
      </c>
      <c r="C2" s="22" t="s">
        <v>1</v>
      </c>
      <c r="D2" s="22" t="s">
        <v>2</v>
      </c>
      <c r="E2" s="5" t="s">
        <v>3</v>
      </c>
      <c r="F2" s="35" t="s">
        <v>9</v>
      </c>
      <c r="G2" s="12" t="s">
        <v>4</v>
      </c>
      <c r="H2" s="12" t="s">
        <v>5</v>
      </c>
      <c r="I2" s="22" t="s">
        <v>6</v>
      </c>
      <c r="J2" s="5" t="s">
        <v>12</v>
      </c>
      <c r="K2" s="4" t="s">
        <v>7</v>
      </c>
      <c r="L2" s="4" t="s">
        <v>8</v>
      </c>
      <c r="M2" s="9" t="s">
        <v>72</v>
      </c>
      <c r="N2" s="6" t="s">
        <v>10</v>
      </c>
      <c r="O2" s="8" t="s">
        <v>11</v>
      </c>
    </row>
    <row r="3" spans="1:15" s="10" customFormat="1" ht="15" customHeight="1" x14ac:dyDescent="0.3">
      <c r="A3" s="23" t="s">
        <v>28</v>
      </c>
      <c r="B3" s="23" t="s">
        <v>22</v>
      </c>
      <c r="C3" s="23" t="s">
        <v>19</v>
      </c>
      <c r="D3" s="24">
        <v>10</v>
      </c>
      <c r="E3" s="32" t="s">
        <v>37</v>
      </c>
      <c r="F3" s="36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3" s="16">
        <v>43616</v>
      </c>
      <c r="H3" s="16">
        <v>44316</v>
      </c>
      <c r="I3" s="23">
        <v>187</v>
      </c>
      <c r="J3" s="15">
        <v>36.94</v>
      </c>
      <c r="K3">
        <f>StockDetails[[#This Row],[Closing Balance]]*StockDetails[[#This Row],[NRV Price]]</f>
        <v>6907.78</v>
      </c>
      <c r="L3">
        <f ca="1">StockDetails[[#This Row],[EXP Date]]-TODAY()</f>
        <v>355</v>
      </c>
      <c r="N3">
        <f ca="1">DAYS360(StockDetails[[#This Row],[MFG Date]],TODAY(),FALSE)</f>
        <v>340</v>
      </c>
      <c r="O3">
        <f ca="1">StockDetails[[#This Row],[Days of from Manufacturing]]*StockDetails[[#This Row],[Closing Balance]]</f>
        <v>63580</v>
      </c>
    </row>
    <row r="4" spans="1:15" x14ac:dyDescent="0.3">
      <c r="A4" s="25" t="s">
        <v>29</v>
      </c>
      <c r="B4" s="26" t="s">
        <v>22</v>
      </c>
      <c r="C4" s="27" t="s">
        <v>20</v>
      </c>
      <c r="D4" s="28">
        <v>200</v>
      </c>
      <c r="E4" s="33" t="s">
        <v>42</v>
      </c>
      <c r="F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4" s="17">
        <v>43890</v>
      </c>
      <c r="H4" s="18">
        <v>44227</v>
      </c>
      <c r="I4" s="29">
        <v>9</v>
      </c>
      <c r="J4" s="19">
        <v>49.32</v>
      </c>
      <c r="K4" s="13">
        <f>StockDetails[[#This Row],[Closing Balance]]*StockDetails[[#This Row],[NRV Price]]</f>
        <v>443.88</v>
      </c>
      <c r="L4" s="13">
        <f ca="1">StockDetails[[#This Row],[EXP Date]]-TODAY()</f>
        <v>266</v>
      </c>
      <c r="N4" s="13">
        <f ca="1">DAYS360(StockDetails[[#This Row],[MFG Date]],TODAY(),FALSE)</f>
        <v>70</v>
      </c>
      <c r="O4" s="14">
        <f ca="1">StockDetails[[#This Row],[Days of from Manufacturing]]*StockDetails[[#This Row],[Closing Balance]]</f>
        <v>630</v>
      </c>
    </row>
    <row r="5" spans="1:15" x14ac:dyDescent="0.3">
      <c r="A5" s="25" t="s">
        <v>29</v>
      </c>
      <c r="B5" s="26" t="s">
        <v>22</v>
      </c>
      <c r="C5" s="27" t="s">
        <v>20</v>
      </c>
      <c r="D5" s="28">
        <v>200</v>
      </c>
      <c r="E5" s="33" t="s">
        <v>49</v>
      </c>
      <c r="F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" s="17">
        <v>43921</v>
      </c>
      <c r="H5" s="18">
        <v>44255</v>
      </c>
      <c r="I5" s="29">
        <v>120</v>
      </c>
      <c r="J5" s="19">
        <v>49.32</v>
      </c>
      <c r="K5" s="13">
        <f>StockDetails[[#This Row],[Closing Balance]]*StockDetails[[#This Row],[NRV Price]]</f>
        <v>5918.4</v>
      </c>
      <c r="L5" s="13">
        <f ca="1">StockDetails[[#This Row],[EXP Date]]-TODAY()</f>
        <v>294</v>
      </c>
      <c r="N5" s="13">
        <f ca="1">DAYS360(StockDetails[[#This Row],[MFG Date]],TODAY(),FALSE)</f>
        <v>40</v>
      </c>
      <c r="O5" s="14">
        <f ca="1">StockDetails[[#This Row],[Days of from Manufacturing]]*StockDetails[[#This Row],[Closing Balance]]</f>
        <v>4800</v>
      </c>
    </row>
    <row r="6" spans="1:15" x14ac:dyDescent="0.3">
      <c r="A6" s="25" t="s">
        <v>28</v>
      </c>
      <c r="B6" s="26" t="s">
        <v>22</v>
      </c>
      <c r="C6" s="27" t="s">
        <v>21</v>
      </c>
      <c r="D6" s="28">
        <v>100</v>
      </c>
      <c r="E6" s="33" t="s">
        <v>32</v>
      </c>
      <c r="F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6" s="17">
        <v>43708</v>
      </c>
      <c r="H6" s="18">
        <v>44227</v>
      </c>
      <c r="I6" s="29">
        <v>198</v>
      </c>
      <c r="J6" s="19">
        <v>52.2</v>
      </c>
      <c r="K6" s="13">
        <f>StockDetails[[#This Row],[Closing Balance]]*StockDetails[[#This Row],[NRV Price]]</f>
        <v>10335.6</v>
      </c>
      <c r="L6" s="13">
        <f ca="1">StockDetails[[#This Row],[EXP Date]]-TODAY()</f>
        <v>266</v>
      </c>
      <c r="N6" s="13">
        <f ca="1">DAYS360(StockDetails[[#This Row],[MFG Date]],TODAY(),FALSE)</f>
        <v>250</v>
      </c>
      <c r="O6" s="14">
        <f ca="1">StockDetails[[#This Row],[Days of from Manufacturing]]*StockDetails[[#This Row],[Closing Balance]]</f>
        <v>49500</v>
      </c>
    </row>
    <row r="7" spans="1:15" x14ac:dyDescent="0.3">
      <c r="A7" s="25" t="s">
        <v>28</v>
      </c>
      <c r="B7" s="26" t="s">
        <v>14</v>
      </c>
      <c r="C7" s="27" t="s">
        <v>19</v>
      </c>
      <c r="D7" s="28">
        <v>10</v>
      </c>
      <c r="E7" s="33">
        <v>1924302</v>
      </c>
      <c r="F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7" s="17">
        <v>43830</v>
      </c>
      <c r="H7" s="18">
        <v>44530</v>
      </c>
      <c r="I7" s="29">
        <v>65</v>
      </c>
      <c r="J7" s="19">
        <v>36.94</v>
      </c>
      <c r="K7" s="13">
        <f>StockDetails[[#This Row],[Closing Balance]]*StockDetails[[#This Row],[NRV Price]]</f>
        <v>2401.1</v>
      </c>
      <c r="L7" s="13">
        <f ca="1">StockDetails[[#This Row],[EXP Date]]-TODAY()</f>
        <v>569</v>
      </c>
      <c r="N7" s="13">
        <f ca="1">DAYS360(StockDetails[[#This Row],[MFG Date]],TODAY(),FALSE)</f>
        <v>130</v>
      </c>
      <c r="O7" s="14">
        <f ca="1">StockDetails[[#This Row],[Days of from Manufacturing]]*StockDetails[[#This Row],[Closing Balance]]</f>
        <v>8450</v>
      </c>
    </row>
    <row r="8" spans="1:15" x14ac:dyDescent="0.3">
      <c r="A8" s="25" t="s">
        <v>28</v>
      </c>
      <c r="B8" s="26" t="s">
        <v>13</v>
      </c>
      <c r="C8" s="27" t="s">
        <v>19</v>
      </c>
      <c r="D8" s="28">
        <v>10</v>
      </c>
      <c r="E8" s="33">
        <v>1924301</v>
      </c>
      <c r="F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8" s="17">
        <v>43708</v>
      </c>
      <c r="H8" s="18">
        <v>44408</v>
      </c>
      <c r="I8" s="29">
        <v>134</v>
      </c>
      <c r="J8" s="19">
        <v>36.94</v>
      </c>
      <c r="K8" s="13">
        <f>StockDetails[[#This Row],[Closing Balance]]*StockDetails[[#This Row],[NRV Price]]</f>
        <v>4949.96</v>
      </c>
      <c r="L8" s="13">
        <f ca="1">StockDetails[[#This Row],[EXP Date]]-TODAY()</f>
        <v>447</v>
      </c>
      <c r="N8" s="13">
        <f ca="1">DAYS360(StockDetails[[#This Row],[MFG Date]],TODAY(),FALSE)</f>
        <v>250</v>
      </c>
      <c r="O8" s="14">
        <f ca="1">StockDetails[[#This Row],[Days of from Manufacturing]]*StockDetails[[#This Row],[Closing Balance]]</f>
        <v>33500</v>
      </c>
    </row>
    <row r="9" spans="1:15" x14ac:dyDescent="0.3">
      <c r="A9" s="25" t="s">
        <v>28</v>
      </c>
      <c r="B9" s="26" t="s">
        <v>13</v>
      </c>
      <c r="C9" s="27" t="s">
        <v>19</v>
      </c>
      <c r="D9" s="28">
        <v>10</v>
      </c>
      <c r="E9" s="33">
        <v>1924302</v>
      </c>
      <c r="F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9" s="17">
        <v>43830</v>
      </c>
      <c r="H9" s="18">
        <v>44530</v>
      </c>
      <c r="I9" s="29">
        <v>12503</v>
      </c>
      <c r="J9" s="19">
        <v>36.94</v>
      </c>
      <c r="K9" s="13">
        <f>StockDetails[[#This Row],[Closing Balance]]*StockDetails[[#This Row],[NRV Price]]</f>
        <v>461860.81999999995</v>
      </c>
      <c r="L9" s="13">
        <f ca="1">StockDetails[[#This Row],[EXP Date]]-TODAY()</f>
        <v>569</v>
      </c>
      <c r="N9" s="13">
        <f ca="1">DAYS360(StockDetails[[#This Row],[MFG Date]],TODAY(),FALSE)</f>
        <v>130</v>
      </c>
      <c r="O9" s="14">
        <f ca="1">StockDetails[[#This Row],[Days of from Manufacturing]]*StockDetails[[#This Row],[Closing Balance]]</f>
        <v>1625390</v>
      </c>
    </row>
    <row r="10" spans="1:15" x14ac:dyDescent="0.3">
      <c r="A10" s="25" t="s">
        <v>28</v>
      </c>
      <c r="B10" s="26" t="s">
        <v>13</v>
      </c>
      <c r="C10" s="27" t="s">
        <v>19</v>
      </c>
      <c r="D10" s="28">
        <v>10</v>
      </c>
      <c r="E10" s="33" t="s">
        <v>37</v>
      </c>
      <c r="F1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10" s="17">
        <v>43616</v>
      </c>
      <c r="H10" s="18">
        <v>44316</v>
      </c>
      <c r="I10" s="29">
        <v>198</v>
      </c>
      <c r="J10" s="19">
        <v>36.94</v>
      </c>
      <c r="K10" s="13">
        <f>StockDetails[[#This Row],[Closing Balance]]*StockDetails[[#This Row],[NRV Price]]</f>
        <v>7314.12</v>
      </c>
      <c r="L10" s="13">
        <f ca="1">StockDetails[[#This Row],[EXP Date]]-TODAY()</f>
        <v>355</v>
      </c>
      <c r="N10" s="13">
        <f ca="1">DAYS360(StockDetails[[#This Row],[MFG Date]],TODAY(),FALSE)</f>
        <v>340</v>
      </c>
      <c r="O10" s="14">
        <f ca="1">StockDetails[[#This Row],[Days of from Manufacturing]]*StockDetails[[#This Row],[Closing Balance]]</f>
        <v>67320</v>
      </c>
    </row>
    <row r="11" spans="1:15" x14ac:dyDescent="0.3">
      <c r="A11" s="25" t="s">
        <v>28</v>
      </c>
      <c r="B11" s="26" t="s">
        <v>31</v>
      </c>
      <c r="C11" s="27" t="s">
        <v>19</v>
      </c>
      <c r="D11" s="28">
        <v>10</v>
      </c>
      <c r="E11" s="33">
        <v>1924302</v>
      </c>
      <c r="F1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1" s="17">
        <v>43830</v>
      </c>
      <c r="H11" s="18">
        <v>44530</v>
      </c>
      <c r="I11" s="29">
        <v>100</v>
      </c>
      <c r="J11" s="19">
        <v>36.94</v>
      </c>
      <c r="K11" s="13">
        <f>StockDetails[[#This Row],[Closing Balance]]*StockDetails[[#This Row],[NRV Price]]</f>
        <v>3694</v>
      </c>
      <c r="L11" s="13">
        <f ca="1">StockDetails[[#This Row],[EXP Date]]-TODAY()</f>
        <v>569</v>
      </c>
      <c r="N11" s="13">
        <f ca="1">DAYS360(StockDetails[[#This Row],[MFG Date]],TODAY(),FALSE)</f>
        <v>130</v>
      </c>
      <c r="O11" s="14">
        <f ca="1">StockDetails[[#This Row],[Days of from Manufacturing]]*StockDetails[[#This Row],[Closing Balance]]</f>
        <v>13000</v>
      </c>
    </row>
    <row r="12" spans="1:15" x14ac:dyDescent="0.3">
      <c r="A12" s="25" t="s">
        <v>28</v>
      </c>
      <c r="B12" s="26" t="s">
        <v>27</v>
      </c>
      <c r="C12" s="27" t="s">
        <v>19</v>
      </c>
      <c r="D12" s="28">
        <v>10</v>
      </c>
      <c r="E12" s="33">
        <v>1924302</v>
      </c>
      <c r="F1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2" s="17">
        <v>43830</v>
      </c>
      <c r="H12" s="18">
        <v>44530</v>
      </c>
      <c r="I12" s="29">
        <v>106</v>
      </c>
      <c r="J12" s="19">
        <v>36.94</v>
      </c>
      <c r="K12" s="13">
        <f>StockDetails[[#This Row],[Closing Balance]]*StockDetails[[#This Row],[NRV Price]]</f>
        <v>3915.64</v>
      </c>
      <c r="L12" s="13">
        <f ca="1">StockDetails[[#This Row],[EXP Date]]-TODAY()</f>
        <v>569</v>
      </c>
      <c r="N12" s="13">
        <f ca="1">DAYS360(StockDetails[[#This Row],[MFG Date]],TODAY(),FALSE)</f>
        <v>130</v>
      </c>
      <c r="O12" s="14">
        <f ca="1">StockDetails[[#This Row],[Days of from Manufacturing]]*StockDetails[[#This Row],[Closing Balance]]</f>
        <v>13780</v>
      </c>
    </row>
    <row r="13" spans="1:15" x14ac:dyDescent="0.3">
      <c r="A13" s="25" t="s">
        <v>28</v>
      </c>
      <c r="B13" s="26" t="s">
        <v>15</v>
      </c>
      <c r="C13" s="27" t="s">
        <v>19</v>
      </c>
      <c r="D13" s="28">
        <v>10</v>
      </c>
      <c r="E13" s="33">
        <v>1924302</v>
      </c>
      <c r="F1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3" s="17">
        <v>43830</v>
      </c>
      <c r="H13" s="18">
        <v>44530</v>
      </c>
      <c r="I13" s="29">
        <v>250</v>
      </c>
      <c r="J13" s="19">
        <v>36.94</v>
      </c>
      <c r="K13" s="13">
        <f>StockDetails[[#This Row],[Closing Balance]]*StockDetails[[#This Row],[NRV Price]]</f>
        <v>9235</v>
      </c>
      <c r="L13" s="13">
        <f ca="1">StockDetails[[#This Row],[EXP Date]]-TODAY()</f>
        <v>569</v>
      </c>
      <c r="N13" s="13">
        <f ca="1">DAYS360(StockDetails[[#This Row],[MFG Date]],TODAY(),FALSE)</f>
        <v>130</v>
      </c>
      <c r="O13" s="14">
        <f ca="1">StockDetails[[#This Row],[Days of from Manufacturing]]*StockDetails[[#This Row],[Closing Balance]]</f>
        <v>32500</v>
      </c>
    </row>
    <row r="14" spans="1:15" x14ac:dyDescent="0.3">
      <c r="A14" s="25" t="s">
        <v>28</v>
      </c>
      <c r="B14" s="26" t="s">
        <v>17</v>
      </c>
      <c r="C14" s="27" t="s">
        <v>19</v>
      </c>
      <c r="D14" s="28">
        <v>10</v>
      </c>
      <c r="E14" s="33">
        <v>1924302</v>
      </c>
      <c r="F1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4" s="17">
        <v>43830</v>
      </c>
      <c r="H14" s="18">
        <v>44530</v>
      </c>
      <c r="I14" s="29">
        <v>275</v>
      </c>
      <c r="J14" s="19">
        <v>36.94</v>
      </c>
      <c r="K14" s="13">
        <f>StockDetails[[#This Row],[Closing Balance]]*StockDetails[[#This Row],[NRV Price]]</f>
        <v>10158.5</v>
      </c>
      <c r="L14" s="13">
        <f ca="1">StockDetails[[#This Row],[EXP Date]]-TODAY()</f>
        <v>569</v>
      </c>
      <c r="N14" s="13">
        <f ca="1">DAYS360(StockDetails[[#This Row],[MFG Date]],TODAY(),FALSE)</f>
        <v>130</v>
      </c>
      <c r="O14" s="14">
        <f ca="1">StockDetails[[#This Row],[Days of from Manufacturing]]*StockDetails[[#This Row],[Closing Balance]]</f>
        <v>35750</v>
      </c>
    </row>
    <row r="15" spans="1:15" x14ac:dyDescent="0.3">
      <c r="A15" s="25" t="s">
        <v>28</v>
      </c>
      <c r="B15" s="26" t="s">
        <v>38</v>
      </c>
      <c r="C15" s="27" t="s">
        <v>19</v>
      </c>
      <c r="D15" s="28">
        <v>10</v>
      </c>
      <c r="E15" s="33">
        <v>1924301</v>
      </c>
      <c r="F1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15" s="17">
        <v>43708</v>
      </c>
      <c r="H15" s="18">
        <v>44408</v>
      </c>
      <c r="I15" s="29">
        <v>53</v>
      </c>
      <c r="J15" s="19">
        <v>36.94</v>
      </c>
      <c r="K15" s="13">
        <f>StockDetails[[#This Row],[Closing Balance]]*StockDetails[[#This Row],[NRV Price]]</f>
        <v>1957.82</v>
      </c>
      <c r="L15" s="13">
        <f ca="1">StockDetails[[#This Row],[EXP Date]]-TODAY()</f>
        <v>447</v>
      </c>
      <c r="N15" s="13">
        <f ca="1">DAYS360(StockDetails[[#This Row],[MFG Date]],TODAY(),FALSE)</f>
        <v>250</v>
      </c>
      <c r="O15" s="14">
        <f ca="1">StockDetails[[#This Row],[Days of from Manufacturing]]*StockDetails[[#This Row],[Closing Balance]]</f>
        <v>13250</v>
      </c>
    </row>
    <row r="16" spans="1:15" x14ac:dyDescent="0.3">
      <c r="A16" s="25" t="s">
        <v>28</v>
      </c>
      <c r="B16" s="26" t="s">
        <v>38</v>
      </c>
      <c r="C16" s="27" t="s">
        <v>19</v>
      </c>
      <c r="D16" s="28">
        <v>10</v>
      </c>
      <c r="E16" s="33">
        <v>1924302</v>
      </c>
      <c r="F1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6" s="17">
        <v>43829</v>
      </c>
      <c r="H16" s="18">
        <v>44529</v>
      </c>
      <c r="I16" s="29">
        <v>55</v>
      </c>
      <c r="J16" s="19">
        <v>36.94</v>
      </c>
      <c r="K16" s="13">
        <f>StockDetails[[#This Row],[Closing Balance]]*StockDetails[[#This Row],[NRV Price]]</f>
        <v>2031.6999999999998</v>
      </c>
      <c r="L16" s="13">
        <f ca="1">StockDetails[[#This Row],[EXP Date]]-TODAY()</f>
        <v>568</v>
      </c>
      <c r="N16" s="13">
        <f ca="1">DAYS360(StockDetails[[#This Row],[MFG Date]],TODAY(),FALSE)</f>
        <v>130</v>
      </c>
      <c r="O16" s="14">
        <f ca="1">StockDetails[[#This Row],[Days of from Manufacturing]]*StockDetails[[#This Row],[Closing Balance]]</f>
        <v>7150</v>
      </c>
    </row>
    <row r="17" spans="1:15" x14ac:dyDescent="0.3">
      <c r="A17" s="25" t="s">
        <v>28</v>
      </c>
      <c r="B17" s="26" t="s">
        <v>30</v>
      </c>
      <c r="C17" s="27" t="s">
        <v>19</v>
      </c>
      <c r="D17" s="28">
        <v>10</v>
      </c>
      <c r="E17" s="33">
        <v>1924302</v>
      </c>
      <c r="F1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17" s="17">
        <v>43830</v>
      </c>
      <c r="H17" s="18">
        <v>44530</v>
      </c>
      <c r="I17" s="29">
        <v>261</v>
      </c>
      <c r="J17" s="19">
        <v>36.94</v>
      </c>
      <c r="K17" s="13">
        <f>StockDetails[[#This Row],[Closing Balance]]*StockDetails[[#This Row],[NRV Price]]</f>
        <v>9641.34</v>
      </c>
      <c r="L17" s="13">
        <f ca="1">StockDetails[[#This Row],[EXP Date]]-TODAY()</f>
        <v>569</v>
      </c>
      <c r="N17" s="13">
        <f ca="1">DAYS360(StockDetails[[#This Row],[MFG Date]],TODAY(),FALSE)</f>
        <v>130</v>
      </c>
      <c r="O17" s="14">
        <f ca="1">StockDetails[[#This Row],[Days of from Manufacturing]]*StockDetails[[#This Row],[Closing Balance]]</f>
        <v>33930</v>
      </c>
    </row>
    <row r="18" spans="1:15" x14ac:dyDescent="0.3">
      <c r="A18" s="25" t="s">
        <v>29</v>
      </c>
      <c r="B18" s="26" t="s">
        <v>30</v>
      </c>
      <c r="C18" s="27" t="s">
        <v>20</v>
      </c>
      <c r="D18" s="28">
        <v>114</v>
      </c>
      <c r="E18" s="33" t="s">
        <v>50</v>
      </c>
      <c r="F1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18" s="17">
        <v>43951</v>
      </c>
      <c r="H18" s="18">
        <v>44286</v>
      </c>
      <c r="I18" s="29">
        <v>165</v>
      </c>
      <c r="J18" s="19">
        <v>34.97</v>
      </c>
      <c r="K18" s="13">
        <f>StockDetails[[#This Row],[Closing Balance]]*StockDetails[[#This Row],[NRV Price]]</f>
        <v>5770.05</v>
      </c>
      <c r="L18" s="13">
        <f ca="1">StockDetails[[#This Row],[EXP Date]]-TODAY()</f>
        <v>325</v>
      </c>
      <c r="N18" s="13">
        <f ca="1">DAYS360(StockDetails[[#This Row],[MFG Date]],TODAY(),FALSE)</f>
        <v>10</v>
      </c>
      <c r="O18" s="14">
        <f ca="1">StockDetails[[#This Row],[Days of from Manufacturing]]*StockDetails[[#This Row],[Closing Balance]]</f>
        <v>1650</v>
      </c>
    </row>
    <row r="19" spans="1:15" x14ac:dyDescent="0.3">
      <c r="A19" s="25" t="s">
        <v>29</v>
      </c>
      <c r="B19" s="26" t="s">
        <v>38</v>
      </c>
      <c r="C19" s="27" t="s">
        <v>20</v>
      </c>
      <c r="D19" s="28">
        <v>114</v>
      </c>
      <c r="E19" s="33" t="s">
        <v>51</v>
      </c>
      <c r="F1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19" s="17">
        <v>43951</v>
      </c>
      <c r="H19" s="18">
        <v>44286</v>
      </c>
      <c r="I19" s="29">
        <v>136</v>
      </c>
      <c r="J19" s="19">
        <v>34.97</v>
      </c>
      <c r="K19" s="13">
        <f>StockDetails[[#This Row],[Closing Balance]]*StockDetails[[#This Row],[NRV Price]]</f>
        <v>4755.92</v>
      </c>
      <c r="L19" s="13">
        <f ca="1">StockDetails[[#This Row],[EXP Date]]-TODAY()</f>
        <v>325</v>
      </c>
      <c r="N19" s="13">
        <f ca="1">DAYS360(StockDetails[[#This Row],[MFG Date]],TODAY(),FALSE)</f>
        <v>10</v>
      </c>
      <c r="O19" s="14">
        <f ca="1">StockDetails[[#This Row],[Days of from Manufacturing]]*StockDetails[[#This Row],[Closing Balance]]</f>
        <v>1360</v>
      </c>
    </row>
    <row r="20" spans="1:15" x14ac:dyDescent="0.3">
      <c r="A20" s="25" t="s">
        <v>29</v>
      </c>
      <c r="B20" s="26" t="s">
        <v>15</v>
      </c>
      <c r="C20" s="27" t="s">
        <v>20</v>
      </c>
      <c r="D20" s="28">
        <v>114</v>
      </c>
      <c r="E20" s="33" t="s">
        <v>50</v>
      </c>
      <c r="F2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0" s="17">
        <v>43951</v>
      </c>
      <c r="H20" s="18">
        <v>44286</v>
      </c>
      <c r="I20" s="29">
        <v>2</v>
      </c>
      <c r="J20" s="19">
        <v>34.97</v>
      </c>
      <c r="K20" s="13">
        <f>StockDetails[[#This Row],[Closing Balance]]*StockDetails[[#This Row],[NRV Price]]</f>
        <v>69.94</v>
      </c>
      <c r="L20" s="13">
        <f ca="1">StockDetails[[#This Row],[EXP Date]]-TODAY()</f>
        <v>325</v>
      </c>
      <c r="N20" s="13">
        <f ca="1">DAYS360(StockDetails[[#This Row],[MFG Date]],TODAY(),FALSE)</f>
        <v>10</v>
      </c>
      <c r="O20" s="14">
        <f ca="1">StockDetails[[#This Row],[Days of from Manufacturing]]*StockDetails[[#This Row],[Closing Balance]]</f>
        <v>20</v>
      </c>
    </row>
    <row r="21" spans="1:15" x14ac:dyDescent="0.3">
      <c r="A21" s="25" t="s">
        <v>29</v>
      </c>
      <c r="B21" s="26" t="s">
        <v>27</v>
      </c>
      <c r="C21" s="27" t="s">
        <v>20</v>
      </c>
      <c r="D21" s="28">
        <v>114</v>
      </c>
      <c r="E21" s="33" t="s">
        <v>51</v>
      </c>
      <c r="F2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1" s="17">
        <v>43951</v>
      </c>
      <c r="H21" s="18">
        <v>44286</v>
      </c>
      <c r="I21" s="29">
        <v>699</v>
      </c>
      <c r="J21" s="19">
        <v>34.97</v>
      </c>
      <c r="K21" s="13">
        <f>StockDetails[[#This Row],[Closing Balance]]*StockDetails[[#This Row],[NRV Price]]</f>
        <v>24444.03</v>
      </c>
      <c r="L21" s="13">
        <f ca="1">StockDetails[[#This Row],[EXP Date]]-TODAY()</f>
        <v>325</v>
      </c>
      <c r="N21" s="13">
        <f ca="1">DAYS360(StockDetails[[#This Row],[MFG Date]],TODAY(),FALSE)</f>
        <v>10</v>
      </c>
      <c r="O21" s="14">
        <f ca="1">StockDetails[[#This Row],[Days of from Manufacturing]]*StockDetails[[#This Row],[Closing Balance]]</f>
        <v>6990</v>
      </c>
    </row>
    <row r="22" spans="1:15" x14ac:dyDescent="0.3">
      <c r="A22" s="25" t="s">
        <v>29</v>
      </c>
      <c r="B22" s="26" t="s">
        <v>27</v>
      </c>
      <c r="C22" s="27" t="s">
        <v>20</v>
      </c>
      <c r="D22" s="28">
        <v>200</v>
      </c>
      <c r="E22" s="33" t="s">
        <v>52</v>
      </c>
      <c r="F2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2" s="17">
        <v>43951</v>
      </c>
      <c r="H22" s="18">
        <v>44286</v>
      </c>
      <c r="I22" s="29">
        <v>1036</v>
      </c>
      <c r="J22" s="19">
        <v>49.32</v>
      </c>
      <c r="K22" s="13">
        <f>StockDetails[[#This Row],[Closing Balance]]*StockDetails[[#This Row],[NRV Price]]</f>
        <v>51095.519999999997</v>
      </c>
      <c r="L22" s="13">
        <f ca="1">StockDetails[[#This Row],[EXP Date]]-TODAY()</f>
        <v>325</v>
      </c>
      <c r="N22" s="13">
        <f ca="1">DAYS360(StockDetails[[#This Row],[MFG Date]],TODAY(),FALSE)</f>
        <v>10</v>
      </c>
      <c r="O22" s="14">
        <f ca="1">StockDetails[[#This Row],[Days of from Manufacturing]]*StockDetails[[#This Row],[Closing Balance]]</f>
        <v>10360</v>
      </c>
    </row>
    <row r="23" spans="1:15" x14ac:dyDescent="0.3">
      <c r="A23" s="25" t="s">
        <v>29</v>
      </c>
      <c r="B23" s="26" t="s">
        <v>31</v>
      </c>
      <c r="C23" s="27" t="s">
        <v>20</v>
      </c>
      <c r="D23" s="28">
        <v>200</v>
      </c>
      <c r="E23" s="33" t="s">
        <v>53</v>
      </c>
      <c r="F2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3" s="17">
        <v>43951</v>
      </c>
      <c r="H23" s="18">
        <v>44286</v>
      </c>
      <c r="I23" s="29">
        <v>16</v>
      </c>
      <c r="J23" s="19">
        <v>49.32</v>
      </c>
      <c r="K23" s="13">
        <f>StockDetails[[#This Row],[Closing Balance]]*StockDetails[[#This Row],[NRV Price]]</f>
        <v>789.12</v>
      </c>
      <c r="L23" s="13">
        <f ca="1">StockDetails[[#This Row],[EXP Date]]-TODAY()</f>
        <v>325</v>
      </c>
      <c r="N23" s="13">
        <f ca="1">DAYS360(StockDetails[[#This Row],[MFG Date]],TODAY(),FALSE)</f>
        <v>10</v>
      </c>
      <c r="O23" s="14">
        <f ca="1">StockDetails[[#This Row],[Days of from Manufacturing]]*StockDetails[[#This Row],[Closing Balance]]</f>
        <v>160</v>
      </c>
    </row>
    <row r="24" spans="1:15" x14ac:dyDescent="0.3">
      <c r="A24" s="25" t="s">
        <v>29</v>
      </c>
      <c r="B24" s="26" t="s">
        <v>31</v>
      </c>
      <c r="C24" s="27" t="s">
        <v>20</v>
      </c>
      <c r="D24" s="28">
        <v>200</v>
      </c>
      <c r="E24" s="33" t="s">
        <v>52</v>
      </c>
      <c r="F2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4" s="17">
        <v>43951</v>
      </c>
      <c r="H24" s="18">
        <v>44286</v>
      </c>
      <c r="I24" s="29">
        <v>2010</v>
      </c>
      <c r="J24" s="19">
        <v>49.32</v>
      </c>
      <c r="K24" s="13">
        <f>StockDetails[[#This Row],[Closing Balance]]*StockDetails[[#This Row],[NRV Price]]</f>
        <v>99133.2</v>
      </c>
      <c r="L24" s="13">
        <f ca="1">StockDetails[[#This Row],[EXP Date]]-TODAY()</f>
        <v>325</v>
      </c>
      <c r="N24" s="13">
        <f ca="1">DAYS360(StockDetails[[#This Row],[MFG Date]],TODAY(),FALSE)</f>
        <v>10</v>
      </c>
      <c r="O24" s="14">
        <f ca="1">StockDetails[[#This Row],[Days of from Manufacturing]]*StockDetails[[#This Row],[Closing Balance]]</f>
        <v>20100</v>
      </c>
    </row>
    <row r="25" spans="1:15" x14ac:dyDescent="0.3">
      <c r="A25" s="25" t="s">
        <v>29</v>
      </c>
      <c r="B25" s="26" t="s">
        <v>31</v>
      </c>
      <c r="C25" s="27" t="s">
        <v>20</v>
      </c>
      <c r="D25" s="28">
        <v>200</v>
      </c>
      <c r="E25" s="33" t="s">
        <v>54</v>
      </c>
      <c r="F2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5" s="17">
        <v>43951</v>
      </c>
      <c r="H25" s="18">
        <v>44286</v>
      </c>
      <c r="I25" s="29">
        <v>2490</v>
      </c>
      <c r="J25" s="19">
        <v>49.32</v>
      </c>
      <c r="K25" s="13">
        <f>StockDetails[[#This Row],[Closing Balance]]*StockDetails[[#This Row],[NRV Price]]</f>
        <v>122806.8</v>
      </c>
      <c r="L25" s="13">
        <f ca="1">StockDetails[[#This Row],[EXP Date]]-TODAY()</f>
        <v>325</v>
      </c>
      <c r="N25" s="13">
        <f ca="1">DAYS360(StockDetails[[#This Row],[MFG Date]],TODAY(),FALSE)</f>
        <v>10</v>
      </c>
      <c r="O25" s="14">
        <f ca="1">StockDetails[[#This Row],[Days of from Manufacturing]]*StockDetails[[#This Row],[Closing Balance]]</f>
        <v>24900</v>
      </c>
    </row>
    <row r="26" spans="1:15" x14ac:dyDescent="0.3">
      <c r="A26" s="25" t="s">
        <v>29</v>
      </c>
      <c r="B26" s="26" t="s">
        <v>15</v>
      </c>
      <c r="C26" s="27" t="s">
        <v>20</v>
      </c>
      <c r="D26" s="28">
        <v>200</v>
      </c>
      <c r="E26" s="33" t="s">
        <v>35</v>
      </c>
      <c r="F2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26" s="17">
        <v>43799</v>
      </c>
      <c r="H26" s="18">
        <v>44135</v>
      </c>
      <c r="I26" s="29">
        <v>1</v>
      </c>
      <c r="J26" s="19">
        <v>49.32</v>
      </c>
      <c r="K26" s="13">
        <f>StockDetails[[#This Row],[Closing Balance]]*StockDetails[[#This Row],[NRV Price]]</f>
        <v>49.32</v>
      </c>
      <c r="L26" s="13">
        <f ca="1">StockDetails[[#This Row],[EXP Date]]-TODAY()</f>
        <v>174</v>
      </c>
      <c r="N26" s="13">
        <f ca="1">DAYS360(StockDetails[[#This Row],[MFG Date]],TODAY(),FALSE)</f>
        <v>160</v>
      </c>
      <c r="O26" s="14">
        <f ca="1">StockDetails[[#This Row],[Days of from Manufacturing]]*StockDetails[[#This Row],[Closing Balance]]</f>
        <v>160</v>
      </c>
    </row>
    <row r="27" spans="1:15" x14ac:dyDescent="0.3">
      <c r="A27" s="25" t="s">
        <v>29</v>
      </c>
      <c r="B27" s="26" t="s">
        <v>13</v>
      </c>
      <c r="C27" s="27" t="s">
        <v>20</v>
      </c>
      <c r="D27" s="28">
        <v>200</v>
      </c>
      <c r="E27" s="33" t="s">
        <v>55</v>
      </c>
      <c r="F2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7" s="17">
        <v>43951</v>
      </c>
      <c r="H27" s="18">
        <v>44286</v>
      </c>
      <c r="I27" s="29">
        <v>9992</v>
      </c>
      <c r="J27" s="19">
        <v>49.32</v>
      </c>
      <c r="K27" s="13">
        <f>StockDetails[[#This Row],[Closing Balance]]*StockDetails[[#This Row],[NRV Price]]</f>
        <v>492805.44</v>
      </c>
      <c r="L27" s="13">
        <f ca="1">StockDetails[[#This Row],[EXP Date]]-TODAY()</f>
        <v>325</v>
      </c>
      <c r="N27" s="13">
        <f ca="1">DAYS360(StockDetails[[#This Row],[MFG Date]],TODAY(),FALSE)</f>
        <v>10</v>
      </c>
      <c r="O27" s="14">
        <f ca="1">StockDetails[[#This Row],[Days of from Manufacturing]]*StockDetails[[#This Row],[Closing Balance]]</f>
        <v>99920</v>
      </c>
    </row>
    <row r="28" spans="1:15" x14ac:dyDescent="0.3">
      <c r="A28" s="25" t="s">
        <v>29</v>
      </c>
      <c r="B28" s="26" t="s">
        <v>14</v>
      </c>
      <c r="C28" s="27" t="s">
        <v>20</v>
      </c>
      <c r="D28" s="28">
        <v>200</v>
      </c>
      <c r="E28" s="33" t="s">
        <v>53</v>
      </c>
      <c r="F2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8" s="17">
        <v>43951</v>
      </c>
      <c r="H28" s="18">
        <v>44286</v>
      </c>
      <c r="I28" s="29">
        <v>37</v>
      </c>
      <c r="J28" s="19">
        <v>49.32</v>
      </c>
      <c r="K28" s="13">
        <f>StockDetails[[#This Row],[Closing Balance]]*StockDetails[[#This Row],[NRV Price]]</f>
        <v>1824.84</v>
      </c>
      <c r="L28" s="13">
        <f ca="1">StockDetails[[#This Row],[EXP Date]]-TODAY()</f>
        <v>325</v>
      </c>
      <c r="N28" s="13">
        <f ca="1">DAYS360(StockDetails[[#This Row],[MFG Date]],TODAY(),FALSE)</f>
        <v>10</v>
      </c>
      <c r="O28" s="14">
        <f ca="1">StockDetails[[#This Row],[Days of from Manufacturing]]*StockDetails[[#This Row],[Closing Balance]]</f>
        <v>370</v>
      </c>
    </row>
    <row r="29" spans="1:15" x14ac:dyDescent="0.3">
      <c r="A29" s="25" t="s">
        <v>29</v>
      </c>
      <c r="B29" s="26" t="s">
        <v>38</v>
      </c>
      <c r="C29" s="27" t="s">
        <v>20</v>
      </c>
      <c r="D29" s="28">
        <v>200</v>
      </c>
      <c r="E29" s="33" t="s">
        <v>56</v>
      </c>
      <c r="F2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29" s="17">
        <v>43951</v>
      </c>
      <c r="H29" s="18">
        <v>44286</v>
      </c>
      <c r="I29" s="29">
        <v>542</v>
      </c>
      <c r="J29" s="19">
        <v>49.32</v>
      </c>
      <c r="K29" s="13">
        <f>StockDetails[[#This Row],[Closing Balance]]*StockDetails[[#This Row],[NRV Price]]</f>
        <v>26731.439999999999</v>
      </c>
      <c r="L29" s="13">
        <f ca="1">StockDetails[[#This Row],[EXP Date]]-TODAY()</f>
        <v>325</v>
      </c>
      <c r="N29" s="13">
        <f ca="1">DAYS360(StockDetails[[#This Row],[MFG Date]],TODAY(),FALSE)</f>
        <v>10</v>
      </c>
      <c r="O29" s="14">
        <f ca="1">StockDetails[[#This Row],[Days of from Manufacturing]]*StockDetails[[#This Row],[Closing Balance]]</f>
        <v>5420</v>
      </c>
    </row>
    <row r="30" spans="1:15" x14ac:dyDescent="0.3">
      <c r="A30" s="25" t="s">
        <v>29</v>
      </c>
      <c r="B30" s="26" t="s">
        <v>17</v>
      </c>
      <c r="C30" s="27" t="s">
        <v>20</v>
      </c>
      <c r="D30" s="28">
        <v>200</v>
      </c>
      <c r="E30" s="33" t="s">
        <v>56</v>
      </c>
      <c r="F3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0" s="17">
        <v>43951</v>
      </c>
      <c r="H30" s="18">
        <v>44286</v>
      </c>
      <c r="I30" s="29">
        <v>1</v>
      </c>
      <c r="J30" s="19">
        <v>49.32</v>
      </c>
      <c r="K30" s="13">
        <f>StockDetails[[#This Row],[Closing Balance]]*StockDetails[[#This Row],[NRV Price]]</f>
        <v>49.32</v>
      </c>
      <c r="L30" s="13">
        <f ca="1">StockDetails[[#This Row],[EXP Date]]-TODAY()</f>
        <v>325</v>
      </c>
      <c r="N30" s="13">
        <f ca="1">DAYS360(StockDetails[[#This Row],[MFG Date]],TODAY(),FALSE)</f>
        <v>10</v>
      </c>
      <c r="O30" s="14">
        <f ca="1">StockDetails[[#This Row],[Days of from Manufacturing]]*StockDetails[[#This Row],[Closing Balance]]</f>
        <v>10</v>
      </c>
    </row>
    <row r="31" spans="1:15" x14ac:dyDescent="0.3">
      <c r="A31" s="25" t="s">
        <v>29</v>
      </c>
      <c r="B31" s="26" t="s">
        <v>17</v>
      </c>
      <c r="C31" s="27" t="s">
        <v>20</v>
      </c>
      <c r="D31" s="28">
        <v>450</v>
      </c>
      <c r="E31" s="33" t="s">
        <v>57</v>
      </c>
      <c r="F3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1" s="17">
        <v>43951</v>
      </c>
      <c r="H31" s="18">
        <v>44286</v>
      </c>
      <c r="I31" s="29">
        <v>1303</v>
      </c>
      <c r="J31" s="19">
        <v>89.48</v>
      </c>
      <c r="K31" s="13">
        <f>StockDetails[[#This Row],[Closing Balance]]*StockDetails[[#This Row],[NRV Price]]</f>
        <v>116592.44</v>
      </c>
      <c r="L31" s="13">
        <f ca="1">StockDetails[[#This Row],[EXP Date]]-TODAY()</f>
        <v>325</v>
      </c>
      <c r="N31" s="13">
        <f ca="1">DAYS360(StockDetails[[#This Row],[MFG Date]],TODAY(),FALSE)</f>
        <v>10</v>
      </c>
      <c r="O31" s="14">
        <f ca="1">StockDetails[[#This Row],[Days of from Manufacturing]]*StockDetails[[#This Row],[Closing Balance]]</f>
        <v>13030</v>
      </c>
    </row>
    <row r="32" spans="1:15" x14ac:dyDescent="0.3">
      <c r="A32" s="25" t="s">
        <v>29</v>
      </c>
      <c r="B32" s="26" t="s">
        <v>38</v>
      </c>
      <c r="C32" s="27" t="s">
        <v>20</v>
      </c>
      <c r="D32" s="28">
        <v>450</v>
      </c>
      <c r="E32" s="33" t="s">
        <v>44</v>
      </c>
      <c r="F3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2" s="17">
        <v>43921</v>
      </c>
      <c r="H32" s="18">
        <v>44255</v>
      </c>
      <c r="I32" s="29">
        <v>217</v>
      </c>
      <c r="J32" s="19">
        <v>89.48</v>
      </c>
      <c r="K32" s="13">
        <f>StockDetails[[#This Row],[Closing Balance]]*StockDetails[[#This Row],[NRV Price]]</f>
        <v>19417.16</v>
      </c>
      <c r="L32" s="13">
        <f ca="1">StockDetails[[#This Row],[EXP Date]]-TODAY()</f>
        <v>294</v>
      </c>
      <c r="N32" s="13">
        <f ca="1">DAYS360(StockDetails[[#This Row],[MFG Date]],TODAY(),FALSE)</f>
        <v>40</v>
      </c>
      <c r="O32" s="14">
        <f ca="1">StockDetails[[#This Row],[Days of from Manufacturing]]*StockDetails[[#This Row],[Closing Balance]]</f>
        <v>8680</v>
      </c>
    </row>
    <row r="33" spans="1:15" x14ac:dyDescent="0.3">
      <c r="A33" s="25" t="s">
        <v>29</v>
      </c>
      <c r="B33" s="26" t="s">
        <v>30</v>
      </c>
      <c r="C33" s="27" t="s">
        <v>20</v>
      </c>
      <c r="D33" s="28">
        <v>450</v>
      </c>
      <c r="E33" s="33" t="s">
        <v>58</v>
      </c>
      <c r="F3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3" s="17">
        <v>43951</v>
      </c>
      <c r="H33" s="18">
        <v>44286</v>
      </c>
      <c r="I33" s="29">
        <v>6</v>
      </c>
      <c r="J33" s="19">
        <v>89.48</v>
      </c>
      <c r="K33" s="13">
        <f>StockDetails[[#This Row],[Closing Balance]]*StockDetails[[#This Row],[NRV Price]]</f>
        <v>536.88</v>
      </c>
      <c r="L33" s="13">
        <f ca="1">StockDetails[[#This Row],[EXP Date]]-TODAY()</f>
        <v>325</v>
      </c>
      <c r="N33" s="13">
        <f ca="1">DAYS360(StockDetails[[#This Row],[MFG Date]],TODAY(),FALSE)</f>
        <v>10</v>
      </c>
      <c r="O33" s="14">
        <f ca="1">StockDetails[[#This Row],[Days of from Manufacturing]]*StockDetails[[#This Row],[Closing Balance]]</f>
        <v>60</v>
      </c>
    </row>
    <row r="34" spans="1:15" x14ac:dyDescent="0.3">
      <c r="A34" s="25" t="s">
        <v>29</v>
      </c>
      <c r="B34" s="26" t="s">
        <v>14</v>
      </c>
      <c r="C34" s="27" t="s">
        <v>20</v>
      </c>
      <c r="D34" s="28">
        <v>450</v>
      </c>
      <c r="E34" s="33" t="s">
        <v>59</v>
      </c>
      <c r="F3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4" s="17">
        <v>43951</v>
      </c>
      <c r="H34" s="18">
        <v>44286</v>
      </c>
      <c r="I34" s="29">
        <v>2</v>
      </c>
      <c r="J34" s="19">
        <v>89.48</v>
      </c>
      <c r="K34" s="13">
        <f>StockDetails[[#This Row],[Closing Balance]]*StockDetails[[#This Row],[NRV Price]]</f>
        <v>178.96</v>
      </c>
      <c r="L34" s="13">
        <f ca="1">StockDetails[[#This Row],[EXP Date]]-TODAY()</f>
        <v>325</v>
      </c>
      <c r="N34" s="13">
        <f ca="1">DAYS360(StockDetails[[#This Row],[MFG Date]],TODAY(),FALSE)</f>
        <v>10</v>
      </c>
      <c r="O34" s="14">
        <f ca="1">StockDetails[[#This Row],[Days of from Manufacturing]]*StockDetails[[#This Row],[Closing Balance]]</f>
        <v>20</v>
      </c>
    </row>
    <row r="35" spans="1:15" x14ac:dyDescent="0.3">
      <c r="A35" s="25" t="s">
        <v>29</v>
      </c>
      <c r="B35" s="26" t="s">
        <v>13</v>
      </c>
      <c r="C35" s="27" t="s">
        <v>20</v>
      </c>
      <c r="D35" s="28">
        <v>450</v>
      </c>
      <c r="E35" s="33" t="s">
        <v>60</v>
      </c>
      <c r="F3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5" s="17">
        <v>43951</v>
      </c>
      <c r="H35" s="18">
        <v>44286</v>
      </c>
      <c r="I35" s="29">
        <v>15</v>
      </c>
      <c r="J35" s="19">
        <v>89.48</v>
      </c>
      <c r="K35" s="13">
        <f>StockDetails[[#This Row],[Closing Balance]]*StockDetails[[#This Row],[NRV Price]]</f>
        <v>1342.2</v>
      </c>
      <c r="L35" s="13">
        <f ca="1">StockDetails[[#This Row],[EXP Date]]-TODAY()</f>
        <v>325</v>
      </c>
      <c r="N35" s="13">
        <f ca="1">DAYS360(StockDetails[[#This Row],[MFG Date]],TODAY(),FALSE)</f>
        <v>10</v>
      </c>
      <c r="O35" s="14">
        <f ca="1">StockDetails[[#This Row],[Days of from Manufacturing]]*StockDetails[[#This Row],[Closing Balance]]</f>
        <v>150</v>
      </c>
    </row>
    <row r="36" spans="1:15" x14ac:dyDescent="0.3">
      <c r="A36" s="25" t="s">
        <v>29</v>
      </c>
      <c r="B36" s="26" t="s">
        <v>15</v>
      </c>
      <c r="C36" s="27" t="s">
        <v>20</v>
      </c>
      <c r="D36" s="28">
        <v>450</v>
      </c>
      <c r="E36" s="33" t="s">
        <v>61</v>
      </c>
      <c r="F3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6" s="17">
        <v>43951</v>
      </c>
      <c r="H36" s="18">
        <v>44286</v>
      </c>
      <c r="I36" s="29">
        <v>7</v>
      </c>
      <c r="J36" s="19">
        <v>89.48</v>
      </c>
      <c r="K36" s="13">
        <f>StockDetails[[#This Row],[Closing Balance]]*StockDetails[[#This Row],[NRV Price]]</f>
        <v>626.36</v>
      </c>
      <c r="L36" s="13">
        <f ca="1">StockDetails[[#This Row],[EXP Date]]-TODAY()</f>
        <v>325</v>
      </c>
      <c r="N36" s="13">
        <f ca="1">DAYS360(StockDetails[[#This Row],[MFG Date]],TODAY(),FALSE)</f>
        <v>10</v>
      </c>
      <c r="O36" s="14">
        <f ca="1">StockDetails[[#This Row],[Days of from Manufacturing]]*StockDetails[[#This Row],[Closing Balance]]</f>
        <v>70</v>
      </c>
    </row>
    <row r="37" spans="1:15" x14ac:dyDescent="0.3">
      <c r="A37" s="25" t="s">
        <v>29</v>
      </c>
      <c r="B37" s="26" t="s">
        <v>15</v>
      </c>
      <c r="C37" s="27" t="s">
        <v>20</v>
      </c>
      <c r="D37" s="28">
        <v>450</v>
      </c>
      <c r="E37" s="33" t="s">
        <v>36</v>
      </c>
      <c r="F3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37" s="17">
        <v>43799</v>
      </c>
      <c r="H37" s="18">
        <v>44135</v>
      </c>
      <c r="I37" s="29">
        <v>1</v>
      </c>
      <c r="J37" s="19">
        <v>89.48</v>
      </c>
      <c r="K37" s="13">
        <f>StockDetails[[#This Row],[Closing Balance]]*StockDetails[[#This Row],[NRV Price]]</f>
        <v>89.48</v>
      </c>
      <c r="L37" s="13">
        <f ca="1">StockDetails[[#This Row],[EXP Date]]-TODAY()</f>
        <v>174</v>
      </c>
      <c r="N37" s="13">
        <f ca="1">DAYS360(StockDetails[[#This Row],[MFG Date]],TODAY(),FALSE)</f>
        <v>160</v>
      </c>
      <c r="O37" s="14">
        <f ca="1">StockDetails[[#This Row],[Days of from Manufacturing]]*StockDetails[[#This Row],[Closing Balance]]</f>
        <v>160</v>
      </c>
    </row>
    <row r="38" spans="1:15" x14ac:dyDescent="0.3">
      <c r="A38" s="25" t="s">
        <v>29</v>
      </c>
      <c r="B38" s="26" t="s">
        <v>27</v>
      </c>
      <c r="C38" s="27" t="s">
        <v>20</v>
      </c>
      <c r="D38" s="28">
        <v>450</v>
      </c>
      <c r="E38" s="33" t="s">
        <v>57</v>
      </c>
      <c r="F3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8" s="17">
        <v>43951</v>
      </c>
      <c r="H38" s="18">
        <v>44286</v>
      </c>
      <c r="I38" s="29">
        <v>57</v>
      </c>
      <c r="J38" s="19">
        <v>89.48</v>
      </c>
      <c r="K38" s="13">
        <f>StockDetails[[#This Row],[Closing Balance]]*StockDetails[[#This Row],[NRV Price]]</f>
        <v>5100.3600000000006</v>
      </c>
      <c r="L38" s="13">
        <f ca="1">StockDetails[[#This Row],[EXP Date]]-TODAY()</f>
        <v>325</v>
      </c>
      <c r="N38" s="13">
        <f ca="1">DAYS360(StockDetails[[#This Row],[MFG Date]],TODAY(),FALSE)</f>
        <v>10</v>
      </c>
      <c r="O38" s="14">
        <f ca="1">StockDetails[[#This Row],[Days of from Manufacturing]]*StockDetails[[#This Row],[Closing Balance]]</f>
        <v>570</v>
      </c>
    </row>
    <row r="39" spans="1:15" x14ac:dyDescent="0.3">
      <c r="A39" s="25" t="s">
        <v>28</v>
      </c>
      <c r="B39" s="26" t="s">
        <v>13</v>
      </c>
      <c r="C39" s="27" t="s">
        <v>21</v>
      </c>
      <c r="D39" s="28">
        <v>100</v>
      </c>
      <c r="E39" s="33" t="s">
        <v>62</v>
      </c>
      <c r="F3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39" s="17">
        <v>43951</v>
      </c>
      <c r="H39" s="18">
        <v>44469</v>
      </c>
      <c r="I39" s="29">
        <v>865</v>
      </c>
      <c r="J39" s="19">
        <v>52.2</v>
      </c>
      <c r="K39" s="13">
        <f>StockDetails[[#This Row],[Closing Balance]]*StockDetails[[#This Row],[NRV Price]]</f>
        <v>45153</v>
      </c>
      <c r="L39" s="13">
        <f ca="1">StockDetails[[#This Row],[EXP Date]]-TODAY()</f>
        <v>508</v>
      </c>
      <c r="N39" s="13">
        <f ca="1">DAYS360(StockDetails[[#This Row],[MFG Date]],TODAY(),FALSE)</f>
        <v>10</v>
      </c>
      <c r="O39" s="14">
        <f ca="1">StockDetails[[#This Row],[Days of from Manufacturing]]*StockDetails[[#This Row],[Closing Balance]]</f>
        <v>8650</v>
      </c>
    </row>
    <row r="40" spans="1:15" x14ac:dyDescent="0.3">
      <c r="A40" s="25" t="s">
        <v>28</v>
      </c>
      <c r="B40" s="26" t="s">
        <v>13</v>
      </c>
      <c r="C40" s="27" t="s">
        <v>21</v>
      </c>
      <c r="D40" s="28">
        <v>100</v>
      </c>
      <c r="E40" s="33" t="s">
        <v>63</v>
      </c>
      <c r="F4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0" s="17">
        <v>43951</v>
      </c>
      <c r="H40" s="18">
        <v>44469</v>
      </c>
      <c r="I40" s="29">
        <v>3840</v>
      </c>
      <c r="J40" s="19">
        <v>52.2</v>
      </c>
      <c r="K40" s="13">
        <f>StockDetails[[#This Row],[Closing Balance]]*StockDetails[[#This Row],[NRV Price]]</f>
        <v>200448</v>
      </c>
      <c r="L40" s="13">
        <f ca="1">StockDetails[[#This Row],[EXP Date]]-TODAY()</f>
        <v>508</v>
      </c>
      <c r="N40" s="13">
        <f ca="1">DAYS360(StockDetails[[#This Row],[MFG Date]],TODAY(),FALSE)</f>
        <v>10</v>
      </c>
      <c r="O40" s="14">
        <f ca="1">StockDetails[[#This Row],[Days of from Manufacturing]]*StockDetails[[#This Row],[Closing Balance]]</f>
        <v>38400</v>
      </c>
    </row>
    <row r="41" spans="1:15" x14ac:dyDescent="0.3">
      <c r="A41" s="25" t="s">
        <v>28</v>
      </c>
      <c r="B41" s="26" t="s">
        <v>15</v>
      </c>
      <c r="C41" s="27" t="s">
        <v>21</v>
      </c>
      <c r="D41" s="28">
        <v>100</v>
      </c>
      <c r="E41" s="33" t="s">
        <v>62</v>
      </c>
      <c r="F4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1" s="17">
        <v>43951</v>
      </c>
      <c r="H41" s="18">
        <v>44469</v>
      </c>
      <c r="I41" s="29">
        <v>1057</v>
      </c>
      <c r="J41" s="19">
        <v>52.2</v>
      </c>
      <c r="K41" s="13">
        <f>StockDetails[[#This Row],[Closing Balance]]*StockDetails[[#This Row],[NRV Price]]</f>
        <v>55175.4</v>
      </c>
      <c r="L41" s="13">
        <f ca="1">StockDetails[[#This Row],[EXP Date]]-TODAY()</f>
        <v>508</v>
      </c>
      <c r="N41" s="13">
        <f ca="1">DAYS360(StockDetails[[#This Row],[MFG Date]],TODAY(),FALSE)</f>
        <v>10</v>
      </c>
      <c r="O41" s="14">
        <f ca="1">StockDetails[[#This Row],[Days of from Manufacturing]]*StockDetails[[#This Row],[Closing Balance]]</f>
        <v>10570</v>
      </c>
    </row>
    <row r="42" spans="1:15" x14ac:dyDescent="0.3">
      <c r="A42" s="25" t="s">
        <v>28</v>
      </c>
      <c r="B42" s="26" t="s">
        <v>27</v>
      </c>
      <c r="C42" s="27" t="s">
        <v>21</v>
      </c>
      <c r="D42" s="28">
        <v>100</v>
      </c>
      <c r="E42" s="33" t="s">
        <v>64</v>
      </c>
      <c r="F4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2" s="17">
        <v>43951</v>
      </c>
      <c r="H42" s="18">
        <v>44469</v>
      </c>
      <c r="I42" s="29">
        <v>90</v>
      </c>
      <c r="J42" s="19">
        <v>52.2</v>
      </c>
      <c r="K42" s="13">
        <f>StockDetails[[#This Row],[Closing Balance]]*StockDetails[[#This Row],[NRV Price]]</f>
        <v>4698</v>
      </c>
      <c r="L42" s="13">
        <f ca="1">StockDetails[[#This Row],[EXP Date]]-TODAY()</f>
        <v>508</v>
      </c>
      <c r="N42" s="13">
        <f ca="1">DAYS360(StockDetails[[#This Row],[MFG Date]],TODAY(),FALSE)</f>
        <v>10</v>
      </c>
      <c r="O42" s="14">
        <f ca="1">StockDetails[[#This Row],[Days of from Manufacturing]]*StockDetails[[#This Row],[Closing Balance]]</f>
        <v>900</v>
      </c>
    </row>
    <row r="43" spans="1:15" x14ac:dyDescent="0.3">
      <c r="A43" s="25" t="s">
        <v>28</v>
      </c>
      <c r="B43" s="26" t="s">
        <v>27</v>
      </c>
      <c r="C43" s="27" t="s">
        <v>21</v>
      </c>
      <c r="D43" s="28">
        <v>100</v>
      </c>
      <c r="E43" s="33" t="s">
        <v>62</v>
      </c>
      <c r="F4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3" s="17">
        <v>43951</v>
      </c>
      <c r="H43" s="18">
        <v>44469</v>
      </c>
      <c r="I43" s="29">
        <v>288</v>
      </c>
      <c r="J43" s="19">
        <v>52.2</v>
      </c>
      <c r="K43" s="13">
        <f>StockDetails[[#This Row],[Closing Balance]]*StockDetails[[#This Row],[NRV Price]]</f>
        <v>15033.6</v>
      </c>
      <c r="L43" s="13">
        <f ca="1">StockDetails[[#This Row],[EXP Date]]-TODAY()</f>
        <v>508</v>
      </c>
      <c r="N43" s="13">
        <f ca="1">DAYS360(StockDetails[[#This Row],[MFG Date]],TODAY(),FALSE)</f>
        <v>10</v>
      </c>
      <c r="O43" s="14">
        <f ca="1">StockDetails[[#This Row],[Days of from Manufacturing]]*StockDetails[[#This Row],[Closing Balance]]</f>
        <v>2880</v>
      </c>
    </row>
    <row r="44" spans="1:15" x14ac:dyDescent="0.3">
      <c r="A44" s="25" t="s">
        <v>28</v>
      </c>
      <c r="B44" s="26" t="s">
        <v>31</v>
      </c>
      <c r="C44" s="27" t="s">
        <v>21</v>
      </c>
      <c r="D44" s="28">
        <v>100</v>
      </c>
      <c r="E44" s="33" t="s">
        <v>64</v>
      </c>
      <c r="F4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4" s="17">
        <v>43951</v>
      </c>
      <c r="H44" s="18">
        <v>44469</v>
      </c>
      <c r="I44" s="29">
        <v>3</v>
      </c>
      <c r="J44" s="19">
        <v>52.2</v>
      </c>
      <c r="K44" s="13">
        <f>StockDetails[[#This Row],[Closing Balance]]*StockDetails[[#This Row],[NRV Price]]</f>
        <v>156.60000000000002</v>
      </c>
      <c r="L44" s="13">
        <f ca="1">StockDetails[[#This Row],[EXP Date]]-TODAY()</f>
        <v>508</v>
      </c>
      <c r="N44" s="13">
        <f ca="1">DAYS360(StockDetails[[#This Row],[MFG Date]],TODAY(),FALSE)</f>
        <v>10</v>
      </c>
      <c r="O44" s="14">
        <f ca="1">StockDetails[[#This Row],[Days of from Manufacturing]]*StockDetails[[#This Row],[Closing Balance]]</f>
        <v>30</v>
      </c>
    </row>
    <row r="45" spans="1:15" x14ac:dyDescent="0.3">
      <c r="A45" s="25" t="s">
        <v>28</v>
      </c>
      <c r="B45" s="26" t="s">
        <v>31</v>
      </c>
      <c r="C45" s="27" t="s">
        <v>21</v>
      </c>
      <c r="D45" s="28">
        <v>100</v>
      </c>
      <c r="E45" s="33" t="s">
        <v>62</v>
      </c>
      <c r="F4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5" s="17">
        <v>43951</v>
      </c>
      <c r="H45" s="18">
        <v>44469</v>
      </c>
      <c r="I45" s="29">
        <v>384</v>
      </c>
      <c r="J45" s="19">
        <v>52.2</v>
      </c>
      <c r="K45" s="13">
        <f>StockDetails[[#This Row],[Closing Balance]]*StockDetails[[#This Row],[NRV Price]]</f>
        <v>20044.800000000003</v>
      </c>
      <c r="L45" s="13">
        <f ca="1">StockDetails[[#This Row],[EXP Date]]-TODAY()</f>
        <v>508</v>
      </c>
      <c r="N45" s="13">
        <f ca="1">DAYS360(StockDetails[[#This Row],[MFG Date]],TODAY(),FALSE)</f>
        <v>10</v>
      </c>
      <c r="O45" s="14">
        <f ca="1">StockDetails[[#This Row],[Days of from Manufacturing]]*StockDetails[[#This Row],[Closing Balance]]</f>
        <v>3840</v>
      </c>
    </row>
    <row r="46" spans="1:15" x14ac:dyDescent="0.3">
      <c r="A46" s="25" t="s">
        <v>28</v>
      </c>
      <c r="B46" s="26" t="s">
        <v>14</v>
      </c>
      <c r="C46" s="27" t="s">
        <v>21</v>
      </c>
      <c r="D46" s="28">
        <v>100</v>
      </c>
      <c r="E46" s="33" t="s">
        <v>62</v>
      </c>
      <c r="F4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6" s="17">
        <v>43951</v>
      </c>
      <c r="H46" s="18">
        <v>44469</v>
      </c>
      <c r="I46" s="29">
        <v>192</v>
      </c>
      <c r="J46" s="19">
        <v>52.2</v>
      </c>
      <c r="K46" s="13">
        <f>StockDetails[[#This Row],[Closing Balance]]*StockDetails[[#This Row],[NRV Price]]</f>
        <v>10022.400000000001</v>
      </c>
      <c r="L46" s="13">
        <f ca="1">StockDetails[[#This Row],[EXP Date]]-TODAY()</f>
        <v>508</v>
      </c>
      <c r="N46" s="13">
        <f ca="1">DAYS360(StockDetails[[#This Row],[MFG Date]],TODAY(),FALSE)</f>
        <v>10</v>
      </c>
      <c r="O46" s="14">
        <f ca="1">StockDetails[[#This Row],[Days of from Manufacturing]]*StockDetails[[#This Row],[Closing Balance]]</f>
        <v>1920</v>
      </c>
    </row>
    <row r="47" spans="1:15" x14ac:dyDescent="0.3">
      <c r="A47" s="25" t="s">
        <v>28</v>
      </c>
      <c r="B47" s="26" t="s">
        <v>14</v>
      </c>
      <c r="C47" s="27" t="s">
        <v>21</v>
      </c>
      <c r="D47" s="28">
        <v>100</v>
      </c>
      <c r="E47" s="33" t="s">
        <v>45</v>
      </c>
      <c r="F4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7" s="17">
        <v>43921</v>
      </c>
      <c r="H47" s="18">
        <v>44439</v>
      </c>
      <c r="I47" s="29">
        <v>27</v>
      </c>
      <c r="J47" s="19">
        <v>52.2</v>
      </c>
      <c r="K47" s="13">
        <f>StockDetails[[#This Row],[Closing Balance]]*StockDetails[[#This Row],[NRV Price]]</f>
        <v>1409.4</v>
      </c>
      <c r="L47" s="13">
        <f ca="1">StockDetails[[#This Row],[EXP Date]]-TODAY()</f>
        <v>478</v>
      </c>
      <c r="N47" s="13">
        <f ca="1">DAYS360(StockDetails[[#This Row],[MFG Date]],TODAY(),FALSE)</f>
        <v>40</v>
      </c>
      <c r="O47" s="14">
        <f ca="1">StockDetails[[#This Row],[Days of from Manufacturing]]*StockDetails[[#This Row],[Closing Balance]]</f>
        <v>1080</v>
      </c>
    </row>
    <row r="48" spans="1:15" x14ac:dyDescent="0.3">
      <c r="A48" s="25" t="s">
        <v>28</v>
      </c>
      <c r="B48" s="26" t="s">
        <v>17</v>
      </c>
      <c r="C48" s="27" t="s">
        <v>21</v>
      </c>
      <c r="D48" s="28">
        <v>100</v>
      </c>
      <c r="E48" s="33" t="s">
        <v>62</v>
      </c>
      <c r="F4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8" s="17">
        <v>43951</v>
      </c>
      <c r="H48" s="18">
        <v>44469</v>
      </c>
      <c r="I48" s="29">
        <v>991</v>
      </c>
      <c r="J48" s="19">
        <v>52.2</v>
      </c>
      <c r="K48" s="13">
        <f>StockDetails[[#This Row],[Closing Balance]]*StockDetails[[#This Row],[NRV Price]]</f>
        <v>51730.200000000004</v>
      </c>
      <c r="L48" s="13">
        <f ca="1">StockDetails[[#This Row],[EXP Date]]-TODAY()</f>
        <v>508</v>
      </c>
      <c r="N48" s="13">
        <f ca="1">DAYS360(StockDetails[[#This Row],[MFG Date]],TODAY(),FALSE)</f>
        <v>10</v>
      </c>
      <c r="O48" s="14">
        <f ca="1">StockDetails[[#This Row],[Days of from Manufacturing]]*StockDetails[[#This Row],[Closing Balance]]</f>
        <v>9910</v>
      </c>
    </row>
    <row r="49" spans="1:15" x14ac:dyDescent="0.3">
      <c r="A49" s="25" t="s">
        <v>28</v>
      </c>
      <c r="B49" s="26" t="s">
        <v>38</v>
      </c>
      <c r="C49" s="27" t="s">
        <v>21</v>
      </c>
      <c r="D49" s="28">
        <v>100</v>
      </c>
      <c r="E49" s="33" t="s">
        <v>64</v>
      </c>
      <c r="F4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49" s="17">
        <v>43951</v>
      </c>
      <c r="H49" s="18">
        <v>44469</v>
      </c>
      <c r="I49" s="29">
        <v>14</v>
      </c>
      <c r="J49" s="19">
        <v>52.2</v>
      </c>
      <c r="K49" s="13">
        <f>StockDetails[[#This Row],[Closing Balance]]*StockDetails[[#This Row],[NRV Price]]</f>
        <v>730.80000000000007</v>
      </c>
      <c r="L49" s="13">
        <f ca="1">StockDetails[[#This Row],[EXP Date]]-TODAY()</f>
        <v>508</v>
      </c>
      <c r="N49" s="13">
        <f ca="1">DAYS360(StockDetails[[#This Row],[MFG Date]],TODAY(),FALSE)</f>
        <v>10</v>
      </c>
      <c r="O49" s="14">
        <f ca="1">StockDetails[[#This Row],[Days of from Manufacturing]]*StockDetails[[#This Row],[Closing Balance]]</f>
        <v>140</v>
      </c>
    </row>
    <row r="50" spans="1:15" x14ac:dyDescent="0.3">
      <c r="A50" s="25" t="s">
        <v>28</v>
      </c>
      <c r="B50" s="26" t="s">
        <v>38</v>
      </c>
      <c r="C50" s="27" t="s">
        <v>21</v>
      </c>
      <c r="D50" s="28">
        <v>100</v>
      </c>
      <c r="E50" s="33" t="s">
        <v>62</v>
      </c>
      <c r="F5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0" s="17">
        <v>43951</v>
      </c>
      <c r="H50" s="18">
        <v>44469</v>
      </c>
      <c r="I50" s="29">
        <v>518</v>
      </c>
      <c r="J50" s="19">
        <v>52.2</v>
      </c>
      <c r="K50" s="13">
        <f>StockDetails[[#This Row],[Closing Balance]]*StockDetails[[#This Row],[NRV Price]]</f>
        <v>27039.600000000002</v>
      </c>
      <c r="L50" s="13">
        <f ca="1">StockDetails[[#This Row],[EXP Date]]-TODAY()</f>
        <v>508</v>
      </c>
      <c r="N50" s="13">
        <f ca="1">DAYS360(StockDetails[[#This Row],[MFG Date]],TODAY(),FALSE)</f>
        <v>10</v>
      </c>
      <c r="O50" s="14">
        <f ca="1">StockDetails[[#This Row],[Days of from Manufacturing]]*StockDetails[[#This Row],[Closing Balance]]</f>
        <v>5180</v>
      </c>
    </row>
    <row r="51" spans="1:15" x14ac:dyDescent="0.3">
      <c r="A51" s="25" t="s">
        <v>28</v>
      </c>
      <c r="B51" s="26" t="s">
        <v>30</v>
      </c>
      <c r="C51" s="27" t="s">
        <v>21</v>
      </c>
      <c r="D51" s="28">
        <v>100</v>
      </c>
      <c r="E51" s="33" t="s">
        <v>62</v>
      </c>
      <c r="F5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1" s="17">
        <v>43951</v>
      </c>
      <c r="H51" s="18">
        <v>44469</v>
      </c>
      <c r="I51" s="29">
        <v>766</v>
      </c>
      <c r="J51" s="19">
        <v>52.2</v>
      </c>
      <c r="K51" s="13">
        <f>StockDetails[[#This Row],[Closing Balance]]*StockDetails[[#This Row],[NRV Price]]</f>
        <v>39985.200000000004</v>
      </c>
      <c r="L51" s="13">
        <f ca="1">StockDetails[[#This Row],[EXP Date]]-TODAY()</f>
        <v>508</v>
      </c>
      <c r="N51" s="13">
        <f ca="1">DAYS360(StockDetails[[#This Row],[MFG Date]],TODAY(),FALSE)</f>
        <v>10</v>
      </c>
      <c r="O51" s="14">
        <f ca="1">StockDetails[[#This Row],[Days of from Manufacturing]]*StockDetails[[#This Row],[Closing Balance]]</f>
        <v>7660</v>
      </c>
    </row>
    <row r="52" spans="1:15" x14ac:dyDescent="0.3">
      <c r="A52" s="25" t="s">
        <v>29</v>
      </c>
      <c r="B52" s="26" t="s">
        <v>23</v>
      </c>
      <c r="C52" s="27" t="s">
        <v>19</v>
      </c>
      <c r="D52" s="28">
        <v>10</v>
      </c>
      <c r="E52" s="33">
        <v>1924302</v>
      </c>
      <c r="F5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52" s="17">
        <v>43830</v>
      </c>
      <c r="H52" s="18">
        <v>44530</v>
      </c>
      <c r="I52" s="29">
        <v>33</v>
      </c>
      <c r="J52" s="19">
        <v>36.94</v>
      </c>
      <c r="K52" s="13">
        <f>StockDetails[[#This Row],[Closing Balance]]*StockDetails[[#This Row],[NRV Price]]</f>
        <v>1219.02</v>
      </c>
      <c r="L52" s="13">
        <f ca="1">StockDetails[[#This Row],[EXP Date]]-TODAY()</f>
        <v>569</v>
      </c>
      <c r="N52" s="13">
        <f ca="1">DAYS360(StockDetails[[#This Row],[MFG Date]],TODAY(),FALSE)</f>
        <v>130</v>
      </c>
      <c r="O52" s="14">
        <f ca="1">StockDetails[[#This Row],[Days of from Manufacturing]]*StockDetails[[#This Row],[Closing Balance]]</f>
        <v>4290</v>
      </c>
    </row>
    <row r="53" spans="1:15" x14ac:dyDescent="0.3">
      <c r="A53" s="25" t="s">
        <v>29</v>
      </c>
      <c r="B53" s="26" t="s">
        <v>23</v>
      </c>
      <c r="C53" s="27" t="s">
        <v>20</v>
      </c>
      <c r="D53" s="28">
        <v>114</v>
      </c>
      <c r="E53" s="33" t="s">
        <v>43</v>
      </c>
      <c r="F5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3" s="17">
        <v>43921</v>
      </c>
      <c r="H53" s="18">
        <v>44255</v>
      </c>
      <c r="I53" s="29">
        <v>216</v>
      </c>
      <c r="J53" s="19">
        <v>34.97</v>
      </c>
      <c r="K53" s="13">
        <f>StockDetails[[#This Row],[Closing Balance]]*StockDetails[[#This Row],[NRV Price]]</f>
        <v>7553.5199999999995</v>
      </c>
      <c r="L53" s="13">
        <f ca="1">StockDetails[[#This Row],[EXP Date]]-TODAY()</f>
        <v>294</v>
      </c>
      <c r="N53" s="13">
        <f ca="1">DAYS360(StockDetails[[#This Row],[MFG Date]],TODAY(),FALSE)</f>
        <v>40</v>
      </c>
      <c r="O53" s="14">
        <f ca="1">StockDetails[[#This Row],[Days of from Manufacturing]]*StockDetails[[#This Row],[Closing Balance]]</f>
        <v>8640</v>
      </c>
    </row>
    <row r="54" spans="1:15" x14ac:dyDescent="0.3">
      <c r="A54" s="25" t="s">
        <v>29</v>
      </c>
      <c r="B54" s="26" t="s">
        <v>23</v>
      </c>
      <c r="C54" s="27" t="s">
        <v>20</v>
      </c>
      <c r="D54" s="28">
        <v>200</v>
      </c>
      <c r="E54" s="33" t="s">
        <v>46</v>
      </c>
      <c r="F5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4" s="17">
        <v>43921</v>
      </c>
      <c r="H54" s="18">
        <v>44255</v>
      </c>
      <c r="I54" s="29">
        <v>94</v>
      </c>
      <c r="J54" s="19">
        <v>49.32</v>
      </c>
      <c r="K54" s="13">
        <f>StockDetails[[#This Row],[Closing Balance]]*StockDetails[[#This Row],[NRV Price]]</f>
        <v>4636.08</v>
      </c>
      <c r="L54" s="13">
        <f ca="1">StockDetails[[#This Row],[EXP Date]]-TODAY()</f>
        <v>294</v>
      </c>
      <c r="N54" s="13">
        <f ca="1">DAYS360(StockDetails[[#This Row],[MFG Date]],TODAY(),FALSE)</f>
        <v>40</v>
      </c>
      <c r="O54" s="14">
        <f ca="1">StockDetails[[#This Row],[Days of from Manufacturing]]*StockDetails[[#This Row],[Closing Balance]]</f>
        <v>3760</v>
      </c>
    </row>
    <row r="55" spans="1:15" x14ac:dyDescent="0.3">
      <c r="A55" s="25" t="s">
        <v>29</v>
      </c>
      <c r="B55" s="26" t="s">
        <v>23</v>
      </c>
      <c r="C55" s="27" t="s">
        <v>20</v>
      </c>
      <c r="D55" s="28">
        <v>450</v>
      </c>
      <c r="E55" s="33" t="s">
        <v>46</v>
      </c>
      <c r="F5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5" s="17">
        <v>43921</v>
      </c>
      <c r="H55" s="18">
        <v>44255</v>
      </c>
      <c r="I55" s="29">
        <v>11</v>
      </c>
      <c r="J55" s="19">
        <v>89.48</v>
      </c>
      <c r="K55" s="13">
        <f>StockDetails[[#This Row],[Closing Balance]]*StockDetails[[#This Row],[NRV Price]]</f>
        <v>984.28000000000009</v>
      </c>
      <c r="L55" s="13">
        <f ca="1">StockDetails[[#This Row],[EXP Date]]-TODAY()</f>
        <v>294</v>
      </c>
      <c r="N55" s="13">
        <f ca="1">DAYS360(StockDetails[[#This Row],[MFG Date]],TODAY(),FALSE)</f>
        <v>40</v>
      </c>
      <c r="O55" s="14">
        <f ca="1">StockDetails[[#This Row],[Days of from Manufacturing]]*StockDetails[[#This Row],[Closing Balance]]</f>
        <v>440</v>
      </c>
    </row>
    <row r="56" spans="1:15" x14ac:dyDescent="0.3">
      <c r="A56" s="25" t="s">
        <v>28</v>
      </c>
      <c r="B56" s="26" t="s">
        <v>24</v>
      </c>
      <c r="C56" s="27" t="s">
        <v>19</v>
      </c>
      <c r="D56" s="28">
        <v>10</v>
      </c>
      <c r="E56" s="33">
        <v>1924301</v>
      </c>
      <c r="F5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56" s="17">
        <v>43708</v>
      </c>
      <c r="H56" s="18">
        <v>44408</v>
      </c>
      <c r="I56" s="29">
        <v>209</v>
      </c>
      <c r="J56" s="19">
        <v>36.94</v>
      </c>
      <c r="K56" s="13">
        <f>StockDetails[[#This Row],[Closing Balance]]*StockDetails[[#This Row],[NRV Price]]</f>
        <v>7720.4599999999991</v>
      </c>
      <c r="L56" s="13">
        <f ca="1">StockDetails[[#This Row],[EXP Date]]-TODAY()</f>
        <v>447</v>
      </c>
      <c r="N56" s="13">
        <f ca="1">DAYS360(StockDetails[[#This Row],[MFG Date]],TODAY(),FALSE)</f>
        <v>250</v>
      </c>
      <c r="O56" s="14">
        <f ca="1">StockDetails[[#This Row],[Days of from Manufacturing]]*StockDetails[[#This Row],[Closing Balance]]</f>
        <v>52250</v>
      </c>
    </row>
    <row r="57" spans="1:15" x14ac:dyDescent="0.3">
      <c r="A57" s="25" t="s">
        <v>29</v>
      </c>
      <c r="B57" s="26" t="s">
        <v>24</v>
      </c>
      <c r="C57" s="27" t="s">
        <v>20</v>
      </c>
      <c r="D57" s="28">
        <v>200</v>
      </c>
      <c r="E57" s="33" t="s">
        <v>65</v>
      </c>
      <c r="F5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7" s="17">
        <v>43951</v>
      </c>
      <c r="H57" s="18">
        <v>44286</v>
      </c>
      <c r="I57" s="29">
        <v>85</v>
      </c>
      <c r="J57" s="19">
        <v>49.32</v>
      </c>
      <c r="K57" s="13">
        <f>StockDetails[[#This Row],[Closing Balance]]*StockDetails[[#This Row],[NRV Price]]</f>
        <v>4192.2</v>
      </c>
      <c r="L57" s="13">
        <f ca="1">StockDetails[[#This Row],[EXP Date]]-TODAY()</f>
        <v>325</v>
      </c>
      <c r="N57" s="13">
        <f ca="1">DAYS360(StockDetails[[#This Row],[MFG Date]],TODAY(),FALSE)</f>
        <v>10</v>
      </c>
      <c r="O57" s="14">
        <f ca="1">StockDetails[[#This Row],[Days of from Manufacturing]]*StockDetails[[#This Row],[Closing Balance]]</f>
        <v>850</v>
      </c>
    </row>
    <row r="58" spans="1:15" x14ac:dyDescent="0.3">
      <c r="A58" s="25" t="s">
        <v>29</v>
      </c>
      <c r="B58" s="26" t="s">
        <v>24</v>
      </c>
      <c r="C58" s="27" t="s">
        <v>20</v>
      </c>
      <c r="D58" s="28">
        <v>450</v>
      </c>
      <c r="E58" s="33" t="s">
        <v>66</v>
      </c>
      <c r="F5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8" s="17">
        <v>43951</v>
      </c>
      <c r="H58" s="18">
        <v>44286</v>
      </c>
      <c r="I58" s="29">
        <v>196</v>
      </c>
      <c r="J58" s="19">
        <v>89.48</v>
      </c>
      <c r="K58" s="13">
        <f>StockDetails[[#This Row],[Closing Balance]]*StockDetails[[#This Row],[NRV Price]]</f>
        <v>17538.080000000002</v>
      </c>
      <c r="L58" s="13">
        <f ca="1">StockDetails[[#This Row],[EXP Date]]-TODAY()</f>
        <v>325</v>
      </c>
      <c r="N58" s="13">
        <f ca="1">DAYS360(StockDetails[[#This Row],[MFG Date]],TODAY(),FALSE)</f>
        <v>10</v>
      </c>
      <c r="O58" s="14">
        <f ca="1">StockDetails[[#This Row],[Days of from Manufacturing]]*StockDetails[[#This Row],[Closing Balance]]</f>
        <v>1960</v>
      </c>
    </row>
    <row r="59" spans="1:15" x14ac:dyDescent="0.3">
      <c r="A59" s="25" t="s">
        <v>29</v>
      </c>
      <c r="B59" s="26" t="s">
        <v>24</v>
      </c>
      <c r="C59" s="27" t="s">
        <v>20</v>
      </c>
      <c r="D59" s="28">
        <v>450</v>
      </c>
      <c r="E59" s="33" t="s">
        <v>67</v>
      </c>
      <c r="F5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59" s="17">
        <v>43951</v>
      </c>
      <c r="H59" s="18">
        <v>44286</v>
      </c>
      <c r="I59" s="29">
        <v>2020</v>
      </c>
      <c r="J59" s="19">
        <v>89.48</v>
      </c>
      <c r="K59" s="13">
        <f>StockDetails[[#This Row],[Closing Balance]]*StockDetails[[#This Row],[NRV Price]]</f>
        <v>180749.6</v>
      </c>
      <c r="L59" s="13">
        <f ca="1">StockDetails[[#This Row],[EXP Date]]-TODAY()</f>
        <v>325</v>
      </c>
      <c r="N59" s="13">
        <f ca="1">DAYS360(StockDetails[[#This Row],[MFG Date]],TODAY(),FALSE)</f>
        <v>10</v>
      </c>
      <c r="O59" s="14">
        <f ca="1">StockDetails[[#This Row],[Days of from Manufacturing]]*StockDetails[[#This Row],[Closing Balance]]</f>
        <v>20200</v>
      </c>
    </row>
    <row r="60" spans="1:15" x14ac:dyDescent="0.3">
      <c r="A60" s="25" t="s">
        <v>28</v>
      </c>
      <c r="B60" s="26" t="s">
        <v>24</v>
      </c>
      <c r="C60" s="27" t="s">
        <v>21</v>
      </c>
      <c r="D60" s="28">
        <v>100</v>
      </c>
      <c r="E60" s="33" t="s">
        <v>47</v>
      </c>
      <c r="F6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Dying</v>
      </c>
      <c r="G60" s="17">
        <v>43646</v>
      </c>
      <c r="H60" s="18">
        <v>44165</v>
      </c>
      <c r="I60" s="29">
        <v>141</v>
      </c>
      <c r="J60" s="19">
        <v>52.2</v>
      </c>
      <c r="K60" s="13">
        <f>StockDetails[[#This Row],[Closing Balance]]*StockDetails[[#This Row],[NRV Price]]</f>
        <v>7360.2000000000007</v>
      </c>
      <c r="L60" s="13">
        <f ca="1">StockDetails[[#This Row],[EXP Date]]-TODAY()</f>
        <v>204</v>
      </c>
      <c r="N60" s="13">
        <f ca="1">DAYS360(StockDetails[[#This Row],[MFG Date]],TODAY(),FALSE)</f>
        <v>310</v>
      </c>
      <c r="O60" s="14">
        <f ca="1">StockDetails[[#This Row],[Days of from Manufacturing]]*StockDetails[[#This Row],[Closing Balance]]</f>
        <v>43710</v>
      </c>
    </row>
    <row r="61" spans="1:15" x14ac:dyDescent="0.3">
      <c r="A61" s="25" t="s">
        <v>28</v>
      </c>
      <c r="B61" s="26" t="s">
        <v>24</v>
      </c>
      <c r="C61" s="27" t="s">
        <v>21</v>
      </c>
      <c r="D61" s="28">
        <v>100</v>
      </c>
      <c r="E61" s="33" t="s">
        <v>48</v>
      </c>
      <c r="F6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Dying</v>
      </c>
      <c r="G61" s="17">
        <v>43646</v>
      </c>
      <c r="H61" s="18">
        <v>44165</v>
      </c>
      <c r="I61" s="29">
        <v>120</v>
      </c>
      <c r="J61" s="19">
        <v>52.2</v>
      </c>
      <c r="K61" s="13">
        <f>StockDetails[[#This Row],[Closing Balance]]*StockDetails[[#This Row],[NRV Price]]</f>
        <v>6264</v>
      </c>
      <c r="L61" s="13">
        <f ca="1">StockDetails[[#This Row],[EXP Date]]-TODAY()</f>
        <v>204</v>
      </c>
      <c r="N61" s="13">
        <f ca="1">DAYS360(StockDetails[[#This Row],[MFG Date]],TODAY(),FALSE)</f>
        <v>310</v>
      </c>
      <c r="O61" s="14">
        <f ca="1">StockDetails[[#This Row],[Days of from Manufacturing]]*StockDetails[[#This Row],[Closing Balance]]</f>
        <v>37200</v>
      </c>
    </row>
    <row r="62" spans="1:15" x14ac:dyDescent="0.3">
      <c r="A62" s="25" t="s">
        <v>28</v>
      </c>
      <c r="B62" s="26" t="s">
        <v>24</v>
      </c>
      <c r="C62" s="27" t="s">
        <v>21</v>
      </c>
      <c r="D62" s="28">
        <v>100</v>
      </c>
      <c r="E62" s="33" t="s">
        <v>39</v>
      </c>
      <c r="F6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Dying</v>
      </c>
      <c r="G62" s="17">
        <v>43616</v>
      </c>
      <c r="H62" s="18">
        <v>44135</v>
      </c>
      <c r="I62" s="29">
        <v>169</v>
      </c>
      <c r="J62" s="19">
        <v>52.2</v>
      </c>
      <c r="K62" s="13">
        <f>StockDetails[[#This Row],[Closing Balance]]*StockDetails[[#This Row],[NRV Price]]</f>
        <v>8821.8000000000011</v>
      </c>
      <c r="L62" s="13">
        <f ca="1">StockDetails[[#This Row],[EXP Date]]-TODAY()</f>
        <v>174</v>
      </c>
      <c r="N62" s="13">
        <f ca="1">DAYS360(StockDetails[[#This Row],[MFG Date]],TODAY(),FALSE)</f>
        <v>340</v>
      </c>
      <c r="O62" s="14">
        <f ca="1">StockDetails[[#This Row],[Days of from Manufacturing]]*StockDetails[[#This Row],[Closing Balance]]</f>
        <v>57460</v>
      </c>
    </row>
    <row r="63" spans="1:15" x14ac:dyDescent="0.3">
      <c r="A63" s="25" t="s">
        <v>28</v>
      </c>
      <c r="B63" s="26" t="s">
        <v>24</v>
      </c>
      <c r="C63" s="27" t="s">
        <v>21</v>
      </c>
      <c r="D63" s="28">
        <v>100</v>
      </c>
      <c r="E63" s="33" t="s">
        <v>41</v>
      </c>
      <c r="F6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Dead</v>
      </c>
      <c r="G63" s="17">
        <v>43373</v>
      </c>
      <c r="H63" s="18">
        <v>44074</v>
      </c>
      <c r="I63" s="29">
        <v>53</v>
      </c>
      <c r="J63" s="19">
        <v>52.2</v>
      </c>
      <c r="K63" s="13">
        <f>StockDetails[[#This Row],[Closing Balance]]*StockDetails[[#This Row],[NRV Price]]</f>
        <v>2766.6000000000004</v>
      </c>
      <c r="L63" s="13">
        <f ca="1">StockDetails[[#This Row],[EXP Date]]-TODAY()</f>
        <v>113</v>
      </c>
      <c r="N63" s="13">
        <f ca="1">DAYS360(StockDetails[[#This Row],[MFG Date]],TODAY(),FALSE)</f>
        <v>580</v>
      </c>
      <c r="O63" s="14">
        <f ca="1">StockDetails[[#This Row],[Days of from Manufacturing]]*StockDetails[[#This Row],[Closing Balance]]</f>
        <v>30740</v>
      </c>
    </row>
    <row r="64" spans="1:15" x14ac:dyDescent="0.3">
      <c r="A64" s="25" t="s">
        <v>28</v>
      </c>
      <c r="B64" s="26" t="s">
        <v>24</v>
      </c>
      <c r="C64" s="27" t="s">
        <v>21</v>
      </c>
      <c r="D64" s="28">
        <v>100</v>
      </c>
      <c r="E64" s="33" t="s">
        <v>33</v>
      </c>
      <c r="F6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Sick</v>
      </c>
      <c r="G64" s="17">
        <v>43738</v>
      </c>
      <c r="H64" s="18">
        <v>44255</v>
      </c>
      <c r="I64" s="29">
        <v>191</v>
      </c>
      <c r="J64" s="19">
        <v>52.2</v>
      </c>
      <c r="K64" s="13">
        <f>StockDetails[[#This Row],[Closing Balance]]*StockDetails[[#This Row],[NRV Price]]</f>
        <v>9970.2000000000007</v>
      </c>
      <c r="L64" s="13">
        <f ca="1">StockDetails[[#This Row],[EXP Date]]-TODAY()</f>
        <v>294</v>
      </c>
      <c r="N64" s="13">
        <f ca="1">DAYS360(StockDetails[[#This Row],[MFG Date]],TODAY(),FALSE)</f>
        <v>220</v>
      </c>
      <c r="O64" s="14">
        <f ca="1">StockDetails[[#This Row],[Days of from Manufacturing]]*StockDetails[[#This Row],[Closing Balance]]</f>
        <v>42020</v>
      </c>
    </row>
    <row r="65" spans="1:15" x14ac:dyDescent="0.3">
      <c r="A65" s="25" t="s">
        <v>28</v>
      </c>
      <c r="B65" s="26" t="s">
        <v>18</v>
      </c>
      <c r="C65" s="27" t="s">
        <v>19</v>
      </c>
      <c r="D65" s="28">
        <v>10</v>
      </c>
      <c r="E65" s="33">
        <v>1924302</v>
      </c>
      <c r="F6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65" s="17">
        <v>43830</v>
      </c>
      <c r="H65" s="18">
        <v>44530</v>
      </c>
      <c r="I65" s="29">
        <v>96</v>
      </c>
      <c r="J65" s="19">
        <v>36.94</v>
      </c>
      <c r="K65" s="13">
        <f>StockDetails[[#This Row],[Closing Balance]]*StockDetails[[#This Row],[NRV Price]]</f>
        <v>3546.24</v>
      </c>
      <c r="L65" s="13">
        <f ca="1">StockDetails[[#This Row],[EXP Date]]-TODAY()</f>
        <v>569</v>
      </c>
      <c r="N65" s="13">
        <f ca="1">DAYS360(StockDetails[[#This Row],[MFG Date]],TODAY(),FALSE)</f>
        <v>130</v>
      </c>
      <c r="O65" s="14">
        <f ca="1">StockDetails[[#This Row],[Days of from Manufacturing]]*StockDetails[[#This Row],[Closing Balance]]</f>
        <v>12480</v>
      </c>
    </row>
    <row r="66" spans="1:15" x14ac:dyDescent="0.3">
      <c r="A66" s="25" t="s">
        <v>28</v>
      </c>
      <c r="B66" s="26" t="s">
        <v>16</v>
      </c>
      <c r="C66" s="27" t="s">
        <v>19</v>
      </c>
      <c r="D66" s="28">
        <v>10</v>
      </c>
      <c r="E66" s="33">
        <v>1924302</v>
      </c>
      <c r="F6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66" s="17">
        <v>43830</v>
      </c>
      <c r="H66" s="18">
        <v>44530</v>
      </c>
      <c r="I66" s="29">
        <v>79</v>
      </c>
      <c r="J66" s="19">
        <v>36.94</v>
      </c>
      <c r="K66" s="13">
        <f>StockDetails[[#This Row],[Closing Balance]]*StockDetails[[#This Row],[NRV Price]]</f>
        <v>2918.2599999999998</v>
      </c>
      <c r="L66" s="13">
        <f ca="1">StockDetails[[#This Row],[EXP Date]]-TODAY()</f>
        <v>569</v>
      </c>
      <c r="N66" s="13">
        <f ca="1">DAYS360(StockDetails[[#This Row],[MFG Date]],TODAY(),FALSE)</f>
        <v>130</v>
      </c>
      <c r="O66" s="14">
        <f ca="1">StockDetails[[#This Row],[Days of from Manufacturing]]*StockDetails[[#This Row],[Closing Balance]]</f>
        <v>10270</v>
      </c>
    </row>
    <row r="67" spans="1:15" x14ac:dyDescent="0.3">
      <c r="A67" s="25" t="s">
        <v>29</v>
      </c>
      <c r="B67" s="26" t="s">
        <v>16</v>
      </c>
      <c r="C67" s="27" t="s">
        <v>20</v>
      </c>
      <c r="D67" s="28">
        <v>114</v>
      </c>
      <c r="E67" s="33" t="s">
        <v>50</v>
      </c>
      <c r="F6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67" s="17">
        <v>43951</v>
      </c>
      <c r="H67" s="18">
        <v>44286</v>
      </c>
      <c r="I67" s="29">
        <v>14</v>
      </c>
      <c r="J67" s="19">
        <v>34.97</v>
      </c>
      <c r="K67" s="13">
        <f>StockDetails[[#This Row],[Closing Balance]]*StockDetails[[#This Row],[NRV Price]]</f>
        <v>489.58</v>
      </c>
      <c r="L67" s="13">
        <f ca="1">StockDetails[[#This Row],[EXP Date]]-TODAY()</f>
        <v>325</v>
      </c>
      <c r="N67" s="13">
        <f ca="1">DAYS360(StockDetails[[#This Row],[MFG Date]],TODAY(),FALSE)</f>
        <v>10</v>
      </c>
      <c r="O67" s="14">
        <f ca="1">StockDetails[[#This Row],[Days of from Manufacturing]]*StockDetails[[#This Row],[Closing Balance]]</f>
        <v>140</v>
      </c>
    </row>
    <row r="68" spans="1:15" x14ac:dyDescent="0.3">
      <c r="A68" s="25" t="s">
        <v>29</v>
      </c>
      <c r="B68" s="26" t="s">
        <v>16</v>
      </c>
      <c r="C68" s="27" t="s">
        <v>20</v>
      </c>
      <c r="D68" s="28">
        <v>114</v>
      </c>
      <c r="E68" s="33" t="s">
        <v>68</v>
      </c>
      <c r="F6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68" s="17">
        <v>43921</v>
      </c>
      <c r="H68" s="18">
        <v>44255</v>
      </c>
      <c r="I68" s="29">
        <v>1</v>
      </c>
      <c r="J68" s="19">
        <v>34.97</v>
      </c>
      <c r="K68" s="13">
        <f>StockDetails[[#This Row],[Closing Balance]]*StockDetails[[#This Row],[NRV Price]]</f>
        <v>34.97</v>
      </c>
      <c r="L68" s="13">
        <f ca="1">StockDetails[[#This Row],[EXP Date]]-TODAY()</f>
        <v>294</v>
      </c>
      <c r="N68" s="13">
        <f ca="1">DAYS360(StockDetails[[#This Row],[MFG Date]],TODAY(),FALSE)</f>
        <v>40</v>
      </c>
      <c r="O68" s="14">
        <f ca="1">StockDetails[[#This Row],[Days of from Manufacturing]]*StockDetails[[#This Row],[Closing Balance]]</f>
        <v>40</v>
      </c>
    </row>
    <row r="69" spans="1:15" x14ac:dyDescent="0.3">
      <c r="A69" s="25" t="s">
        <v>29</v>
      </c>
      <c r="B69" s="26" t="s">
        <v>16</v>
      </c>
      <c r="C69" s="27" t="s">
        <v>20</v>
      </c>
      <c r="D69" s="28">
        <v>200</v>
      </c>
      <c r="E69" s="33" t="s">
        <v>69</v>
      </c>
      <c r="F6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69" s="17">
        <v>43951</v>
      </c>
      <c r="H69" s="18">
        <v>44286</v>
      </c>
      <c r="I69" s="29">
        <v>833</v>
      </c>
      <c r="J69" s="19">
        <v>49.32</v>
      </c>
      <c r="K69" s="13">
        <f>StockDetails[[#This Row],[Closing Balance]]*StockDetails[[#This Row],[NRV Price]]</f>
        <v>41083.56</v>
      </c>
      <c r="L69" s="13">
        <f ca="1">StockDetails[[#This Row],[EXP Date]]-TODAY()</f>
        <v>325</v>
      </c>
      <c r="N69" s="13">
        <f ca="1">DAYS360(StockDetails[[#This Row],[MFG Date]],TODAY(),FALSE)</f>
        <v>10</v>
      </c>
      <c r="O69" s="14">
        <f ca="1">StockDetails[[#This Row],[Days of from Manufacturing]]*StockDetails[[#This Row],[Closing Balance]]</f>
        <v>8330</v>
      </c>
    </row>
    <row r="70" spans="1:15" x14ac:dyDescent="0.3">
      <c r="A70" s="25" t="s">
        <v>29</v>
      </c>
      <c r="B70" s="26" t="s">
        <v>18</v>
      </c>
      <c r="C70" s="27" t="s">
        <v>20</v>
      </c>
      <c r="D70" s="28">
        <v>200</v>
      </c>
      <c r="E70" s="33" t="s">
        <v>52</v>
      </c>
      <c r="F7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0" s="17">
        <v>43951</v>
      </c>
      <c r="H70" s="18">
        <v>44286</v>
      </c>
      <c r="I70" s="29">
        <v>671</v>
      </c>
      <c r="J70" s="19">
        <v>49.32</v>
      </c>
      <c r="K70" s="13">
        <f>StockDetails[[#This Row],[Closing Balance]]*StockDetails[[#This Row],[NRV Price]]</f>
        <v>33093.72</v>
      </c>
      <c r="L70" s="13">
        <f ca="1">StockDetails[[#This Row],[EXP Date]]-TODAY()</f>
        <v>325</v>
      </c>
      <c r="N70" s="13">
        <f ca="1">DAYS360(StockDetails[[#This Row],[MFG Date]],TODAY(),FALSE)</f>
        <v>10</v>
      </c>
      <c r="O70" s="14">
        <f ca="1">StockDetails[[#This Row],[Days of from Manufacturing]]*StockDetails[[#This Row],[Closing Balance]]</f>
        <v>6710</v>
      </c>
    </row>
    <row r="71" spans="1:15" x14ac:dyDescent="0.3">
      <c r="A71" s="25" t="s">
        <v>29</v>
      </c>
      <c r="B71" s="26" t="s">
        <v>16</v>
      </c>
      <c r="C71" s="27" t="s">
        <v>20</v>
      </c>
      <c r="D71" s="28">
        <v>450</v>
      </c>
      <c r="E71" s="33" t="s">
        <v>70</v>
      </c>
      <c r="F7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1" s="17">
        <v>43951</v>
      </c>
      <c r="H71" s="18">
        <v>44286</v>
      </c>
      <c r="I71" s="29">
        <v>37</v>
      </c>
      <c r="J71" s="19">
        <v>89.48</v>
      </c>
      <c r="K71" s="13">
        <f>StockDetails[[#This Row],[Closing Balance]]*StockDetails[[#This Row],[NRV Price]]</f>
        <v>3310.76</v>
      </c>
      <c r="L71" s="13">
        <f ca="1">StockDetails[[#This Row],[EXP Date]]-TODAY()</f>
        <v>325</v>
      </c>
      <c r="N71" s="13">
        <f ca="1">DAYS360(StockDetails[[#This Row],[MFG Date]],TODAY(),FALSE)</f>
        <v>10</v>
      </c>
      <c r="O71" s="14">
        <f ca="1">StockDetails[[#This Row],[Days of from Manufacturing]]*StockDetails[[#This Row],[Closing Balance]]</f>
        <v>370</v>
      </c>
    </row>
    <row r="72" spans="1:15" x14ac:dyDescent="0.3">
      <c r="A72" s="25" t="s">
        <v>28</v>
      </c>
      <c r="B72" s="26" t="s">
        <v>16</v>
      </c>
      <c r="C72" s="27" t="s">
        <v>21</v>
      </c>
      <c r="D72" s="28">
        <v>100</v>
      </c>
      <c r="E72" s="33" t="s">
        <v>64</v>
      </c>
      <c r="F72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2" s="17">
        <v>43951</v>
      </c>
      <c r="H72" s="18">
        <v>44469</v>
      </c>
      <c r="I72" s="29">
        <v>88</v>
      </c>
      <c r="J72" s="19">
        <v>52.2</v>
      </c>
      <c r="K72" s="13">
        <f>StockDetails[[#This Row],[Closing Balance]]*StockDetails[[#This Row],[NRV Price]]</f>
        <v>4593.6000000000004</v>
      </c>
      <c r="L72" s="13">
        <f ca="1">StockDetails[[#This Row],[EXP Date]]-TODAY()</f>
        <v>508</v>
      </c>
      <c r="N72" s="13">
        <f ca="1">DAYS360(StockDetails[[#This Row],[MFG Date]],TODAY(),FALSE)</f>
        <v>10</v>
      </c>
      <c r="O72" s="14">
        <f ca="1">StockDetails[[#This Row],[Days of from Manufacturing]]*StockDetails[[#This Row],[Closing Balance]]</f>
        <v>880</v>
      </c>
    </row>
    <row r="73" spans="1:15" x14ac:dyDescent="0.3">
      <c r="A73" s="25" t="s">
        <v>28</v>
      </c>
      <c r="B73" s="26" t="s">
        <v>16</v>
      </c>
      <c r="C73" s="27" t="s">
        <v>21</v>
      </c>
      <c r="D73" s="28">
        <v>100</v>
      </c>
      <c r="E73" s="33" t="s">
        <v>62</v>
      </c>
      <c r="F73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3" s="17">
        <v>43951</v>
      </c>
      <c r="H73" s="18">
        <v>44469</v>
      </c>
      <c r="I73" s="29">
        <v>192</v>
      </c>
      <c r="J73" s="19">
        <v>52.2</v>
      </c>
      <c r="K73" s="13">
        <f>StockDetails[[#This Row],[Closing Balance]]*StockDetails[[#This Row],[NRV Price]]</f>
        <v>10022.400000000001</v>
      </c>
      <c r="L73" s="13">
        <f ca="1">StockDetails[[#This Row],[EXP Date]]-TODAY()</f>
        <v>508</v>
      </c>
      <c r="N73" s="13">
        <f ca="1">DAYS360(StockDetails[[#This Row],[MFG Date]],TODAY(),FALSE)</f>
        <v>10</v>
      </c>
      <c r="O73" s="14">
        <f ca="1">StockDetails[[#This Row],[Days of from Manufacturing]]*StockDetails[[#This Row],[Closing Balance]]</f>
        <v>1920</v>
      </c>
    </row>
    <row r="74" spans="1:15" x14ac:dyDescent="0.3">
      <c r="A74" s="25" t="s">
        <v>28</v>
      </c>
      <c r="B74" s="26" t="s">
        <v>18</v>
      </c>
      <c r="C74" s="27" t="s">
        <v>21</v>
      </c>
      <c r="D74" s="28">
        <v>100</v>
      </c>
      <c r="E74" s="33" t="s">
        <v>64</v>
      </c>
      <c r="F74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4" s="17">
        <v>43951</v>
      </c>
      <c r="H74" s="18">
        <v>44469</v>
      </c>
      <c r="I74" s="29">
        <v>180</v>
      </c>
      <c r="J74" s="19">
        <v>52.2</v>
      </c>
      <c r="K74" s="13">
        <f>StockDetails[[#This Row],[Closing Balance]]*StockDetails[[#This Row],[NRV Price]]</f>
        <v>9396</v>
      </c>
      <c r="L74" s="13">
        <f ca="1">StockDetails[[#This Row],[EXP Date]]-TODAY()</f>
        <v>508</v>
      </c>
      <c r="N74" s="13">
        <f ca="1">DAYS360(StockDetails[[#This Row],[MFG Date]],TODAY(),FALSE)</f>
        <v>10</v>
      </c>
      <c r="O74" s="14">
        <f ca="1">StockDetails[[#This Row],[Days of from Manufacturing]]*StockDetails[[#This Row],[Closing Balance]]</f>
        <v>1800</v>
      </c>
    </row>
    <row r="75" spans="1:15" x14ac:dyDescent="0.3">
      <c r="A75" s="25" t="s">
        <v>28</v>
      </c>
      <c r="B75" s="26" t="s">
        <v>18</v>
      </c>
      <c r="C75" s="27" t="s">
        <v>21</v>
      </c>
      <c r="D75" s="28">
        <v>100</v>
      </c>
      <c r="E75" s="33" t="s">
        <v>40</v>
      </c>
      <c r="F75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5" s="17">
        <v>43890</v>
      </c>
      <c r="H75" s="18">
        <v>44408</v>
      </c>
      <c r="I75" s="29">
        <v>9</v>
      </c>
      <c r="J75" s="19">
        <v>52.2</v>
      </c>
      <c r="K75" s="13">
        <f>StockDetails[[#This Row],[Closing Balance]]*StockDetails[[#This Row],[NRV Price]]</f>
        <v>469.8</v>
      </c>
      <c r="L75" s="13">
        <f ca="1">StockDetails[[#This Row],[EXP Date]]-TODAY()</f>
        <v>447</v>
      </c>
      <c r="N75" s="13">
        <f ca="1">DAYS360(StockDetails[[#This Row],[MFG Date]],TODAY(),FALSE)</f>
        <v>70</v>
      </c>
      <c r="O75" s="14">
        <f ca="1">StockDetails[[#This Row],[Days of from Manufacturing]]*StockDetails[[#This Row],[Closing Balance]]</f>
        <v>630</v>
      </c>
    </row>
    <row r="76" spans="1:15" x14ac:dyDescent="0.3">
      <c r="A76" s="25" t="s">
        <v>34</v>
      </c>
      <c r="B76" s="26" t="s">
        <v>25</v>
      </c>
      <c r="C76" s="27" t="s">
        <v>19</v>
      </c>
      <c r="D76" s="28">
        <v>10</v>
      </c>
      <c r="E76" s="33">
        <v>1924302</v>
      </c>
      <c r="F76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Aged</v>
      </c>
      <c r="G76" s="17">
        <v>43830</v>
      </c>
      <c r="H76" s="18">
        <v>44530</v>
      </c>
      <c r="I76" s="29">
        <v>759</v>
      </c>
      <c r="J76" s="19">
        <v>36.94</v>
      </c>
      <c r="K76" s="13">
        <f>StockDetails[[#This Row],[Closing Balance]]*StockDetails[[#This Row],[NRV Price]]</f>
        <v>28037.46</v>
      </c>
      <c r="L76" s="13">
        <f ca="1">StockDetails[[#This Row],[EXP Date]]-TODAY()</f>
        <v>569</v>
      </c>
      <c r="N76" s="13">
        <f ca="1">DAYS360(StockDetails[[#This Row],[MFG Date]],TODAY(),FALSE)</f>
        <v>130</v>
      </c>
      <c r="O76" s="14">
        <f ca="1">StockDetails[[#This Row],[Days of from Manufacturing]]*StockDetails[[#This Row],[Closing Balance]]</f>
        <v>98670</v>
      </c>
    </row>
    <row r="77" spans="1:15" x14ac:dyDescent="0.3">
      <c r="A77" s="25" t="s">
        <v>34</v>
      </c>
      <c r="B77" s="26" t="s">
        <v>25</v>
      </c>
      <c r="C77" s="27" t="s">
        <v>20</v>
      </c>
      <c r="D77" s="28">
        <v>114</v>
      </c>
      <c r="E77" s="33" t="s">
        <v>43</v>
      </c>
      <c r="F77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7" s="17">
        <v>43921</v>
      </c>
      <c r="H77" s="18">
        <v>44255</v>
      </c>
      <c r="I77" s="29">
        <v>1264</v>
      </c>
      <c r="J77" s="19">
        <v>34.97</v>
      </c>
      <c r="K77" s="13">
        <f>StockDetails[[#This Row],[Closing Balance]]*StockDetails[[#This Row],[NRV Price]]</f>
        <v>44202.080000000002</v>
      </c>
      <c r="L77" s="13">
        <f ca="1">StockDetails[[#This Row],[EXP Date]]-TODAY()</f>
        <v>294</v>
      </c>
      <c r="N77" s="13">
        <f ca="1">DAYS360(StockDetails[[#This Row],[MFG Date]],TODAY(),FALSE)</f>
        <v>40</v>
      </c>
      <c r="O77" s="14">
        <f ca="1">StockDetails[[#This Row],[Days of from Manufacturing]]*StockDetails[[#This Row],[Closing Balance]]</f>
        <v>50560</v>
      </c>
    </row>
    <row r="78" spans="1:15" x14ac:dyDescent="0.3">
      <c r="A78" s="25" t="s">
        <v>34</v>
      </c>
      <c r="B78" s="26" t="s">
        <v>25</v>
      </c>
      <c r="C78" s="27" t="s">
        <v>20</v>
      </c>
      <c r="D78" s="28">
        <v>114</v>
      </c>
      <c r="E78" s="33" t="s">
        <v>68</v>
      </c>
      <c r="F78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8" s="17">
        <v>43921</v>
      </c>
      <c r="H78" s="18">
        <v>44255</v>
      </c>
      <c r="I78" s="29">
        <v>1920</v>
      </c>
      <c r="J78" s="19">
        <v>34.97</v>
      </c>
      <c r="K78" s="13">
        <f>StockDetails[[#This Row],[Closing Balance]]*StockDetails[[#This Row],[NRV Price]]</f>
        <v>67142.399999999994</v>
      </c>
      <c r="L78" s="13">
        <f ca="1">StockDetails[[#This Row],[EXP Date]]-TODAY()</f>
        <v>294</v>
      </c>
      <c r="N78" s="13">
        <f ca="1">DAYS360(StockDetails[[#This Row],[MFG Date]],TODAY(),FALSE)</f>
        <v>40</v>
      </c>
      <c r="O78" s="14">
        <f ca="1">StockDetails[[#This Row],[Days of from Manufacturing]]*StockDetails[[#This Row],[Closing Balance]]</f>
        <v>76800</v>
      </c>
    </row>
    <row r="79" spans="1:15" x14ac:dyDescent="0.3">
      <c r="A79" s="25" t="s">
        <v>34</v>
      </c>
      <c r="B79" s="26" t="s">
        <v>25</v>
      </c>
      <c r="C79" s="27" t="s">
        <v>20</v>
      </c>
      <c r="D79" s="28">
        <v>200</v>
      </c>
      <c r="E79" s="33" t="s">
        <v>52</v>
      </c>
      <c r="F79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79" s="17">
        <v>43951</v>
      </c>
      <c r="H79" s="18">
        <v>44286</v>
      </c>
      <c r="I79" s="29">
        <v>1668</v>
      </c>
      <c r="J79" s="19">
        <v>49.32</v>
      </c>
      <c r="K79" s="13">
        <f>StockDetails[[#This Row],[Closing Balance]]*StockDetails[[#This Row],[NRV Price]]</f>
        <v>82265.759999999995</v>
      </c>
      <c r="L79" s="13">
        <f ca="1">StockDetails[[#This Row],[EXP Date]]-TODAY()</f>
        <v>325</v>
      </c>
      <c r="N79" s="13">
        <f ca="1">DAYS360(StockDetails[[#This Row],[MFG Date]],TODAY(),FALSE)</f>
        <v>10</v>
      </c>
      <c r="O79" s="14">
        <f ca="1">StockDetails[[#This Row],[Days of from Manufacturing]]*StockDetails[[#This Row],[Closing Balance]]</f>
        <v>16680</v>
      </c>
    </row>
    <row r="80" spans="1:15" x14ac:dyDescent="0.3">
      <c r="A80" s="25" t="s">
        <v>34</v>
      </c>
      <c r="B80" s="26" t="s">
        <v>25</v>
      </c>
      <c r="C80" s="27" t="s">
        <v>20</v>
      </c>
      <c r="D80" s="28">
        <v>450</v>
      </c>
      <c r="E80" s="33" t="s">
        <v>71</v>
      </c>
      <c r="F80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80" s="17">
        <v>43921</v>
      </c>
      <c r="H80" s="18">
        <v>44255</v>
      </c>
      <c r="I80" s="29">
        <v>2</v>
      </c>
      <c r="J80" s="19">
        <v>89.48</v>
      </c>
      <c r="K80" s="13">
        <f>StockDetails[[#This Row],[Closing Balance]]*StockDetails[[#This Row],[NRV Price]]</f>
        <v>178.96</v>
      </c>
      <c r="L80" s="13">
        <f ca="1">StockDetails[[#This Row],[EXP Date]]-TODAY()</f>
        <v>294</v>
      </c>
      <c r="N80" s="13">
        <f ca="1">DAYS360(StockDetails[[#This Row],[MFG Date]],TODAY(),FALSE)</f>
        <v>40</v>
      </c>
      <c r="O80" s="14">
        <f ca="1">StockDetails[[#This Row],[Days of from Manufacturing]]*StockDetails[[#This Row],[Closing Balance]]</f>
        <v>80</v>
      </c>
    </row>
    <row r="81" spans="1:15" x14ac:dyDescent="0.3">
      <c r="A81" s="25" t="s">
        <v>34</v>
      </c>
      <c r="B81" s="26" t="s">
        <v>25</v>
      </c>
      <c r="C81" s="27" t="s">
        <v>21</v>
      </c>
      <c r="D81" s="28">
        <v>100</v>
      </c>
      <c r="E81" s="33" t="s">
        <v>40</v>
      </c>
      <c r="F81" s="37" t="str">
        <f ca="1">IF(ISBLANK(StockDetails[[#This Row],[EXP Date]]),"-",IF((StockDetails[[#This Row],[Days of Exp]]/(StockDetails[[#This Row],[EXP Date]]-StockDetails[[#This Row],[MFG Date]]))&gt;=85%,"Healthy",IF((StockDetails[[#This Row],[Days of Exp]]/(StockDetails[[#This Row],[EXP Date]]-StockDetails[[#This Row],[MFG Date]]))&gt;=65%,"Aged",IF((StockDetails[[#This Row],[Days of Exp]]/(StockDetails[[#This Row],[EXP Date]]-StockDetails[[#This Row],[MFG Date]]))&gt;=40%,"Sick",IF((StockDetails[[#This Row],[Days of Exp]]/(StockDetails[[#This Row],[EXP Date]]-StockDetails[[#This Row],[MFG Date]]))&gt;=25%,"Dying",IF((StockDetails[[#This Row],[Days of Exp]]/(StockDetails[[#This Row],[EXP Date]]-StockDetails[[#This Row],[MFG Date]]))&lt;=10%,"Dead","Dead"))))))</f>
        <v>Healthy</v>
      </c>
      <c r="G81" s="17">
        <v>43890</v>
      </c>
      <c r="H81" s="18">
        <v>44408</v>
      </c>
      <c r="I81" s="29">
        <v>12</v>
      </c>
      <c r="J81" s="19">
        <v>52.2</v>
      </c>
      <c r="K81" s="13">
        <f>StockDetails[[#This Row],[Closing Balance]]*StockDetails[[#This Row],[NRV Price]]</f>
        <v>626.40000000000009</v>
      </c>
      <c r="L81" s="13">
        <f ca="1">StockDetails[[#This Row],[EXP Date]]-TODAY()</f>
        <v>447</v>
      </c>
      <c r="N81" s="13">
        <f ca="1">DAYS360(StockDetails[[#This Row],[MFG Date]],TODAY(),FALSE)</f>
        <v>70</v>
      </c>
      <c r="O81" s="14">
        <f ca="1">StockDetails[[#This Row],[Days of from Manufacturing]]*StockDetails[[#This Row],[Closing Balance]]</f>
        <v>840</v>
      </c>
    </row>
  </sheetData>
  <mergeCells count="1">
    <mergeCell ref="I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Subhasis Das</dc:creator>
  <cp:keywords>Stock</cp:keywords>
  <cp:lastModifiedBy>HP</cp:lastModifiedBy>
  <dcterms:created xsi:type="dcterms:W3CDTF">2014-03-31T07:22:13Z</dcterms:created>
  <dcterms:modified xsi:type="dcterms:W3CDTF">2020-05-10T17:10:43Z</dcterms:modified>
  <cp:category>Product Quantity-wise</cp:category>
</cp:coreProperties>
</file>