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"/>
    </mc:Choice>
  </mc:AlternateContent>
  <xr:revisionPtr revIDLastSave="0" documentId="13_ncr:1_{26598550-815D-4DD4-A9B8-B5D23C416DC4}" xr6:coauthVersionLast="45" xr6:coauthVersionMax="45" xr10:uidLastSave="{00000000-0000-0000-0000-000000000000}"/>
  <bookViews>
    <workbookView xWindow="-108" yWindow="-108" windowWidth="23256" windowHeight="12696" xr2:uid="{50B85716-B474-4524-8E9A-00B781FE73C7}"/>
  </bookViews>
  <sheets>
    <sheet name="AMIRID " sheetId="5" r:id="rId1"/>
    <sheet name="CARMOZYME" sheetId="4" r:id="rId2"/>
    <sheet name="Sheet1" sheetId="1" r:id="rId3"/>
    <sheet name="pRIMARY" sheetId="2" r:id="rId4"/>
    <sheet name="Sheet2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4" l="1"/>
  <c r="K10" i="5"/>
  <c r="N15" i="5"/>
  <c r="K16" i="5"/>
  <c r="K4" i="5"/>
  <c r="K11" i="5" l="1"/>
  <c r="K16" i="4"/>
  <c r="K11" i="4"/>
  <c r="K4" i="4"/>
  <c r="Q30" i="2" l="1"/>
  <c r="Q15" i="2" l="1"/>
  <c r="H25" i="2"/>
  <c r="H24" i="2"/>
  <c r="H15" i="2"/>
  <c r="F22" i="1" l="1"/>
  <c r="F8" i="1"/>
  <c r="F4" i="1"/>
  <c r="F9" i="1" l="1"/>
</calcChain>
</file>

<file path=xl/sharedStrings.xml><?xml version="1.0" encoding="utf-8"?>
<sst xmlns="http://schemas.openxmlformats.org/spreadsheetml/2006/main" count="364" uniqueCount="53">
  <si>
    <t>CONCORD</t>
  </si>
  <si>
    <t>PTNA</t>
  </si>
  <si>
    <t>ForMonth</t>
  </si>
  <si>
    <t>DivisionName</t>
  </si>
  <si>
    <t>DepotName</t>
  </si>
  <si>
    <t>PrimarySale</t>
  </si>
  <si>
    <t>Primary Sales (AMIRID (TABLET))</t>
  </si>
  <si>
    <t>ForYear</t>
  </si>
  <si>
    <t>SecondaySales</t>
  </si>
  <si>
    <t>JMSD</t>
  </si>
  <si>
    <t>VRNS</t>
  </si>
  <si>
    <t>ClosingStock</t>
  </si>
  <si>
    <t>Secondary Sales July-2020</t>
  </si>
  <si>
    <t>Closing Stock July-2020</t>
  </si>
  <si>
    <t>Secondary Projection = (Average Sale * 2) Closing Stock</t>
  </si>
  <si>
    <t>Primary Projection [0.6 of last 3months' average + 0.4 of previous year current month]</t>
  </si>
  <si>
    <t>HQ</t>
  </si>
  <si>
    <t>ProductName</t>
  </si>
  <si>
    <t>PackUnit</t>
  </si>
  <si>
    <t>AvgTotalSalesQTY</t>
  </si>
  <si>
    <t>AZAMGARH</t>
  </si>
  <si>
    <t>AMIRID (TABLET)</t>
  </si>
  <si>
    <t>CHAPRA</t>
  </si>
  <si>
    <t>PAKUR</t>
  </si>
  <si>
    <t>VARANASI_1</t>
  </si>
  <si>
    <t>VARANASI_2</t>
  </si>
  <si>
    <t>PATNA_1</t>
  </si>
  <si>
    <t>MUZAFFARPUR</t>
  </si>
  <si>
    <t>LastYearTotalSalesQTY</t>
  </si>
  <si>
    <t>BETIAH</t>
  </si>
  <si>
    <t>PATNA_2</t>
  </si>
  <si>
    <t>VARANASI_3</t>
  </si>
  <si>
    <t>Logistics</t>
  </si>
  <si>
    <t>ForecastingType</t>
  </si>
  <si>
    <t>ProjectionDate</t>
  </si>
  <si>
    <t>LogisticsProjectionQTY</t>
  </si>
  <si>
    <t>ProjectionMonth</t>
  </si>
  <si>
    <t>ProjectionYear</t>
  </si>
  <si>
    <t>Clculation</t>
  </si>
  <si>
    <t>PHOENIX</t>
  </si>
  <si>
    <t>AGTL</t>
  </si>
  <si>
    <t>CARMOZYME</t>
  </si>
  <si>
    <t xml:space="preserve">Last Year Primary Sales </t>
  </si>
  <si>
    <t xml:space="preserve">Last 3 Months Primary Sales </t>
  </si>
  <si>
    <t>Calculation Formula</t>
  </si>
  <si>
    <t>Cal Value</t>
  </si>
  <si>
    <t>Sales *0.4</t>
  </si>
  <si>
    <t>Last 3 moths Avg. 0.6</t>
  </si>
  <si>
    <t>`</t>
  </si>
  <si>
    <t>Primary Projection</t>
  </si>
  <si>
    <t>Prev to Prev Month Secondary Sales</t>
  </si>
  <si>
    <r>
      <rPr>
        <b/>
        <sz val="11"/>
        <color theme="1"/>
        <rFont val="Calibri"/>
        <family val="2"/>
        <scheme val="minor"/>
      </rPr>
      <t xml:space="preserve">Secondary Projection = </t>
    </r>
    <r>
      <rPr>
        <sz val="11"/>
        <color theme="1"/>
        <rFont val="Calibri"/>
        <family val="2"/>
        <scheme val="minor"/>
      </rPr>
      <t>(Pre to Prev Sales * 2 )- Closing Stock</t>
    </r>
  </si>
  <si>
    <t>CTCK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</si>
</sst>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ont="1" applyFill="1" applyBorder="1"/>
    <xf numFmtId="0" fontId="2" fillId="0" borderId="1" xfId="0" applyFont="1" applyBorder="1"/>
    <xf numFmtId="0" fontId="0" fillId="4" borderId="0" xfId="0" applyFill="1"/>
    <xf numFmtId="0" fontId="0" fillId="4" borderId="1" xfId="0" applyFill="1" applyBorder="1"/>
    <xf numFmtId="0" fontId="3" fillId="4" borderId="0" xfId="0" applyFont="1" applyFill="1"/>
    <xf numFmtId="0" fontId="0" fillId="0" borderId="2" xfId="0" applyFont="1" applyFill="1" applyBorder="1"/>
    <xf numFmtId="0" fontId="4" fillId="0" borderId="2" xfId="0" applyFont="1" applyFill="1" applyBorder="1"/>
    <xf numFmtId="0" fontId="2" fillId="4" borderId="1" xfId="0" applyFont="1" applyFill="1" applyBorder="1"/>
    <xf numFmtId="0" fontId="1" fillId="2" borderId="0" xfId="1"/>
    <xf numFmtId="0" fontId="5" fillId="2" borderId="0" xfId="1" applyFont="1"/>
    <xf numFmtId="0" fontId="2" fillId="0" borderId="0" xfId="0" applyFont="1"/>
    <xf numFmtId="47" fontId="0" fillId="0" borderId="0" xfId="0" applyNumberFormat="1"/>
    <xf numFmtId="0" fontId="6" fillId="5" borderId="0" xfId="2"/>
    <xf numFmtId="0" fontId="7" fillId="6" borderId="0" xfId="3"/>
    <xf numFmtId="0" fontId="0" fillId="0" borderId="3" xfId="0" applyBorder="1"/>
    <xf numFmtId="0" fontId="0" fillId="3" borderId="3" xfId="0" applyFill="1" applyBorder="1"/>
    <xf numFmtId="0" fontId="6" fillId="5" borderId="3" xfId="2" applyBorder="1"/>
    <xf numFmtId="0" fontId="6" fillId="5" borderId="1" xfId="2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EFFC-B512-47B6-B7DB-4AC4B1975696}">
  <dimension ref="A1:N30"/>
  <sheetViews>
    <sheetView tabSelected="1" workbookViewId="0">
      <selection activeCell="H20" sqref="H20"/>
    </sheetView>
  </sheetViews>
  <sheetFormatPr defaultRowHeight="14.4" x14ac:dyDescent="0.3"/>
  <cols>
    <col min="3" max="3" width="9.109375" bestFit="1" customWidth="1"/>
    <col min="4" max="4" width="12.21875" bestFit="1" customWidth="1"/>
    <col min="5" max="5" width="10.88671875" bestFit="1" customWidth="1"/>
    <col min="6" max="6" width="12.21875" bestFit="1" customWidth="1"/>
    <col min="7" max="7" width="8.21875" bestFit="1" customWidth="1"/>
    <col min="8" max="8" width="12.88671875" bestFit="1" customWidth="1"/>
    <col min="9" max="9" width="12.88671875" customWidth="1"/>
    <col min="10" max="10" width="18.44140625" bestFit="1" customWidth="1"/>
  </cols>
  <sheetData>
    <row r="1" spans="1:14" x14ac:dyDescent="0.3">
      <c r="K1" s="2"/>
    </row>
    <row r="2" spans="1:14" x14ac:dyDescent="0.3">
      <c r="A2" s="4" t="s">
        <v>42</v>
      </c>
      <c r="B2" s="2"/>
      <c r="C2" s="2"/>
      <c r="D2" s="2"/>
      <c r="E2" s="2"/>
      <c r="F2" s="2"/>
      <c r="G2" s="2"/>
      <c r="H2" s="2"/>
      <c r="I2" s="17"/>
      <c r="J2" s="17"/>
      <c r="K2" s="2"/>
    </row>
    <row r="3" spans="1:14" x14ac:dyDescent="0.3">
      <c r="A3" s="1"/>
      <c r="B3" s="1" t="s">
        <v>7</v>
      </c>
      <c r="C3" s="1" t="s">
        <v>2</v>
      </c>
      <c r="D3" s="1" t="s">
        <v>3</v>
      </c>
      <c r="E3" s="1" t="s">
        <v>4</v>
      </c>
      <c r="F3" s="1" t="s">
        <v>17</v>
      </c>
      <c r="G3" s="1" t="s">
        <v>18</v>
      </c>
      <c r="H3" s="1" t="s">
        <v>5</v>
      </c>
      <c r="I3" s="18"/>
      <c r="J3" s="18" t="s">
        <v>44</v>
      </c>
      <c r="K3" s="1" t="s">
        <v>45</v>
      </c>
    </row>
    <row r="4" spans="1:14" x14ac:dyDescent="0.3">
      <c r="A4" s="2"/>
      <c r="B4" s="2"/>
      <c r="C4" s="2"/>
      <c r="D4" s="2"/>
      <c r="E4" s="2"/>
      <c r="F4" s="2"/>
      <c r="G4" s="2"/>
      <c r="H4" s="2">
        <v>0</v>
      </c>
      <c r="I4" s="17"/>
      <c r="J4" s="17" t="s">
        <v>46</v>
      </c>
      <c r="K4" s="4">
        <f>H4*0.4</f>
        <v>0</v>
      </c>
    </row>
    <row r="5" spans="1:14" x14ac:dyDescent="0.3">
      <c r="A5" s="2"/>
      <c r="B5" s="2"/>
      <c r="C5" s="2"/>
      <c r="D5" s="2"/>
      <c r="E5" s="2"/>
      <c r="F5" s="2"/>
      <c r="G5" s="2"/>
      <c r="H5" s="2"/>
      <c r="I5" s="17"/>
      <c r="J5" s="17"/>
      <c r="K5" s="4"/>
    </row>
    <row r="6" spans="1:14" x14ac:dyDescent="0.3">
      <c r="A6" s="4" t="s">
        <v>43</v>
      </c>
      <c r="B6" s="2"/>
      <c r="C6" s="2"/>
      <c r="D6" s="2"/>
      <c r="E6" s="2"/>
      <c r="F6" s="2"/>
      <c r="G6" s="2"/>
      <c r="H6" s="2"/>
      <c r="I6" s="17"/>
      <c r="J6" s="17"/>
      <c r="K6" s="2"/>
    </row>
    <row r="7" spans="1:14" x14ac:dyDescent="0.3">
      <c r="A7" s="1"/>
      <c r="B7" s="1" t="s">
        <v>7</v>
      </c>
      <c r="C7" s="1" t="s">
        <v>2</v>
      </c>
      <c r="D7" s="1" t="s">
        <v>3</v>
      </c>
      <c r="E7" s="1" t="s">
        <v>4</v>
      </c>
      <c r="F7" s="1" t="s">
        <v>17</v>
      </c>
      <c r="G7" s="1" t="s">
        <v>18</v>
      </c>
      <c r="H7" s="1" t="s">
        <v>5</v>
      </c>
      <c r="I7" s="18"/>
      <c r="J7" s="18"/>
      <c r="K7" s="1"/>
    </row>
    <row r="8" spans="1:14" x14ac:dyDescent="0.3">
      <c r="A8" s="2"/>
      <c r="B8" s="2">
        <v>2020</v>
      </c>
      <c r="C8" s="2">
        <v>6</v>
      </c>
      <c r="D8" s="2" t="s">
        <v>39</v>
      </c>
      <c r="E8" s="2" t="s">
        <v>52</v>
      </c>
      <c r="F8" s="2" t="s">
        <v>21</v>
      </c>
      <c r="G8" s="2">
        <v>10</v>
      </c>
      <c r="H8" s="2">
        <v>22</v>
      </c>
      <c r="I8" s="17"/>
      <c r="J8" s="17"/>
      <c r="K8" s="2"/>
    </row>
    <row r="9" spans="1:14" x14ac:dyDescent="0.3">
      <c r="A9" s="2"/>
      <c r="B9" s="2">
        <v>2020</v>
      </c>
      <c r="C9" s="2">
        <v>7</v>
      </c>
      <c r="D9" s="2" t="s">
        <v>39</v>
      </c>
      <c r="E9" s="2" t="s">
        <v>52</v>
      </c>
      <c r="F9" s="2" t="s">
        <v>21</v>
      </c>
      <c r="G9" s="2">
        <v>10</v>
      </c>
      <c r="H9" s="2">
        <v>44</v>
      </c>
      <c r="I9" s="17"/>
      <c r="J9" s="17"/>
      <c r="K9" s="2"/>
    </row>
    <row r="10" spans="1:14" x14ac:dyDescent="0.3">
      <c r="A10" s="2"/>
      <c r="B10" s="2">
        <v>2020</v>
      </c>
      <c r="C10" s="2">
        <v>8</v>
      </c>
      <c r="D10" s="2" t="s">
        <v>39</v>
      </c>
      <c r="E10" s="2" t="s">
        <v>52</v>
      </c>
      <c r="F10" s="2" t="s">
        <v>21</v>
      </c>
      <c r="G10" s="2">
        <v>10</v>
      </c>
      <c r="H10" s="2">
        <v>44</v>
      </c>
      <c r="I10" s="17"/>
      <c r="J10" s="17" t="s">
        <v>47</v>
      </c>
      <c r="K10" s="4">
        <f>AVERAGE(H8:H10)*0.6</f>
        <v>21.999999999999996</v>
      </c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17"/>
      <c r="J11" s="19" t="s">
        <v>49</v>
      </c>
      <c r="K11" s="20">
        <f>K10+K4</f>
        <v>21.999999999999996</v>
      </c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17"/>
      <c r="J12" s="17"/>
      <c r="K12" s="2"/>
    </row>
    <row r="13" spans="1:14" x14ac:dyDescent="0.3">
      <c r="A13" s="4" t="s">
        <v>50</v>
      </c>
      <c r="B13" s="2"/>
      <c r="C13" s="2"/>
      <c r="D13" s="2"/>
      <c r="E13" s="2"/>
      <c r="F13" s="2"/>
      <c r="G13" s="2"/>
      <c r="H13" s="2"/>
      <c r="I13" s="17"/>
      <c r="J13" s="17"/>
      <c r="K13" s="2"/>
    </row>
    <row r="14" spans="1:14" x14ac:dyDescent="0.3">
      <c r="A14" s="1"/>
      <c r="B14" s="1" t="s">
        <v>7</v>
      </c>
      <c r="C14" s="1" t="s">
        <v>2</v>
      </c>
      <c r="D14" s="1" t="s">
        <v>3</v>
      </c>
      <c r="E14" s="1" t="s">
        <v>4</v>
      </c>
      <c r="F14" s="1" t="s">
        <v>17</v>
      </c>
      <c r="G14" s="1" t="s">
        <v>18</v>
      </c>
      <c r="H14" s="1" t="s">
        <v>8</v>
      </c>
      <c r="I14" s="18" t="s">
        <v>11</v>
      </c>
      <c r="J14" s="18"/>
      <c r="K14" s="1"/>
      <c r="M14" t="s">
        <v>48</v>
      </c>
    </row>
    <row r="15" spans="1:14" x14ac:dyDescent="0.3">
      <c r="A15" s="2"/>
      <c r="B15" s="2">
        <v>2020</v>
      </c>
      <c r="C15" s="2">
        <v>7</v>
      </c>
      <c r="D15" s="2" t="s">
        <v>39</v>
      </c>
      <c r="E15" s="2" t="s">
        <v>52</v>
      </c>
      <c r="F15" s="2" t="s">
        <v>21</v>
      </c>
      <c r="G15" s="2">
        <v>10</v>
      </c>
      <c r="H15" s="2">
        <v>11</v>
      </c>
      <c r="I15" s="17">
        <v>11</v>
      </c>
      <c r="J15" s="17"/>
      <c r="K15" s="2"/>
      <c r="N15">
        <f>36*0.6</f>
        <v>21.599999999999998</v>
      </c>
    </row>
    <row r="16" spans="1:14" x14ac:dyDescent="0.3">
      <c r="A16" s="2"/>
      <c r="B16" s="2"/>
      <c r="C16" s="2"/>
      <c r="D16" s="21" t="s">
        <v>51</v>
      </c>
      <c r="E16" s="22"/>
      <c r="F16" s="22"/>
      <c r="G16" s="22"/>
      <c r="H16" s="22"/>
      <c r="I16" s="22"/>
      <c r="J16" s="23"/>
      <c r="K16" s="4">
        <f>H15*2-I15</f>
        <v>11</v>
      </c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17"/>
      <c r="J17" s="17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17"/>
      <c r="J18" s="17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17"/>
      <c r="J19" s="17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17"/>
      <c r="J20" s="17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17"/>
      <c r="J21" s="17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17"/>
      <c r="J22" s="17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17"/>
      <c r="J23" s="17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17"/>
      <c r="J24" s="17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17"/>
      <c r="J25" s="17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17"/>
      <c r="J26" s="17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17"/>
      <c r="J27" s="17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17"/>
      <c r="J28" s="17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17"/>
      <c r="J29" s="17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17"/>
      <c r="J30" s="17"/>
      <c r="K30" s="2"/>
    </row>
  </sheetData>
  <mergeCells count="1">
    <mergeCell ref="D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E7A1-FA5A-41DE-9A63-57FB23AA8A98}">
  <dimension ref="A1:M30"/>
  <sheetViews>
    <sheetView workbookViewId="0">
      <selection activeCell="N23" sqref="N23"/>
    </sheetView>
  </sheetViews>
  <sheetFormatPr defaultRowHeight="14.4" x14ac:dyDescent="0.3"/>
  <cols>
    <col min="3" max="3" width="9.109375" bestFit="1" customWidth="1"/>
    <col min="4" max="4" width="12.21875" bestFit="1" customWidth="1"/>
    <col min="5" max="5" width="10.88671875" bestFit="1" customWidth="1"/>
    <col min="6" max="6" width="12.21875" bestFit="1" customWidth="1"/>
    <col min="7" max="7" width="8.21875" bestFit="1" customWidth="1"/>
    <col min="8" max="8" width="12.88671875" bestFit="1" customWidth="1"/>
    <col min="9" max="9" width="12.88671875" customWidth="1"/>
    <col min="10" max="10" width="18.44140625" bestFit="1" customWidth="1"/>
  </cols>
  <sheetData>
    <row r="1" spans="1:13" x14ac:dyDescent="0.3">
      <c r="K1" s="2"/>
    </row>
    <row r="2" spans="1:13" x14ac:dyDescent="0.3">
      <c r="A2" s="4" t="s">
        <v>42</v>
      </c>
      <c r="B2" s="2"/>
      <c r="C2" s="2"/>
      <c r="D2" s="2"/>
      <c r="E2" s="2"/>
      <c r="F2" s="2"/>
      <c r="G2" s="2"/>
      <c r="H2" s="2"/>
      <c r="I2" s="17"/>
      <c r="J2" s="17"/>
      <c r="K2" s="2"/>
    </row>
    <row r="3" spans="1:13" x14ac:dyDescent="0.3">
      <c r="A3" s="1"/>
      <c r="B3" s="1" t="s">
        <v>7</v>
      </c>
      <c r="C3" s="1" t="s">
        <v>2</v>
      </c>
      <c r="D3" s="1" t="s">
        <v>3</v>
      </c>
      <c r="E3" s="1" t="s">
        <v>4</v>
      </c>
      <c r="F3" s="1" t="s">
        <v>17</v>
      </c>
      <c r="G3" s="1" t="s">
        <v>18</v>
      </c>
      <c r="H3" s="1" t="s">
        <v>5</v>
      </c>
      <c r="I3" s="18"/>
      <c r="J3" s="18" t="s">
        <v>44</v>
      </c>
      <c r="K3" s="1" t="s">
        <v>45</v>
      </c>
    </row>
    <row r="4" spans="1:13" x14ac:dyDescent="0.3">
      <c r="A4" s="2"/>
      <c r="B4" s="2">
        <v>2019</v>
      </c>
      <c r="C4" s="2">
        <v>9</v>
      </c>
      <c r="D4" s="2" t="s">
        <v>39</v>
      </c>
      <c r="E4" s="2" t="s">
        <v>40</v>
      </c>
      <c r="F4" s="2" t="s">
        <v>41</v>
      </c>
      <c r="G4" s="2">
        <v>200</v>
      </c>
      <c r="H4" s="2">
        <v>840</v>
      </c>
      <c r="I4" s="17"/>
      <c r="J4" s="17" t="s">
        <v>46</v>
      </c>
      <c r="K4" s="4">
        <f>H4*0.4</f>
        <v>336</v>
      </c>
    </row>
    <row r="5" spans="1:13" x14ac:dyDescent="0.3">
      <c r="A5" s="2"/>
      <c r="B5" s="2"/>
      <c r="C5" s="2"/>
      <c r="D5" s="2"/>
      <c r="E5" s="2"/>
      <c r="F5" s="2"/>
      <c r="G5" s="2"/>
      <c r="H5" s="2"/>
      <c r="I5" s="17"/>
      <c r="J5" s="17"/>
      <c r="K5" s="4"/>
    </row>
    <row r="6" spans="1:13" x14ac:dyDescent="0.3">
      <c r="A6" s="4" t="s">
        <v>43</v>
      </c>
      <c r="B6" s="2"/>
      <c r="C6" s="2"/>
      <c r="D6" s="2"/>
      <c r="E6" s="2"/>
      <c r="F6" s="2"/>
      <c r="G6" s="2"/>
      <c r="H6" s="2"/>
      <c r="I6" s="17"/>
      <c r="J6" s="17"/>
      <c r="K6" s="2"/>
    </row>
    <row r="7" spans="1:13" x14ac:dyDescent="0.3">
      <c r="A7" s="1"/>
      <c r="B7" s="1" t="s">
        <v>7</v>
      </c>
      <c r="C7" s="1" t="s">
        <v>2</v>
      </c>
      <c r="D7" s="1" t="s">
        <v>3</v>
      </c>
      <c r="E7" s="1" t="s">
        <v>4</v>
      </c>
      <c r="F7" s="1" t="s">
        <v>17</v>
      </c>
      <c r="G7" s="1" t="s">
        <v>18</v>
      </c>
      <c r="H7" s="1" t="s">
        <v>5</v>
      </c>
      <c r="I7" s="18"/>
      <c r="J7" s="18"/>
      <c r="K7" s="1"/>
    </row>
    <row r="8" spans="1:13" x14ac:dyDescent="0.3">
      <c r="A8" s="2"/>
      <c r="B8" s="2">
        <v>2020</v>
      </c>
      <c r="C8" s="2">
        <v>6</v>
      </c>
      <c r="D8" s="2" t="s">
        <v>39</v>
      </c>
      <c r="E8" s="2" t="s">
        <v>40</v>
      </c>
      <c r="F8" s="2" t="s">
        <v>41</v>
      </c>
      <c r="G8" s="2">
        <v>200</v>
      </c>
      <c r="H8" s="2">
        <v>6090</v>
      </c>
      <c r="I8" s="17"/>
      <c r="J8" s="17"/>
      <c r="K8" s="2"/>
    </row>
    <row r="9" spans="1:13" x14ac:dyDescent="0.3">
      <c r="A9" s="2"/>
      <c r="B9" s="2">
        <v>2020</v>
      </c>
      <c r="C9" s="2">
        <v>7</v>
      </c>
      <c r="D9" s="2" t="s">
        <v>39</v>
      </c>
      <c r="E9" s="2" t="s">
        <v>40</v>
      </c>
      <c r="F9" s="2" t="s">
        <v>41</v>
      </c>
      <c r="G9" s="2">
        <v>200</v>
      </c>
      <c r="H9" s="2">
        <v>17850</v>
      </c>
      <c r="I9" s="17"/>
      <c r="J9" s="17"/>
      <c r="K9" s="2"/>
    </row>
    <row r="10" spans="1:13" x14ac:dyDescent="0.3">
      <c r="A10" s="2"/>
      <c r="B10" s="2">
        <v>2020</v>
      </c>
      <c r="C10" s="2">
        <v>8</v>
      </c>
      <c r="D10" s="2" t="s">
        <v>39</v>
      </c>
      <c r="E10" s="2" t="s">
        <v>40</v>
      </c>
      <c r="F10" s="2" t="s">
        <v>41</v>
      </c>
      <c r="G10" s="2">
        <v>200</v>
      </c>
      <c r="H10" s="2">
        <v>6930</v>
      </c>
      <c r="I10" s="17"/>
      <c r="J10" s="17" t="s">
        <v>47</v>
      </c>
      <c r="K10" s="4">
        <f>AVERAGE(H8:H10)*0.6</f>
        <v>6174</v>
      </c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17"/>
      <c r="J11" s="19" t="s">
        <v>49</v>
      </c>
      <c r="K11" s="20">
        <f>K10+K4</f>
        <v>6510</v>
      </c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17"/>
      <c r="J12" s="17"/>
      <c r="K12" s="2"/>
    </row>
    <row r="13" spans="1:13" x14ac:dyDescent="0.3">
      <c r="A13" s="4" t="s">
        <v>50</v>
      </c>
      <c r="B13" s="2"/>
      <c r="C13" s="2"/>
      <c r="D13" s="2"/>
      <c r="E13" s="2"/>
      <c r="F13" s="2"/>
      <c r="G13" s="2"/>
      <c r="H13" s="2"/>
      <c r="I13" s="17"/>
      <c r="J13" s="17"/>
      <c r="K13" s="2"/>
    </row>
    <row r="14" spans="1:13" x14ac:dyDescent="0.3">
      <c r="A14" s="1"/>
      <c r="B14" s="1" t="s">
        <v>7</v>
      </c>
      <c r="C14" s="1" t="s">
        <v>2</v>
      </c>
      <c r="D14" s="1" t="s">
        <v>3</v>
      </c>
      <c r="E14" s="1" t="s">
        <v>4</v>
      </c>
      <c r="F14" s="1" t="s">
        <v>17</v>
      </c>
      <c r="G14" s="1" t="s">
        <v>18</v>
      </c>
      <c r="H14" s="1" t="s">
        <v>8</v>
      </c>
      <c r="I14" s="18" t="s">
        <v>11</v>
      </c>
      <c r="J14" s="18"/>
      <c r="K14" s="1"/>
      <c r="M14" t="s">
        <v>48</v>
      </c>
    </row>
    <row r="15" spans="1:13" x14ac:dyDescent="0.3">
      <c r="A15" s="2"/>
      <c r="B15" s="2">
        <v>2020</v>
      </c>
      <c r="C15" s="2">
        <v>7</v>
      </c>
      <c r="D15" s="2" t="s">
        <v>39</v>
      </c>
      <c r="E15" s="2" t="s">
        <v>40</v>
      </c>
      <c r="F15" s="2" t="s">
        <v>41</v>
      </c>
      <c r="G15" s="2">
        <v>200</v>
      </c>
      <c r="H15" s="2">
        <v>5861</v>
      </c>
      <c r="I15" s="17">
        <v>4150</v>
      </c>
      <c r="J15" s="17"/>
      <c r="K15" s="2"/>
    </row>
    <row r="16" spans="1:13" x14ac:dyDescent="0.3">
      <c r="A16" s="2"/>
      <c r="B16" s="2"/>
      <c r="C16" s="2"/>
      <c r="D16" s="21" t="s">
        <v>51</v>
      </c>
      <c r="E16" s="22"/>
      <c r="F16" s="22"/>
      <c r="G16" s="22"/>
      <c r="H16" s="22"/>
      <c r="I16" s="22"/>
      <c r="J16" s="23"/>
      <c r="K16" s="4">
        <f>H15*2-I15</f>
        <v>7572</v>
      </c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17"/>
      <c r="J17" s="17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17"/>
      <c r="J18" s="17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17"/>
      <c r="J19" s="17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17"/>
      <c r="J20" s="17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17"/>
      <c r="J21" s="17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17"/>
      <c r="J22" s="17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17"/>
      <c r="J23" s="17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17"/>
      <c r="J24" s="17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17"/>
      <c r="J25" s="17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17"/>
      <c r="J26" s="17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17"/>
      <c r="J27" s="17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17"/>
      <c r="J28" s="17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17"/>
      <c r="J29" s="17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17"/>
      <c r="J30" s="17"/>
      <c r="K30" s="2"/>
    </row>
  </sheetData>
  <mergeCells count="1">
    <mergeCell ref="D16:J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76E1-4446-4D67-BF47-F9630CBAADB3}">
  <dimension ref="A1:H22"/>
  <sheetViews>
    <sheetView workbookViewId="0">
      <selection activeCell="F22" sqref="F22"/>
    </sheetView>
  </sheetViews>
  <sheetFormatPr defaultRowHeight="14.4" x14ac:dyDescent="0.3"/>
  <cols>
    <col min="1" max="1" width="13.109375" customWidth="1"/>
    <col min="2" max="3" width="12.21875" bestFit="1" customWidth="1"/>
    <col min="4" max="4" width="20" bestFit="1" customWidth="1"/>
    <col min="5" max="5" width="12.88671875" bestFit="1" customWidth="1"/>
    <col min="6" max="6" width="10.77734375" customWidth="1"/>
  </cols>
  <sheetData>
    <row r="1" spans="1:8" x14ac:dyDescent="0.3">
      <c r="A1" s="12" t="s">
        <v>6</v>
      </c>
      <c r="B1" s="11"/>
      <c r="C1" s="11"/>
    </row>
    <row r="3" spans="1:8" x14ac:dyDescent="0.3">
      <c r="A3" s="1" t="s">
        <v>7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38</v>
      </c>
    </row>
    <row r="4" spans="1:8" x14ac:dyDescent="0.3">
      <c r="A4" s="2">
        <v>2019</v>
      </c>
      <c r="B4" s="2">
        <v>9</v>
      </c>
      <c r="C4" s="2" t="s">
        <v>0</v>
      </c>
      <c r="D4" s="2" t="s">
        <v>1</v>
      </c>
      <c r="E4" s="2">
        <v>737</v>
      </c>
      <c r="F4" s="2">
        <f>E4*0.4</f>
        <v>294.8</v>
      </c>
      <c r="H4">
        <v>198</v>
      </c>
    </row>
    <row r="5" spans="1:8" x14ac:dyDescent="0.3">
      <c r="A5" s="2"/>
      <c r="B5" s="2"/>
      <c r="C5" s="2"/>
      <c r="D5" s="2"/>
      <c r="E5" s="2"/>
      <c r="F5" s="2"/>
      <c r="H5">
        <v>94.6</v>
      </c>
    </row>
    <row r="6" spans="1:8" x14ac:dyDescent="0.3">
      <c r="A6" s="2">
        <v>2020</v>
      </c>
      <c r="B6" s="2">
        <v>6</v>
      </c>
      <c r="C6" s="2" t="s">
        <v>0</v>
      </c>
      <c r="D6" s="2" t="s">
        <v>1</v>
      </c>
      <c r="E6" s="2">
        <v>990</v>
      </c>
      <c r="F6" s="2"/>
      <c r="H6">
        <v>44</v>
      </c>
    </row>
    <row r="7" spans="1:8" x14ac:dyDescent="0.3">
      <c r="A7" s="2">
        <v>2020</v>
      </c>
      <c r="B7" s="2">
        <v>7</v>
      </c>
      <c r="C7" s="2" t="s">
        <v>0</v>
      </c>
      <c r="D7" s="2" t="s">
        <v>1</v>
      </c>
      <c r="E7" s="2">
        <v>726</v>
      </c>
      <c r="F7" s="2"/>
    </row>
    <row r="8" spans="1:8" x14ac:dyDescent="0.3">
      <c r="A8" s="2">
        <v>2020</v>
      </c>
      <c r="B8" s="2">
        <v>8</v>
      </c>
      <c r="C8" s="2" t="s">
        <v>0</v>
      </c>
      <c r="D8" s="2" t="s">
        <v>1</v>
      </c>
      <c r="E8" s="4">
        <v>220</v>
      </c>
      <c r="F8" s="2">
        <f>AVERAGE(E6:E8)*0.6</f>
        <v>387.2</v>
      </c>
    </row>
    <row r="9" spans="1:8" x14ac:dyDescent="0.3">
      <c r="A9" s="2"/>
      <c r="B9" s="6" t="s">
        <v>15</v>
      </c>
      <c r="C9" s="6"/>
      <c r="D9" s="6"/>
      <c r="E9" s="6"/>
      <c r="F9" s="10">
        <f>SUM(F4:F8)</f>
        <v>682</v>
      </c>
    </row>
    <row r="11" spans="1:8" x14ac:dyDescent="0.3">
      <c r="A11" t="s">
        <v>12</v>
      </c>
    </row>
    <row r="12" spans="1:8" x14ac:dyDescent="0.3">
      <c r="A12" s="3" t="s">
        <v>7</v>
      </c>
      <c r="B12" s="3" t="s">
        <v>2</v>
      </c>
      <c r="C12" s="3" t="s">
        <v>3</v>
      </c>
      <c r="D12" s="3" t="s">
        <v>4</v>
      </c>
      <c r="E12" s="3" t="s">
        <v>8</v>
      </c>
    </row>
    <row r="13" spans="1:8" x14ac:dyDescent="0.3">
      <c r="A13" s="2">
        <v>2020</v>
      </c>
      <c r="B13" s="2">
        <v>7</v>
      </c>
      <c r="C13" s="2" t="s">
        <v>0</v>
      </c>
      <c r="D13" s="2" t="s">
        <v>9</v>
      </c>
      <c r="E13" s="2">
        <v>0</v>
      </c>
    </row>
    <row r="14" spans="1:8" ht="15.6" x14ac:dyDescent="0.3">
      <c r="A14" s="4">
        <v>2020</v>
      </c>
      <c r="B14" s="4">
        <v>7</v>
      </c>
      <c r="C14" s="4" t="s">
        <v>0</v>
      </c>
      <c r="D14" s="4" t="s">
        <v>1</v>
      </c>
      <c r="E14" s="4">
        <v>248</v>
      </c>
      <c r="F14" s="9">
        <v>248</v>
      </c>
    </row>
    <row r="15" spans="1:8" x14ac:dyDescent="0.3">
      <c r="A15" s="2">
        <v>2020</v>
      </c>
      <c r="B15" s="2">
        <v>7</v>
      </c>
      <c r="C15" s="2" t="s">
        <v>0</v>
      </c>
      <c r="D15" s="2" t="s">
        <v>10</v>
      </c>
      <c r="E15" s="2">
        <v>176</v>
      </c>
    </row>
    <row r="17" spans="1:6" x14ac:dyDescent="0.3">
      <c r="A17" t="s">
        <v>13</v>
      </c>
    </row>
    <row r="18" spans="1:6" x14ac:dyDescent="0.3">
      <c r="A18" s="1" t="s">
        <v>7</v>
      </c>
      <c r="B18" s="1" t="s">
        <v>2</v>
      </c>
      <c r="C18" s="1" t="s">
        <v>3</v>
      </c>
      <c r="D18" s="1" t="s">
        <v>4</v>
      </c>
      <c r="E18" s="1" t="s">
        <v>11</v>
      </c>
    </row>
    <row r="19" spans="1:6" x14ac:dyDescent="0.3">
      <c r="A19" s="2">
        <v>2020</v>
      </c>
      <c r="B19" s="2">
        <v>7</v>
      </c>
      <c r="C19" s="2" t="s">
        <v>0</v>
      </c>
      <c r="D19" s="2" t="s">
        <v>9</v>
      </c>
      <c r="E19" s="2">
        <v>225</v>
      </c>
    </row>
    <row r="20" spans="1:6" x14ac:dyDescent="0.3">
      <c r="A20" s="4">
        <v>2020</v>
      </c>
      <c r="B20" s="4">
        <v>7</v>
      </c>
      <c r="C20" s="4" t="s">
        <v>0</v>
      </c>
      <c r="D20" s="4" t="s">
        <v>1</v>
      </c>
      <c r="E20" s="4">
        <v>488</v>
      </c>
      <c r="F20" s="8">
        <v>488</v>
      </c>
    </row>
    <row r="21" spans="1:6" x14ac:dyDescent="0.3">
      <c r="A21" s="2">
        <v>2020</v>
      </c>
      <c r="B21" s="2">
        <v>7</v>
      </c>
      <c r="C21" s="2" t="s">
        <v>0</v>
      </c>
      <c r="D21" s="2" t="s">
        <v>10</v>
      </c>
      <c r="E21" s="2">
        <v>731</v>
      </c>
    </row>
    <row r="22" spans="1:6" ht="15.6" x14ac:dyDescent="0.3">
      <c r="C22" s="5" t="s">
        <v>14</v>
      </c>
      <c r="D22" s="5"/>
      <c r="E22" s="5"/>
      <c r="F22" s="7">
        <f>F14*2-F20</f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B076-AF47-4550-946B-BFD1E18FDB54}">
  <dimension ref="A1:S30"/>
  <sheetViews>
    <sheetView topLeftCell="E1" workbookViewId="0">
      <selection activeCell="E13" sqref="E13:H13"/>
    </sheetView>
  </sheetViews>
  <sheetFormatPr defaultRowHeight="14.4" x14ac:dyDescent="0.3"/>
  <cols>
    <col min="1" max="1" width="7.33203125" bestFit="1" customWidth="1"/>
    <col min="2" max="2" width="9.109375" bestFit="1" customWidth="1"/>
    <col min="3" max="3" width="12.21875" bestFit="1" customWidth="1"/>
    <col min="4" max="4" width="10.88671875" bestFit="1" customWidth="1"/>
    <col min="5" max="5" width="13.5546875" bestFit="1" customWidth="1"/>
    <col min="6" max="6" width="15" bestFit="1" customWidth="1"/>
    <col min="7" max="7" width="8.21875" bestFit="1" customWidth="1"/>
    <col min="8" max="8" width="19.88671875" bestFit="1" customWidth="1"/>
    <col min="12" max="12" width="12.21875" bestFit="1" customWidth="1"/>
    <col min="14" max="14" width="13.5546875" bestFit="1" customWidth="1"/>
    <col min="15" max="15" width="15" bestFit="1" customWidth="1"/>
    <col min="17" max="17" width="19.77734375" bestFit="1" customWidth="1"/>
  </cols>
  <sheetData>
    <row r="1" spans="1:19" x14ac:dyDescent="0.3">
      <c r="A1" t="s">
        <v>7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19</v>
      </c>
      <c r="J1" t="s">
        <v>33</v>
      </c>
      <c r="K1" t="s">
        <v>34</v>
      </c>
      <c r="L1" t="s">
        <v>3</v>
      </c>
      <c r="M1" t="s">
        <v>4</v>
      </c>
      <c r="N1" t="s">
        <v>16</v>
      </c>
      <c r="O1" t="s">
        <v>17</v>
      </c>
      <c r="P1" t="s">
        <v>18</v>
      </c>
      <c r="Q1" t="s">
        <v>35</v>
      </c>
      <c r="R1" t="s">
        <v>36</v>
      </c>
      <c r="S1" t="s">
        <v>37</v>
      </c>
    </row>
    <row r="2" spans="1:19" x14ac:dyDescent="0.3">
      <c r="A2">
        <v>2020</v>
      </c>
      <c r="B2">
        <v>6</v>
      </c>
      <c r="C2" t="s">
        <v>0</v>
      </c>
      <c r="D2" t="s">
        <v>1</v>
      </c>
      <c r="E2" t="s">
        <v>20</v>
      </c>
      <c r="F2" t="s">
        <v>21</v>
      </c>
      <c r="G2">
        <v>10</v>
      </c>
      <c r="H2" s="15">
        <v>44</v>
      </c>
      <c r="J2" t="s">
        <v>32</v>
      </c>
      <c r="K2" s="14">
        <v>44116.949024768517</v>
      </c>
      <c r="L2" t="s">
        <v>0</v>
      </c>
      <c r="M2" t="s">
        <v>1</v>
      </c>
      <c r="N2" t="s">
        <v>20</v>
      </c>
      <c r="O2" t="s">
        <v>21</v>
      </c>
      <c r="P2">
        <v>10</v>
      </c>
      <c r="Q2" s="15">
        <v>44</v>
      </c>
      <c r="R2">
        <v>9</v>
      </c>
      <c r="S2">
        <v>2020</v>
      </c>
    </row>
    <row r="3" spans="1:19" x14ac:dyDescent="0.3">
      <c r="A3">
        <v>2020</v>
      </c>
      <c r="B3">
        <v>6</v>
      </c>
      <c r="C3" t="s">
        <v>0</v>
      </c>
      <c r="D3" t="s">
        <v>1</v>
      </c>
      <c r="E3" t="s">
        <v>22</v>
      </c>
      <c r="F3" t="s">
        <v>21</v>
      </c>
      <c r="G3">
        <v>10</v>
      </c>
      <c r="H3" s="15">
        <v>22</v>
      </c>
      <c r="J3" t="s">
        <v>32</v>
      </c>
      <c r="K3" s="14">
        <v>44116.949024768517</v>
      </c>
      <c r="L3" t="s">
        <v>0</v>
      </c>
      <c r="M3" t="s">
        <v>1</v>
      </c>
      <c r="N3" t="s">
        <v>22</v>
      </c>
      <c r="O3" t="s">
        <v>21</v>
      </c>
      <c r="P3">
        <v>10</v>
      </c>
      <c r="Q3" s="15">
        <v>22</v>
      </c>
      <c r="R3">
        <v>9</v>
      </c>
      <c r="S3">
        <v>2020</v>
      </c>
    </row>
    <row r="4" spans="1:19" x14ac:dyDescent="0.3">
      <c r="A4">
        <v>2020</v>
      </c>
      <c r="B4">
        <v>6</v>
      </c>
      <c r="C4" t="s">
        <v>0</v>
      </c>
      <c r="D4" t="s">
        <v>1</v>
      </c>
      <c r="E4" t="s">
        <v>23</v>
      </c>
      <c r="F4" t="s">
        <v>21</v>
      </c>
      <c r="G4">
        <v>10</v>
      </c>
      <c r="H4" s="15">
        <v>22</v>
      </c>
      <c r="J4" t="s">
        <v>32</v>
      </c>
      <c r="K4" s="14">
        <v>44116.949024768517</v>
      </c>
      <c r="L4" t="s">
        <v>0</v>
      </c>
      <c r="M4" t="s">
        <v>1</v>
      </c>
      <c r="N4" t="s">
        <v>27</v>
      </c>
      <c r="O4" t="s">
        <v>21</v>
      </c>
      <c r="P4">
        <v>10</v>
      </c>
      <c r="Q4" s="15">
        <v>11</v>
      </c>
      <c r="R4">
        <v>9</v>
      </c>
      <c r="S4">
        <v>2020</v>
      </c>
    </row>
    <row r="5" spans="1:19" x14ac:dyDescent="0.3">
      <c r="A5">
        <v>2020</v>
      </c>
      <c r="B5">
        <v>6</v>
      </c>
      <c r="C5" t="s">
        <v>0</v>
      </c>
      <c r="D5" t="s">
        <v>1</v>
      </c>
      <c r="E5" t="s">
        <v>24</v>
      </c>
      <c r="F5" t="s">
        <v>21</v>
      </c>
      <c r="G5">
        <v>10</v>
      </c>
      <c r="H5" s="15">
        <v>88</v>
      </c>
      <c r="J5" t="s">
        <v>32</v>
      </c>
      <c r="K5" s="14">
        <v>44116.949024768517</v>
      </c>
      <c r="L5" t="s">
        <v>0</v>
      </c>
      <c r="M5" t="s">
        <v>1</v>
      </c>
      <c r="N5" t="s">
        <v>23</v>
      </c>
      <c r="O5" t="s">
        <v>21</v>
      </c>
      <c r="P5">
        <v>10</v>
      </c>
      <c r="Q5" s="15">
        <v>66</v>
      </c>
      <c r="R5">
        <v>9</v>
      </c>
      <c r="S5">
        <v>2020</v>
      </c>
    </row>
    <row r="6" spans="1:19" x14ac:dyDescent="0.3">
      <c r="A6">
        <v>2020</v>
      </c>
      <c r="B6">
        <v>6</v>
      </c>
      <c r="C6" t="s">
        <v>0</v>
      </c>
      <c r="D6" t="s">
        <v>1</v>
      </c>
      <c r="E6" t="s">
        <v>25</v>
      </c>
      <c r="F6" t="s">
        <v>21</v>
      </c>
      <c r="G6">
        <v>10</v>
      </c>
      <c r="H6" s="15">
        <v>22</v>
      </c>
      <c r="J6" t="s">
        <v>32</v>
      </c>
      <c r="K6" s="14">
        <v>44116.949024768517</v>
      </c>
      <c r="L6" t="s">
        <v>0</v>
      </c>
      <c r="M6" t="s">
        <v>1</v>
      </c>
      <c r="N6" t="s">
        <v>26</v>
      </c>
      <c r="O6" t="s">
        <v>21</v>
      </c>
      <c r="P6">
        <v>10</v>
      </c>
      <c r="Q6" s="15">
        <v>22</v>
      </c>
      <c r="R6">
        <v>9</v>
      </c>
      <c r="S6">
        <v>2020</v>
      </c>
    </row>
    <row r="7" spans="1:19" x14ac:dyDescent="0.3">
      <c r="A7">
        <v>2020</v>
      </c>
      <c r="B7">
        <v>7</v>
      </c>
      <c r="C7" t="s">
        <v>0</v>
      </c>
      <c r="D7" t="s">
        <v>1</v>
      </c>
      <c r="E7" t="s">
        <v>23</v>
      </c>
      <c r="F7" t="s">
        <v>21</v>
      </c>
      <c r="G7">
        <v>10</v>
      </c>
      <c r="H7" s="15">
        <v>44</v>
      </c>
      <c r="J7" t="s">
        <v>32</v>
      </c>
      <c r="K7" s="14">
        <v>44116.949024768517</v>
      </c>
      <c r="L7" t="s">
        <v>0</v>
      </c>
      <c r="M7" t="s">
        <v>1</v>
      </c>
      <c r="N7" t="s">
        <v>24</v>
      </c>
      <c r="O7" t="s">
        <v>21</v>
      </c>
      <c r="P7">
        <v>10</v>
      </c>
      <c r="Q7" s="15">
        <v>127.6</v>
      </c>
      <c r="R7">
        <v>9</v>
      </c>
      <c r="S7">
        <v>2020</v>
      </c>
    </row>
    <row r="8" spans="1:19" x14ac:dyDescent="0.3">
      <c r="A8">
        <v>2020</v>
      </c>
      <c r="B8">
        <v>7</v>
      </c>
      <c r="C8" t="s">
        <v>0</v>
      </c>
      <c r="D8" t="s">
        <v>1</v>
      </c>
      <c r="E8" t="s">
        <v>26</v>
      </c>
      <c r="F8" t="s">
        <v>21</v>
      </c>
      <c r="G8">
        <v>10</v>
      </c>
      <c r="H8" s="15">
        <v>11</v>
      </c>
      <c r="J8" t="s">
        <v>32</v>
      </c>
      <c r="K8" s="14">
        <v>44116.949024768517</v>
      </c>
      <c r="L8" t="s">
        <v>0</v>
      </c>
      <c r="M8" t="s">
        <v>1</v>
      </c>
      <c r="N8" t="s">
        <v>25</v>
      </c>
      <c r="O8" t="s">
        <v>21</v>
      </c>
      <c r="P8">
        <v>10</v>
      </c>
      <c r="Q8">
        <v>44</v>
      </c>
      <c r="R8">
        <v>9</v>
      </c>
      <c r="S8">
        <v>2020</v>
      </c>
    </row>
    <row r="9" spans="1:19" x14ac:dyDescent="0.3">
      <c r="A9">
        <v>2020</v>
      </c>
      <c r="B9">
        <v>7</v>
      </c>
      <c r="C9" t="s">
        <v>0</v>
      </c>
      <c r="D9" t="s">
        <v>1</v>
      </c>
      <c r="E9" t="s">
        <v>24</v>
      </c>
      <c r="F9" t="s">
        <v>21</v>
      </c>
      <c r="G9">
        <v>10</v>
      </c>
      <c r="H9" s="15">
        <v>28.6</v>
      </c>
      <c r="J9" t="s">
        <v>32</v>
      </c>
      <c r="K9" s="14">
        <v>44116.949024768517</v>
      </c>
      <c r="L9" t="s">
        <v>0</v>
      </c>
      <c r="M9" t="s">
        <v>1</v>
      </c>
      <c r="N9" t="s">
        <v>20</v>
      </c>
      <c r="O9" t="s">
        <v>21</v>
      </c>
      <c r="P9">
        <v>10</v>
      </c>
      <c r="Q9">
        <v>66</v>
      </c>
      <c r="R9">
        <v>9</v>
      </c>
      <c r="S9">
        <v>2020</v>
      </c>
    </row>
    <row r="10" spans="1:19" x14ac:dyDescent="0.3">
      <c r="A10">
        <v>2020</v>
      </c>
      <c r="B10">
        <v>7</v>
      </c>
      <c r="C10" t="s">
        <v>0</v>
      </c>
      <c r="D10" t="s">
        <v>1</v>
      </c>
      <c r="E10" t="s">
        <v>25</v>
      </c>
      <c r="F10" t="s">
        <v>21</v>
      </c>
      <c r="G10">
        <v>10</v>
      </c>
      <c r="H10" s="15">
        <v>11</v>
      </c>
      <c r="J10" t="s">
        <v>32</v>
      </c>
      <c r="K10" s="14">
        <v>44116.949024768517</v>
      </c>
      <c r="L10" t="s">
        <v>0</v>
      </c>
      <c r="M10" t="s">
        <v>1</v>
      </c>
      <c r="N10" t="s">
        <v>29</v>
      </c>
      <c r="O10" t="s">
        <v>21</v>
      </c>
      <c r="P10">
        <v>10</v>
      </c>
      <c r="Q10">
        <v>8.8000000000000007</v>
      </c>
      <c r="R10">
        <v>9</v>
      </c>
      <c r="S10">
        <v>2020</v>
      </c>
    </row>
    <row r="11" spans="1:19" x14ac:dyDescent="0.3">
      <c r="A11">
        <v>2020</v>
      </c>
      <c r="B11">
        <v>8</v>
      </c>
      <c r="C11" t="s">
        <v>0</v>
      </c>
      <c r="D11" t="s">
        <v>1</v>
      </c>
      <c r="E11" t="s">
        <v>27</v>
      </c>
      <c r="F11" t="s">
        <v>21</v>
      </c>
      <c r="G11">
        <v>10</v>
      </c>
      <c r="H11" s="15">
        <v>11</v>
      </c>
      <c r="J11" t="s">
        <v>32</v>
      </c>
      <c r="K11" s="14">
        <v>44116.949024768517</v>
      </c>
      <c r="L11" t="s">
        <v>0</v>
      </c>
      <c r="M11" t="s">
        <v>1</v>
      </c>
      <c r="N11" t="s">
        <v>26</v>
      </c>
      <c r="O11" t="s">
        <v>21</v>
      </c>
      <c r="P11">
        <v>10</v>
      </c>
      <c r="Q11">
        <v>66</v>
      </c>
      <c r="R11">
        <v>9</v>
      </c>
      <c r="S11">
        <v>2020</v>
      </c>
    </row>
    <row r="12" spans="1:19" x14ac:dyDescent="0.3">
      <c r="A12">
        <v>2020</v>
      </c>
      <c r="B12">
        <v>8</v>
      </c>
      <c r="C12" t="s">
        <v>0</v>
      </c>
      <c r="D12" t="s">
        <v>1</v>
      </c>
      <c r="E12" t="s">
        <v>26</v>
      </c>
      <c r="F12" t="s">
        <v>21</v>
      </c>
      <c r="G12">
        <v>10</v>
      </c>
      <c r="H12" s="15">
        <v>11</v>
      </c>
      <c r="J12" t="s">
        <v>32</v>
      </c>
      <c r="K12" s="14">
        <v>44116.949024768517</v>
      </c>
      <c r="L12" t="s">
        <v>0</v>
      </c>
      <c r="M12" t="s">
        <v>1</v>
      </c>
      <c r="N12" t="s">
        <v>30</v>
      </c>
      <c r="O12" t="s">
        <v>21</v>
      </c>
      <c r="P12">
        <v>10</v>
      </c>
      <c r="Q12">
        <v>44</v>
      </c>
      <c r="R12">
        <v>9</v>
      </c>
      <c r="S12">
        <v>2020</v>
      </c>
    </row>
    <row r="13" spans="1:19" x14ac:dyDescent="0.3">
      <c r="A13">
        <v>2020</v>
      </c>
      <c r="B13">
        <v>8</v>
      </c>
      <c r="C13" t="s">
        <v>0</v>
      </c>
      <c r="D13" t="s">
        <v>1</v>
      </c>
      <c r="E13" t="s">
        <v>24</v>
      </c>
      <c r="F13" t="s">
        <v>21</v>
      </c>
      <c r="G13">
        <v>10</v>
      </c>
      <c r="H13" s="15">
        <v>11</v>
      </c>
      <c r="J13" t="s">
        <v>32</v>
      </c>
      <c r="K13" s="14">
        <v>44116.949024768517</v>
      </c>
      <c r="L13" t="s">
        <v>0</v>
      </c>
      <c r="M13" t="s">
        <v>1</v>
      </c>
      <c r="N13" t="s">
        <v>25</v>
      </c>
      <c r="O13" t="s">
        <v>21</v>
      </c>
      <c r="P13">
        <v>10</v>
      </c>
      <c r="Q13">
        <v>44</v>
      </c>
      <c r="R13">
        <v>9</v>
      </c>
      <c r="S13">
        <v>2020</v>
      </c>
    </row>
    <row r="14" spans="1:19" x14ac:dyDescent="0.3">
      <c r="A14">
        <v>2020</v>
      </c>
      <c r="B14">
        <v>8</v>
      </c>
      <c r="C14" t="s">
        <v>0</v>
      </c>
      <c r="D14" t="s">
        <v>1</v>
      </c>
      <c r="E14" t="s">
        <v>25</v>
      </c>
      <c r="F14" t="s">
        <v>21</v>
      </c>
      <c r="G14">
        <v>10</v>
      </c>
      <c r="H14" s="15">
        <v>11</v>
      </c>
      <c r="J14" t="s">
        <v>32</v>
      </c>
      <c r="K14" s="14">
        <v>44116.949024768517</v>
      </c>
      <c r="L14" t="s">
        <v>0</v>
      </c>
      <c r="M14" t="s">
        <v>1</v>
      </c>
      <c r="N14" t="s">
        <v>31</v>
      </c>
      <c r="O14" t="s">
        <v>21</v>
      </c>
      <c r="P14">
        <v>10</v>
      </c>
      <c r="Q14">
        <v>66</v>
      </c>
      <c r="R14">
        <v>9</v>
      </c>
      <c r="S14">
        <v>2020</v>
      </c>
    </row>
    <row r="15" spans="1:19" x14ac:dyDescent="0.3">
      <c r="H15" s="13">
        <f>SUM(H2:H14)</f>
        <v>336.6</v>
      </c>
      <c r="K15" s="14"/>
      <c r="Q15">
        <f>SUM(Q2:Q14)</f>
        <v>631.40000000000009</v>
      </c>
    </row>
    <row r="16" spans="1:19" x14ac:dyDescent="0.3">
      <c r="K16" s="14"/>
    </row>
    <row r="17" spans="1:19" x14ac:dyDescent="0.3">
      <c r="A17" t="s">
        <v>7</v>
      </c>
      <c r="B17" t="s">
        <v>2</v>
      </c>
      <c r="C17" t="s">
        <v>3</v>
      </c>
      <c r="D17" t="s">
        <v>4</v>
      </c>
      <c r="E17" t="s">
        <v>16</v>
      </c>
      <c r="F17" t="s">
        <v>17</v>
      </c>
      <c r="G17" t="s">
        <v>18</v>
      </c>
      <c r="H17" t="s">
        <v>28</v>
      </c>
      <c r="J17" t="s">
        <v>32</v>
      </c>
      <c r="K17" s="14">
        <v>44118.821867592589</v>
      </c>
      <c r="L17" t="s">
        <v>0</v>
      </c>
      <c r="M17" t="s">
        <v>1</v>
      </c>
      <c r="N17" t="s">
        <v>20</v>
      </c>
      <c r="O17" t="s">
        <v>21</v>
      </c>
      <c r="P17">
        <v>10</v>
      </c>
      <c r="Q17">
        <v>22</v>
      </c>
      <c r="R17">
        <v>9</v>
      </c>
      <c r="S17">
        <v>2020</v>
      </c>
    </row>
    <row r="18" spans="1:19" x14ac:dyDescent="0.3">
      <c r="A18">
        <v>2019</v>
      </c>
      <c r="B18">
        <v>9</v>
      </c>
      <c r="C18" t="s">
        <v>0</v>
      </c>
      <c r="D18" t="s">
        <v>1</v>
      </c>
      <c r="E18" t="s">
        <v>20</v>
      </c>
      <c r="F18" t="s">
        <v>21</v>
      </c>
      <c r="G18">
        <v>10</v>
      </c>
      <c r="H18" s="15">
        <v>66</v>
      </c>
      <c r="J18" t="s">
        <v>32</v>
      </c>
      <c r="K18" s="14">
        <v>44118.821867592589</v>
      </c>
      <c r="L18" t="s">
        <v>0</v>
      </c>
      <c r="M18" t="s">
        <v>1</v>
      </c>
      <c r="N18" t="s">
        <v>22</v>
      </c>
      <c r="O18" t="s">
        <v>21</v>
      </c>
      <c r="P18">
        <v>10</v>
      </c>
      <c r="Q18">
        <v>11</v>
      </c>
      <c r="R18">
        <v>9</v>
      </c>
      <c r="S18">
        <v>2020</v>
      </c>
    </row>
    <row r="19" spans="1:19" x14ac:dyDescent="0.3">
      <c r="A19">
        <v>2019</v>
      </c>
      <c r="B19">
        <v>9</v>
      </c>
      <c r="C19" t="s">
        <v>0</v>
      </c>
      <c r="D19" t="s">
        <v>1</v>
      </c>
      <c r="E19" t="s">
        <v>29</v>
      </c>
      <c r="F19" t="s">
        <v>21</v>
      </c>
      <c r="G19">
        <v>10</v>
      </c>
      <c r="H19" s="16">
        <v>8.8000000000000007</v>
      </c>
      <c r="J19" t="s">
        <v>32</v>
      </c>
      <c r="K19" s="14">
        <v>44118.821867592589</v>
      </c>
      <c r="L19" t="s">
        <v>0</v>
      </c>
      <c r="M19" t="s">
        <v>1</v>
      </c>
      <c r="N19" t="s">
        <v>27</v>
      </c>
      <c r="O19" t="s">
        <v>21</v>
      </c>
      <c r="P19">
        <v>10</v>
      </c>
      <c r="Q19">
        <v>11</v>
      </c>
      <c r="R19">
        <v>9</v>
      </c>
      <c r="S19">
        <v>2020</v>
      </c>
    </row>
    <row r="20" spans="1:19" x14ac:dyDescent="0.3">
      <c r="A20">
        <v>2019</v>
      </c>
      <c r="B20">
        <v>9</v>
      </c>
      <c r="C20" t="s">
        <v>0</v>
      </c>
      <c r="D20" t="s">
        <v>1</v>
      </c>
      <c r="E20" t="s">
        <v>26</v>
      </c>
      <c r="F20" t="s">
        <v>21</v>
      </c>
      <c r="G20">
        <v>10</v>
      </c>
      <c r="H20" s="15">
        <v>66</v>
      </c>
      <c r="J20" t="s">
        <v>32</v>
      </c>
      <c r="K20" s="14">
        <v>44118.821867592589</v>
      </c>
      <c r="L20" t="s">
        <v>0</v>
      </c>
      <c r="M20" t="s">
        <v>1</v>
      </c>
      <c r="N20" t="s">
        <v>23</v>
      </c>
      <c r="O20" t="s">
        <v>21</v>
      </c>
      <c r="P20">
        <v>10</v>
      </c>
      <c r="Q20">
        <v>44</v>
      </c>
      <c r="R20">
        <v>9</v>
      </c>
      <c r="S20">
        <v>2020</v>
      </c>
    </row>
    <row r="21" spans="1:19" x14ac:dyDescent="0.3">
      <c r="A21">
        <v>2019</v>
      </c>
      <c r="B21">
        <v>9</v>
      </c>
      <c r="C21" t="s">
        <v>0</v>
      </c>
      <c r="D21" t="s">
        <v>1</v>
      </c>
      <c r="E21" t="s">
        <v>30</v>
      </c>
      <c r="F21" t="s">
        <v>21</v>
      </c>
      <c r="G21">
        <v>10</v>
      </c>
      <c r="H21" s="16">
        <v>44</v>
      </c>
      <c r="J21" t="s">
        <v>32</v>
      </c>
      <c r="K21" s="14">
        <v>44118.821867592589</v>
      </c>
      <c r="L21" t="s">
        <v>0</v>
      </c>
      <c r="M21" t="s">
        <v>1</v>
      </c>
      <c r="N21" t="s">
        <v>26</v>
      </c>
      <c r="O21" t="s">
        <v>21</v>
      </c>
      <c r="P21">
        <v>10</v>
      </c>
      <c r="Q21">
        <v>22</v>
      </c>
      <c r="R21">
        <v>9</v>
      </c>
      <c r="S21">
        <v>2020</v>
      </c>
    </row>
    <row r="22" spans="1:19" x14ac:dyDescent="0.3">
      <c r="A22">
        <v>2019</v>
      </c>
      <c r="B22">
        <v>9</v>
      </c>
      <c r="C22" t="s">
        <v>0</v>
      </c>
      <c r="D22" t="s">
        <v>1</v>
      </c>
      <c r="E22" t="s">
        <v>25</v>
      </c>
      <c r="F22" t="s">
        <v>21</v>
      </c>
      <c r="G22">
        <v>10</v>
      </c>
      <c r="H22" s="15">
        <v>44</v>
      </c>
      <c r="J22" t="s">
        <v>32</v>
      </c>
      <c r="K22" s="14">
        <v>44118.821867592589</v>
      </c>
      <c r="L22" t="s">
        <v>0</v>
      </c>
      <c r="M22" t="s">
        <v>1</v>
      </c>
      <c r="N22" t="s">
        <v>24</v>
      </c>
      <c r="O22" t="s">
        <v>21</v>
      </c>
      <c r="P22">
        <v>10</v>
      </c>
      <c r="Q22">
        <v>72.599999999999994</v>
      </c>
      <c r="R22">
        <v>9</v>
      </c>
      <c r="S22">
        <v>2020</v>
      </c>
    </row>
    <row r="23" spans="1:19" x14ac:dyDescent="0.3">
      <c r="A23">
        <v>2019</v>
      </c>
      <c r="B23">
        <v>9</v>
      </c>
      <c r="C23" t="s">
        <v>0</v>
      </c>
      <c r="D23" t="s">
        <v>1</v>
      </c>
      <c r="E23" t="s">
        <v>31</v>
      </c>
      <c r="F23" t="s">
        <v>21</v>
      </c>
      <c r="G23">
        <v>10</v>
      </c>
      <c r="H23" s="16">
        <v>66</v>
      </c>
      <c r="J23" t="s">
        <v>32</v>
      </c>
      <c r="K23" s="14">
        <v>44118.821867592589</v>
      </c>
      <c r="L23" t="s">
        <v>0</v>
      </c>
      <c r="M23" t="s">
        <v>1</v>
      </c>
      <c r="N23" t="s">
        <v>25</v>
      </c>
      <c r="O23" t="s">
        <v>21</v>
      </c>
      <c r="P23">
        <v>10</v>
      </c>
      <c r="Q23">
        <v>33</v>
      </c>
      <c r="R23">
        <v>9</v>
      </c>
      <c r="S23">
        <v>2020</v>
      </c>
    </row>
    <row r="24" spans="1:19" x14ac:dyDescent="0.3">
      <c r="H24" s="13">
        <f>SUM(H18:H23)</f>
        <v>294.8</v>
      </c>
      <c r="J24" t="s">
        <v>32</v>
      </c>
      <c r="K24" s="14">
        <v>44118.821867592589</v>
      </c>
      <c r="L24" t="s">
        <v>0</v>
      </c>
      <c r="M24" t="s">
        <v>1</v>
      </c>
      <c r="N24" t="s">
        <v>20</v>
      </c>
      <c r="O24" t="s">
        <v>21</v>
      </c>
      <c r="P24">
        <v>10</v>
      </c>
      <c r="Q24">
        <v>66</v>
      </c>
      <c r="R24">
        <v>9</v>
      </c>
      <c r="S24">
        <v>2020</v>
      </c>
    </row>
    <row r="25" spans="1:19" x14ac:dyDescent="0.3">
      <c r="H25">
        <f>H15+H24</f>
        <v>631.40000000000009</v>
      </c>
      <c r="J25" t="s">
        <v>32</v>
      </c>
      <c r="K25" s="14">
        <v>44118.821867592589</v>
      </c>
      <c r="L25" t="s">
        <v>0</v>
      </c>
      <c r="M25" t="s">
        <v>1</v>
      </c>
      <c r="N25" t="s">
        <v>29</v>
      </c>
      <c r="O25" t="s">
        <v>21</v>
      </c>
      <c r="P25">
        <v>10</v>
      </c>
      <c r="Q25">
        <v>8.8000000000000007</v>
      </c>
      <c r="R25">
        <v>9</v>
      </c>
      <c r="S25">
        <v>2020</v>
      </c>
    </row>
    <row r="26" spans="1:19" x14ac:dyDescent="0.3">
      <c r="J26" t="s">
        <v>32</v>
      </c>
      <c r="K26" s="14">
        <v>44118.821867592589</v>
      </c>
      <c r="L26" t="s">
        <v>0</v>
      </c>
      <c r="M26" t="s">
        <v>1</v>
      </c>
      <c r="N26" t="s">
        <v>26</v>
      </c>
      <c r="O26" t="s">
        <v>21</v>
      </c>
      <c r="P26">
        <v>10</v>
      </c>
      <c r="Q26">
        <v>66</v>
      </c>
      <c r="R26">
        <v>9</v>
      </c>
      <c r="S26">
        <v>2020</v>
      </c>
    </row>
    <row r="27" spans="1:19" x14ac:dyDescent="0.3">
      <c r="J27" t="s">
        <v>32</v>
      </c>
      <c r="K27" s="14">
        <v>44118.821867592589</v>
      </c>
      <c r="L27" t="s">
        <v>0</v>
      </c>
      <c r="M27" t="s">
        <v>1</v>
      </c>
      <c r="N27" t="s">
        <v>30</v>
      </c>
      <c r="O27" t="s">
        <v>21</v>
      </c>
      <c r="P27">
        <v>10</v>
      </c>
      <c r="Q27">
        <v>44</v>
      </c>
      <c r="R27">
        <v>9</v>
      </c>
      <c r="S27">
        <v>2020</v>
      </c>
    </row>
    <row r="28" spans="1:19" x14ac:dyDescent="0.3">
      <c r="J28" t="s">
        <v>32</v>
      </c>
      <c r="K28" s="14">
        <v>44118.821867592589</v>
      </c>
      <c r="L28" t="s">
        <v>0</v>
      </c>
      <c r="M28" t="s">
        <v>1</v>
      </c>
      <c r="N28" t="s">
        <v>25</v>
      </c>
      <c r="O28" t="s">
        <v>21</v>
      </c>
      <c r="P28">
        <v>10</v>
      </c>
      <c r="Q28">
        <v>44</v>
      </c>
      <c r="R28">
        <v>9</v>
      </c>
      <c r="S28">
        <v>2020</v>
      </c>
    </row>
    <row r="29" spans="1:19" x14ac:dyDescent="0.3">
      <c r="J29" t="s">
        <v>32</v>
      </c>
      <c r="K29" s="14">
        <v>44118.821867592589</v>
      </c>
      <c r="L29" t="s">
        <v>0</v>
      </c>
      <c r="M29" t="s">
        <v>1</v>
      </c>
      <c r="N29" t="s">
        <v>31</v>
      </c>
      <c r="O29" t="s">
        <v>21</v>
      </c>
      <c r="P29">
        <v>10</v>
      </c>
      <c r="Q29">
        <v>66</v>
      </c>
      <c r="R29">
        <v>9</v>
      </c>
      <c r="S29">
        <v>2020</v>
      </c>
    </row>
    <row r="30" spans="1:19" x14ac:dyDescent="0.3">
      <c r="Q30">
        <f>SUM(Q17:Q29)</f>
        <v>510.40000000000003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1432-F622-4C8B-A94A-215D092C60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AMIRID </vt:lpstr>
      <vt:lpstr>CARMOZYME</vt:lpstr>
      <vt:lpstr>Sheet1</vt:lpstr>
      <vt:lpstr>pRIMARY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2020-10-11T14:45:48Z</dcterms:created>
  <dcterms:modified xsi:type="dcterms:W3CDTF">2020-10-16T15:05:01Z</dcterms:modified>
</cp:coreProperties>
</file>