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M\SEMESTER 7\SPK\"/>
    </mc:Choice>
  </mc:AlternateContent>
  <xr:revisionPtr revIDLastSave="0" documentId="8_{9BF9330F-A0B0-44B0-B756-BD0EAD64BF15}" xr6:coauthVersionLast="36" xr6:coauthVersionMax="36" xr10:uidLastSave="{00000000-0000-0000-0000-000000000000}"/>
  <bookViews>
    <workbookView xWindow="0" yWindow="0" windowWidth="20490" windowHeight="7545" xr2:uid="{C16407CA-5D91-429D-9943-5C33F36FE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9" i="1" s="1"/>
  <c r="G20" i="1" s="1"/>
  <c r="A15" i="1"/>
  <c r="A14" i="1"/>
  <c r="A13" i="1"/>
  <c r="A12" i="1"/>
  <c r="A11" i="1"/>
  <c r="A10" i="1"/>
  <c r="A9" i="1"/>
  <c r="A8" i="1"/>
  <c r="A7" i="1"/>
  <c r="A6" i="1"/>
  <c r="G32" i="1" l="1"/>
  <c r="G31" i="1"/>
  <c r="G30" i="1"/>
  <c r="G29" i="1"/>
  <c r="G28" i="1"/>
  <c r="G27" i="1"/>
  <c r="G26" i="1"/>
  <c r="G25" i="1"/>
  <c r="G24" i="1"/>
  <c r="G23" i="1"/>
  <c r="D19" i="1"/>
  <c r="D20" i="1" s="1"/>
  <c r="F19" i="1"/>
  <c r="F20" i="1" s="1"/>
  <c r="C19" i="1"/>
  <c r="E19" i="1"/>
  <c r="E20" i="1" s="1"/>
  <c r="E32" i="1" l="1"/>
  <c r="E31" i="1"/>
  <c r="E30" i="1"/>
  <c r="E29" i="1"/>
  <c r="E28" i="1"/>
  <c r="E27" i="1"/>
  <c r="E26" i="1"/>
  <c r="E25" i="1"/>
  <c r="E24" i="1"/>
  <c r="E23" i="1"/>
  <c r="F32" i="1"/>
  <c r="F31" i="1"/>
  <c r="F30" i="1"/>
  <c r="F29" i="1"/>
  <c r="F28" i="1"/>
  <c r="F27" i="1"/>
  <c r="F26" i="1"/>
  <c r="F25" i="1"/>
  <c r="F24" i="1"/>
  <c r="F23" i="1"/>
  <c r="C20" i="1"/>
  <c r="H19" i="1"/>
  <c r="D32" i="1"/>
  <c r="D31" i="1"/>
  <c r="D30" i="1"/>
  <c r="D29" i="1"/>
  <c r="D28" i="1"/>
  <c r="D27" i="1"/>
  <c r="D26" i="1"/>
  <c r="D25" i="1"/>
  <c r="D24" i="1"/>
  <c r="D23" i="1"/>
  <c r="C32" i="1" l="1"/>
  <c r="H32" i="1" s="1"/>
  <c r="C31" i="1"/>
  <c r="H31" i="1" s="1"/>
  <c r="C30" i="1"/>
  <c r="H30" i="1" s="1"/>
  <c r="C29" i="1"/>
  <c r="H29" i="1" s="1"/>
  <c r="C28" i="1"/>
  <c r="H28" i="1" s="1"/>
  <c r="C27" i="1"/>
  <c r="H27" i="1" s="1"/>
  <c r="C26" i="1"/>
  <c r="H26" i="1" s="1"/>
  <c r="C25" i="1"/>
  <c r="H25" i="1" s="1"/>
  <c r="C24" i="1"/>
  <c r="H24" i="1" s="1"/>
  <c r="C23" i="1"/>
  <c r="H23" i="1" s="1"/>
  <c r="C35" i="1" l="1"/>
  <c r="C39" i="1"/>
  <c r="C41" i="1"/>
  <c r="C43" i="1"/>
  <c r="C37" i="1"/>
  <c r="C36" i="1"/>
  <c r="C38" i="1"/>
  <c r="C40" i="1"/>
  <c r="C42" i="1"/>
  <c r="C44" i="1"/>
  <c r="D44" i="1" l="1"/>
  <c r="D42" i="1"/>
  <c r="D40" i="1"/>
  <c r="D36" i="1"/>
  <c r="D43" i="1"/>
  <c r="D39" i="1"/>
  <c r="D38" i="1"/>
  <c r="D37" i="1"/>
  <c r="D41" i="1"/>
  <c r="D35" i="1"/>
</calcChain>
</file>

<file path=xl/sharedStrings.xml><?xml version="1.0" encoding="utf-8"?>
<sst xmlns="http://schemas.openxmlformats.org/spreadsheetml/2006/main" count="73" uniqueCount="64">
  <si>
    <t>07 TPLP 012</t>
  </si>
  <si>
    <t>No.</t>
  </si>
  <si>
    <t>Merk</t>
  </si>
  <si>
    <t>Harga</t>
  </si>
  <si>
    <t>Cost</t>
  </si>
  <si>
    <t>Benefit</t>
  </si>
  <si>
    <t>Jumlah</t>
  </si>
  <si>
    <t>Bobot</t>
  </si>
  <si>
    <t>∑ w = 1</t>
  </si>
  <si>
    <t>pangkat</t>
  </si>
  <si>
    <t xml:space="preserve"> 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</si>
  <si>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</si>
  <si>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</si>
  <si>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</si>
  <si>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</si>
  <si>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</si>
  <si>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</si>
  <si>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</si>
  <si>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</si>
  <si>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</si>
  <si>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</si>
  <si>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</si>
  <si>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</si>
  <si>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Rank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</si>
  <si>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</si>
  <si>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</si>
  <si>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</si>
  <si>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</si>
  <si>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</si>
  <si>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</si>
  <si>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</si>
  <si>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</si>
  <si>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</si>
  <si>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</si>
  <si>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Ahmad Suryana</t>
  </si>
  <si>
    <t>201011402154</t>
  </si>
  <si>
    <t>Panasonic</t>
  </si>
  <si>
    <t>LG</t>
  </si>
  <si>
    <t>Polytron</t>
  </si>
  <si>
    <t>Cocca</t>
  </si>
  <si>
    <t>Samsung</t>
  </si>
  <si>
    <t>Sony</t>
  </si>
  <si>
    <t>Sharp</t>
  </si>
  <si>
    <t>TCL</t>
  </si>
  <si>
    <t>Toshiba</t>
  </si>
  <si>
    <t>AQUA</t>
  </si>
  <si>
    <t>2624000</t>
  </si>
  <si>
    <t>9556500</t>
  </si>
  <si>
    <t>2805500</t>
  </si>
  <si>
    <t>286077500</t>
  </si>
  <si>
    <t>5035500</t>
  </si>
  <si>
    <t>5298000</t>
  </si>
  <si>
    <t>74353000</t>
  </si>
  <si>
    <t>39300500</t>
  </si>
  <si>
    <t>42487000</t>
  </si>
  <si>
    <t>2135000</t>
  </si>
  <si>
    <t>Tegangan/Daya</t>
  </si>
  <si>
    <t>Layar</t>
  </si>
  <si>
    <t>Berat</t>
  </si>
  <si>
    <t>Speaker/Audio</t>
  </si>
  <si>
    <t>20</t>
  </si>
  <si>
    <t>30</t>
  </si>
  <si>
    <t>40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</si>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</sst>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4110-CAFC-4CFD-86AA-1B24AD0458B1}">
  <dimension ref="A1:I44"/>
  <sheetViews>
    <sheetView tabSelected="1" workbookViewId="0">
      <selection activeCell="K7" sqref="K7"/>
    </sheetView>
  </sheetViews>
  <sheetFormatPr defaultRowHeight="15" x14ac:dyDescent="0.25"/>
  <cols>
    <col min="1" max="1" width="8.140625" style="2" customWidth="1"/>
    <col min="2" max="2" width="24.42578125" style="2" customWidth="1"/>
    <col min="3" max="3" width="13.7109375" style="2" customWidth="1"/>
    <col min="4" max="4" width="10.28515625" style="2" customWidth="1"/>
    <col min="5" max="5" width="16.85546875" style="2" customWidth="1"/>
    <col min="6" max="6" width="9.140625" style="2"/>
    <col min="7" max="7" width="14.42578125" style="2" bestFit="1" customWidth="1"/>
    <col min="8" max="8" width="13.28515625" style="2" customWidth="1"/>
    <col min="9" max="16384" width="9.140625" style="2"/>
  </cols>
  <sheetData>
    <row r="1" spans="1:8" x14ac:dyDescent="0.25">
      <c r="A1" s="1" t="s">
        <v>34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25">
      <c r="A3" s="3" t="s">
        <v>35</v>
      </c>
      <c r="B3" s="3"/>
      <c r="C3" s="3"/>
      <c r="D3" s="3"/>
      <c r="E3" s="3"/>
      <c r="F3" s="3"/>
      <c r="G3" s="3"/>
      <c r="H3" s="3"/>
    </row>
    <row r="5" spans="1:8" x14ac:dyDescent="0.25">
      <c r="A5" s="4" t="s">
        <v>1</v>
      </c>
      <c r="B5" s="4" t="s">
        <v>2</v>
      </c>
      <c r="C5" s="4" t="s">
        <v>3</v>
      </c>
      <c r="D5" s="4" t="s">
        <v>57</v>
      </c>
      <c r="E5" s="4" t="s">
        <v>56</v>
      </c>
      <c r="F5" s="4" t="s">
        <v>58</v>
      </c>
      <c r="G5" s="4" t="s">
        <v>59</v>
      </c>
    </row>
    <row r="6" spans="1:8" x14ac:dyDescent="0.25">
      <c r="A6" s="5">
        <f>ROW(A1)</f>
        <v>1</v>
      </c>
      <c r="B6" s="5" t="s">
        <v>36</v>
      </c>
      <c r="C6" s="6" t="s">
        <v>55</v>
      </c>
      <c r="D6" s="5">
        <v>32</v>
      </c>
      <c r="E6" s="5">
        <v>45</v>
      </c>
      <c r="F6" s="5">
        <v>4</v>
      </c>
      <c r="G6" s="6" t="s">
        <v>60</v>
      </c>
    </row>
    <row r="7" spans="1:8" x14ac:dyDescent="0.25">
      <c r="A7" s="5">
        <f t="shared" ref="A7:A15" si="0">ROW(A2)</f>
        <v>2</v>
      </c>
      <c r="B7" s="5" t="s">
        <v>37</v>
      </c>
      <c r="C7" s="6" t="s">
        <v>48</v>
      </c>
      <c r="D7" s="5">
        <v>49</v>
      </c>
      <c r="E7" s="5">
        <v>40</v>
      </c>
      <c r="F7" s="5">
        <v>5</v>
      </c>
      <c r="G7" s="6" t="s">
        <v>61</v>
      </c>
    </row>
    <row r="8" spans="1:8" x14ac:dyDescent="0.25">
      <c r="A8" s="5">
        <f t="shared" si="0"/>
        <v>3</v>
      </c>
      <c r="B8" s="5" t="s">
        <v>38</v>
      </c>
      <c r="C8" s="6" t="s">
        <v>49</v>
      </c>
      <c r="D8" s="5">
        <v>32</v>
      </c>
      <c r="E8" s="5">
        <v>35</v>
      </c>
      <c r="F8" s="5">
        <v>3</v>
      </c>
      <c r="G8" s="6" t="s">
        <v>60</v>
      </c>
    </row>
    <row r="9" spans="1:8" x14ac:dyDescent="0.25">
      <c r="A9" s="5">
        <f t="shared" si="0"/>
        <v>4</v>
      </c>
      <c r="B9" s="5" t="s">
        <v>39</v>
      </c>
      <c r="C9" s="6" t="s">
        <v>50</v>
      </c>
      <c r="D9" s="5">
        <v>43</v>
      </c>
      <c r="E9" s="5">
        <v>30</v>
      </c>
      <c r="F9" s="5">
        <v>6</v>
      </c>
      <c r="G9" s="6" t="s">
        <v>62</v>
      </c>
    </row>
    <row r="10" spans="1:8" x14ac:dyDescent="0.25">
      <c r="A10" s="5">
        <f t="shared" si="0"/>
        <v>5</v>
      </c>
      <c r="B10" s="5" t="s">
        <v>40</v>
      </c>
      <c r="C10" s="6" t="s">
        <v>51</v>
      </c>
      <c r="D10" s="5">
        <v>43</v>
      </c>
      <c r="E10" s="5">
        <v>67</v>
      </c>
      <c r="F10" s="5">
        <v>4</v>
      </c>
      <c r="G10" s="6" t="s">
        <v>61</v>
      </c>
    </row>
    <row r="11" spans="1:8" x14ac:dyDescent="0.25">
      <c r="A11" s="5">
        <f t="shared" si="0"/>
        <v>6</v>
      </c>
      <c r="B11" s="5" t="s">
        <v>41</v>
      </c>
      <c r="C11" s="6" t="s">
        <v>47</v>
      </c>
      <c r="D11" s="5">
        <v>80</v>
      </c>
      <c r="E11" s="5">
        <v>35</v>
      </c>
      <c r="F11" s="5">
        <v>3</v>
      </c>
      <c r="G11" s="6" t="s">
        <v>60</v>
      </c>
    </row>
    <row r="12" spans="1:8" x14ac:dyDescent="0.25">
      <c r="A12" s="5">
        <f t="shared" si="0"/>
        <v>7</v>
      </c>
      <c r="B12" s="5" t="s">
        <v>42</v>
      </c>
      <c r="C12" s="6" t="s">
        <v>46</v>
      </c>
      <c r="D12" s="5">
        <v>43</v>
      </c>
      <c r="E12" s="5">
        <v>50</v>
      </c>
      <c r="F12" s="5">
        <v>5</v>
      </c>
      <c r="G12" s="6" t="s">
        <v>62</v>
      </c>
    </row>
    <row r="13" spans="1:8" x14ac:dyDescent="0.25">
      <c r="A13" s="5">
        <f t="shared" si="0"/>
        <v>8</v>
      </c>
      <c r="B13" s="5" t="s">
        <v>43</v>
      </c>
      <c r="C13" s="6" t="s">
        <v>52</v>
      </c>
      <c r="D13" s="5">
        <v>85</v>
      </c>
      <c r="E13" s="5">
        <v>65</v>
      </c>
      <c r="F13" s="5">
        <v>4</v>
      </c>
      <c r="G13" s="6" t="s">
        <v>63</v>
      </c>
    </row>
    <row r="14" spans="1:8" x14ac:dyDescent="0.25">
      <c r="A14" s="5">
        <f t="shared" si="0"/>
        <v>9</v>
      </c>
      <c r="B14" s="5" t="s">
        <v>44</v>
      </c>
      <c r="C14" s="6" t="s">
        <v>53</v>
      </c>
      <c r="D14" s="5">
        <v>65</v>
      </c>
      <c r="E14" s="5">
        <v>55</v>
      </c>
      <c r="F14" s="5">
        <v>5</v>
      </c>
      <c r="G14" s="6" t="s">
        <v>61</v>
      </c>
    </row>
    <row r="15" spans="1:8" x14ac:dyDescent="0.25">
      <c r="A15" s="5">
        <f t="shared" si="0"/>
        <v>10</v>
      </c>
      <c r="B15" s="5" t="s">
        <v>45</v>
      </c>
      <c r="C15" s="6" t="s">
        <v>54</v>
      </c>
      <c r="D15" s="5">
        <v>65</v>
      </c>
      <c r="E15" s="5">
        <v>45</v>
      </c>
      <c r="F15" s="5">
        <v>3</v>
      </c>
      <c r="G15" s="6" t="s">
        <v>60</v>
      </c>
    </row>
    <row r="16" spans="1:8" x14ac:dyDescent="0.25">
      <c r="A16" s="5"/>
      <c r="B16" s="5"/>
      <c r="C16" s="5" t="s">
        <v>4</v>
      </c>
      <c r="D16" s="5" t="s">
        <v>5</v>
      </c>
      <c r="E16" s="5" t="s">
        <v>5</v>
      </c>
      <c r="F16" s="5" t="s">
        <v>5</v>
      </c>
      <c r="G16" s="5" t="s">
        <v>5</v>
      </c>
    </row>
    <row r="17" spans="2:9" x14ac:dyDescent="0.25">
      <c r="H17" s="7" t="s">
        <v>6</v>
      </c>
    </row>
    <row r="18" spans="2:9" x14ac:dyDescent="0.25">
      <c r="B18" s="7" t="s">
        <v>7</v>
      </c>
      <c r="C18" s="8">
        <v>5</v>
      </c>
      <c r="D18" s="8">
        <v>4</v>
      </c>
      <c r="E18" s="8">
        <v>3</v>
      </c>
      <c r="F18" s="8">
        <v>5</v>
      </c>
      <c r="G18" s="8">
        <v>2</v>
      </c>
      <c r="H18" s="9">
        <f>SUM(C18:G18)</f>
        <v>19</v>
      </c>
      <c r="I18" s="10"/>
    </row>
    <row r="19" spans="2:9" x14ac:dyDescent="0.25">
      <c r="B19" s="7" t="s">
        <v>8</v>
      </c>
      <c r="C19" s="8">
        <f>C18/$H$18</f>
        <v>0.26315789473684209</v>
      </c>
      <c r="D19" s="8">
        <f t="shared" ref="D19:G19" si="1">D18/$H$18</f>
        <v>0.21052631578947367</v>
      </c>
      <c r="E19" s="8">
        <f t="shared" si="1"/>
        <v>0.15789473684210525</v>
      </c>
      <c r="F19" s="8">
        <f t="shared" si="1"/>
        <v>0.26315789473684209</v>
      </c>
      <c r="G19" s="8">
        <f t="shared" si="1"/>
        <v>0.10526315789473684</v>
      </c>
      <c r="H19" s="9">
        <f>SUM(C19:G19)</f>
        <v>0.99999999999999989</v>
      </c>
    </row>
    <row r="20" spans="2:9" x14ac:dyDescent="0.25">
      <c r="B20" s="7" t="s">
        <v>9</v>
      </c>
      <c r="C20" s="8">
        <f>IF(C$16="Cost",-C19,C19)</f>
        <v>-0.26315789473684209</v>
      </c>
      <c r="D20" s="8">
        <f>IF(D$16="Cost",-D19,D19)</f>
        <v>0.21052631578947367</v>
      </c>
      <c r="E20" s="8">
        <f>IF(E$16="Cost",-E19,E19)</f>
        <v>0.15789473684210525</v>
      </c>
      <c r="F20" s="8">
        <f>IF(F$16="Cost",-F19,F19)</f>
        <v>0.26315789473684209</v>
      </c>
      <c r="G20" s="8">
        <f>IF(G$16="Cost",-G19,G19)</f>
        <v>0.10526315789473684</v>
      </c>
      <c r="H20" s="2" t="s">
        <v>10</v>
      </c>
    </row>
    <row r="22" spans="2:9" x14ac:dyDescent="0.25">
      <c r="B22" s="11" t="s">
        <v>11</v>
      </c>
      <c r="C22" s="11"/>
      <c r="D22" s="11"/>
      <c r="E22" s="11"/>
      <c r="F22" s="11"/>
      <c r="G22" s="11"/>
      <c r="H22" s="11"/>
    </row>
    <row r="23" spans="2:9" x14ac:dyDescent="0.25">
      <c r="B23" s="7" t="s">
        <v>12</v>
      </c>
      <c r="C23" s="12">
        <f t="shared" ref="C23:G32" si="2">C6^C$20</f>
        <v>2.1595784203243137E-2</v>
      </c>
      <c r="D23" s="12">
        <f t="shared" si="2"/>
        <v>2.0743100888923838</v>
      </c>
      <c r="E23" s="12">
        <f t="shared" si="2"/>
        <v>1.8240366270480914</v>
      </c>
      <c r="F23" s="12">
        <f t="shared" si="2"/>
        <v>1.440246537538759</v>
      </c>
      <c r="G23" s="12">
        <f t="shared" si="2"/>
        <v>1.3707256063767186</v>
      </c>
      <c r="H23" s="12">
        <f t="shared" ref="H23:H32" si="3">C23*D23*E23*F23*G23</f>
        <v>0.16131084985420477</v>
      </c>
    </row>
    <row r="24" spans="2:9" x14ac:dyDescent="0.25">
      <c r="B24" s="7" t="s">
        <v>13</v>
      </c>
      <c r="C24" s="12">
        <f t="shared" si="2"/>
        <v>2.0098108725064779E-2</v>
      </c>
      <c r="D24" s="12">
        <f t="shared" si="2"/>
        <v>2.2689804487425076</v>
      </c>
      <c r="E24" s="12">
        <f t="shared" si="2"/>
        <v>1.790427916267006</v>
      </c>
      <c r="F24" s="12">
        <f t="shared" si="2"/>
        <v>1.5273531847980659</v>
      </c>
      <c r="G24" s="12">
        <f t="shared" si="2"/>
        <v>1.4304953415972683</v>
      </c>
      <c r="H24" s="12">
        <f t="shared" si="3"/>
        <v>0.17838926183848136</v>
      </c>
    </row>
    <row r="25" spans="2:9" x14ac:dyDescent="0.25">
      <c r="B25" s="7" t="s">
        <v>14</v>
      </c>
      <c r="C25" s="12">
        <f t="shared" si="2"/>
        <v>5.951268604316517E-3</v>
      </c>
      <c r="D25" s="12">
        <f t="shared" si="2"/>
        <v>2.0743100888923838</v>
      </c>
      <c r="E25" s="12">
        <f t="shared" si="2"/>
        <v>1.753073874049133</v>
      </c>
      <c r="F25" s="12">
        <f t="shared" si="2"/>
        <v>1.3352365898580774</v>
      </c>
      <c r="G25" s="12">
        <f t="shared" si="2"/>
        <v>1.3707256063767186</v>
      </c>
      <c r="H25" s="12">
        <f t="shared" si="3"/>
        <v>3.960884697020154E-2</v>
      </c>
    </row>
    <row r="26" spans="2:9" x14ac:dyDescent="0.25">
      <c r="B26" s="7" t="s">
        <v>15</v>
      </c>
      <c r="C26" s="12">
        <f t="shared" si="2"/>
        <v>1.7230765772674232E-2</v>
      </c>
      <c r="D26" s="12">
        <f t="shared" si="2"/>
        <v>2.2074358726324657</v>
      </c>
      <c r="E26" s="12">
        <f t="shared" si="2"/>
        <v>1.7109198767992757</v>
      </c>
      <c r="F26" s="12">
        <f t="shared" si="2"/>
        <v>1.6024210627688706</v>
      </c>
      <c r="G26" s="12">
        <f t="shared" si="2"/>
        <v>1.4744766310703874</v>
      </c>
      <c r="H26" s="12">
        <f t="shared" si="3"/>
        <v>0.15375770400177016</v>
      </c>
    </row>
    <row r="27" spans="2:9" x14ac:dyDescent="0.25">
      <c r="B27" s="7" t="s">
        <v>16</v>
      </c>
      <c r="C27" s="12">
        <f t="shared" si="2"/>
        <v>1.7001876384170549E-2</v>
      </c>
      <c r="D27" s="12">
        <f t="shared" si="2"/>
        <v>2.2074358726324657</v>
      </c>
      <c r="E27" s="12">
        <f t="shared" si="2"/>
        <v>1.9423504942113192</v>
      </c>
      <c r="F27" s="12">
        <f t="shared" si="2"/>
        <v>1.440246537538759</v>
      </c>
      <c r="G27" s="12">
        <f t="shared" si="2"/>
        <v>1.4304953415972683</v>
      </c>
      <c r="H27" s="12">
        <f t="shared" si="3"/>
        <v>0.15018820896590659</v>
      </c>
    </row>
    <row r="28" spans="2:9" x14ac:dyDescent="0.25">
      <c r="B28" s="7" t="s">
        <v>17</v>
      </c>
      <c r="C28" s="12">
        <f t="shared" si="2"/>
        <v>1.4557246843271428E-2</v>
      </c>
      <c r="D28" s="12">
        <f t="shared" si="2"/>
        <v>2.5156517700764356</v>
      </c>
      <c r="E28" s="12">
        <f t="shared" si="2"/>
        <v>1.753073874049133</v>
      </c>
      <c r="F28" s="12">
        <f t="shared" si="2"/>
        <v>1.3352365898580774</v>
      </c>
      <c r="G28" s="12">
        <f t="shared" si="2"/>
        <v>1.3707256063767186</v>
      </c>
      <c r="H28" s="12">
        <f t="shared" si="3"/>
        <v>0.11750023580504297</v>
      </c>
    </row>
    <row r="29" spans="2:9" x14ac:dyDescent="0.25">
      <c r="B29" s="7" t="s">
        <v>18</v>
      </c>
      <c r="C29" s="12">
        <f t="shared" si="2"/>
        <v>2.0454976831155845E-2</v>
      </c>
      <c r="D29" s="12">
        <f t="shared" si="2"/>
        <v>2.2074358726324657</v>
      </c>
      <c r="E29" s="12">
        <f t="shared" si="2"/>
        <v>1.8546348734442801</v>
      </c>
      <c r="F29" s="12">
        <f t="shared" si="2"/>
        <v>1.5273531847980659</v>
      </c>
      <c r="G29" s="12">
        <f t="shared" si="2"/>
        <v>1.4744766310703874</v>
      </c>
      <c r="H29" s="12">
        <f t="shared" si="3"/>
        <v>0.18859183152475731</v>
      </c>
    </row>
    <row r="30" spans="2:9" x14ac:dyDescent="0.25">
      <c r="B30" s="7" t="s">
        <v>19</v>
      </c>
      <c r="C30" s="12">
        <f t="shared" si="2"/>
        <v>8.4840976578969534E-3</v>
      </c>
      <c r="D30" s="12">
        <f t="shared" si="2"/>
        <v>2.5479650000370606</v>
      </c>
      <c r="E30" s="12">
        <f t="shared" si="2"/>
        <v>1.9330784412450779</v>
      </c>
      <c r="F30" s="12">
        <f t="shared" si="2"/>
        <v>1.440246537538759</v>
      </c>
      <c r="G30" s="12">
        <f t="shared" si="2"/>
        <v>1.3556074530756055</v>
      </c>
      <c r="H30" s="12">
        <f t="shared" si="3"/>
        <v>8.158670278094074E-2</v>
      </c>
    </row>
    <row r="31" spans="2:9" x14ac:dyDescent="0.25">
      <c r="B31" s="7" t="s">
        <v>20</v>
      </c>
      <c r="C31" s="12">
        <f t="shared" si="2"/>
        <v>1.0034002169698056E-2</v>
      </c>
      <c r="D31" s="12">
        <f t="shared" si="2"/>
        <v>2.4080526037271501</v>
      </c>
      <c r="E31" s="12">
        <f t="shared" si="2"/>
        <v>1.8827562972851095</v>
      </c>
      <c r="F31" s="12">
        <f t="shared" si="2"/>
        <v>1.5273531847980659</v>
      </c>
      <c r="G31" s="12">
        <f t="shared" si="2"/>
        <v>1.4304953415972683</v>
      </c>
      <c r="H31" s="12">
        <f t="shared" si="3"/>
        <v>9.9394005339687744E-2</v>
      </c>
    </row>
    <row r="32" spans="2:9" x14ac:dyDescent="0.25">
      <c r="B32" s="7" t="s">
        <v>21</v>
      </c>
      <c r="C32" s="12">
        <f t="shared" si="2"/>
        <v>9.8302416284503404E-3</v>
      </c>
      <c r="D32" s="12">
        <f t="shared" si="2"/>
        <v>2.4080526037271501</v>
      </c>
      <c r="E32" s="12">
        <f t="shared" si="2"/>
        <v>1.8240366270480914</v>
      </c>
      <c r="F32" s="12">
        <f t="shared" si="2"/>
        <v>1.3352365898580774</v>
      </c>
      <c r="G32" s="12">
        <f t="shared" si="2"/>
        <v>1.3707256063767186</v>
      </c>
      <c r="H32" s="12">
        <f t="shared" si="3"/>
        <v>7.9026449133475174E-2</v>
      </c>
    </row>
    <row r="34" spans="2:4" x14ac:dyDescent="0.25">
      <c r="B34" s="11" t="s">
        <v>22</v>
      </c>
      <c r="C34" s="11"/>
      <c r="D34" s="7" t="s">
        <v>23</v>
      </c>
    </row>
    <row r="35" spans="2:4" x14ac:dyDescent="0.25">
      <c r="B35" s="7" t="s">
        <v>24</v>
      </c>
      <c r="C35" s="12">
        <f t="shared" ref="C35:C44" si="4">H23/($H$23+$H$24+$H$25+$H$26+$H$27+$H$28+$H$29+$H$30+$H$31+$H$32)</f>
        <v>0.12911539678220543</v>
      </c>
      <c r="D35" s="7">
        <f>RANK(C35,$C$35:$C$44,0)</f>
        <v>3</v>
      </c>
    </row>
    <row r="36" spans="2:4" x14ac:dyDescent="0.25">
      <c r="B36" s="7" t="s">
        <v>25</v>
      </c>
      <c r="C36" s="12">
        <f t="shared" si="4"/>
        <v>0.14278518986650718</v>
      </c>
      <c r="D36" s="7">
        <f t="shared" ref="D36:D44" si="5">RANK(C36,$C$35:$C$44,0)</f>
        <v>2</v>
      </c>
    </row>
    <row r="37" spans="2:4" x14ac:dyDescent="0.25">
      <c r="B37" s="7" t="s">
        <v>26</v>
      </c>
      <c r="C37" s="12">
        <f t="shared" si="4"/>
        <v>3.1703459483757239E-2</v>
      </c>
      <c r="D37" s="7">
        <f t="shared" si="5"/>
        <v>10</v>
      </c>
    </row>
    <row r="38" spans="2:4" x14ac:dyDescent="0.25">
      <c r="B38" s="7" t="s">
        <v>27</v>
      </c>
      <c r="C38" s="12">
        <f t="shared" si="4"/>
        <v>0.12306975617853626</v>
      </c>
      <c r="D38" s="7">
        <f t="shared" si="5"/>
        <v>4</v>
      </c>
    </row>
    <row r="39" spans="2:4" x14ac:dyDescent="0.25">
      <c r="B39" s="7" t="s">
        <v>28</v>
      </c>
      <c r="C39" s="12">
        <f t="shared" si="4"/>
        <v>0.1202126838347715</v>
      </c>
      <c r="D39" s="7">
        <f t="shared" si="5"/>
        <v>5</v>
      </c>
    </row>
    <row r="40" spans="2:4" x14ac:dyDescent="0.25">
      <c r="B40" s="7" t="s">
        <v>29</v>
      </c>
      <c r="C40" s="12">
        <f t="shared" si="4"/>
        <v>9.4048785817461691E-2</v>
      </c>
      <c r="D40" s="7">
        <f t="shared" si="5"/>
        <v>6</v>
      </c>
    </row>
    <row r="41" spans="2:4" x14ac:dyDescent="0.25">
      <c r="B41" s="7" t="s">
        <v>30</v>
      </c>
      <c r="C41" s="12">
        <f t="shared" si="4"/>
        <v>0.15095146531811024</v>
      </c>
      <c r="D41" s="7">
        <f t="shared" si="5"/>
        <v>1</v>
      </c>
    </row>
    <row r="42" spans="2:4" x14ac:dyDescent="0.25">
      <c r="B42" s="7" t="s">
        <v>31</v>
      </c>
      <c r="C42" s="12">
        <f t="shared" si="4"/>
        <v>6.5303105843369555E-2</v>
      </c>
      <c r="D42" s="7">
        <f t="shared" si="5"/>
        <v>8</v>
      </c>
    </row>
    <row r="43" spans="2:4" x14ac:dyDescent="0.25">
      <c r="B43" s="7" t="s">
        <v>32</v>
      </c>
      <c r="C43" s="12">
        <f t="shared" si="4"/>
        <v>7.955631285065673E-2</v>
      </c>
      <c r="D43" s="7">
        <f t="shared" si="5"/>
        <v>7</v>
      </c>
    </row>
    <row r="44" spans="2:4" x14ac:dyDescent="0.25">
      <c r="B44" s="7" t="s">
        <v>33</v>
      </c>
      <c r="C44" s="12">
        <f t="shared" si="4"/>
        <v>6.3253844024624084E-2</v>
      </c>
      <c r="D44" s="7">
        <f t="shared" si="5"/>
        <v>9</v>
      </c>
    </row>
  </sheetData>
  <mergeCells count="5">
    <mergeCell ref="A1:H1"/>
    <mergeCell ref="A2:H2"/>
    <mergeCell ref="A3:H3"/>
    <mergeCell ref="B22:H22"/>
    <mergeCell ref="B34:C3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dcterms:created xsi:type="dcterms:W3CDTF">2023-10-30T04:15:50Z</dcterms:created>
  <dcterms:modified xsi:type="dcterms:W3CDTF">2023-10-30T04:35:46Z</dcterms:modified>
</cp:coreProperties>
</file>